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vijaywada\cron\"/>
    </mc:Choice>
  </mc:AlternateContent>
  <xr:revisionPtr revIDLastSave="0" documentId="13_ncr:1_{902194EE-53ED-41A1-B5D9-42FF286ABD4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BZA-Keyman-Patrol man-GPS Data" sheetId="1" r:id="rId1"/>
  </sheets>
  <definedNames>
    <definedName name="_xlnm._FilterDatabase" localSheetId="0" hidden="1">'BZA-Keyman-Patrol man-GPS Data'!$A$5:$T$568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78" i="1" l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N255" i="1"/>
  <c r="M255" i="1"/>
  <c r="L255" i="1"/>
  <c r="N254" i="1"/>
  <c r="M254" i="1"/>
  <c r="L254" i="1"/>
  <c r="N253" i="1"/>
  <c r="M253" i="1"/>
  <c r="L253" i="1"/>
  <c r="N252" i="1"/>
  <c r="M252" i="1"/>
  <c r="L252" i="1"/>
  <c r="N251" i="1"/>
  <c r="M251" i="1"/>
  <c r="L251" i="1"/>
  <c r="N250" i="1"/>
  <c r="M250" i="1"/>
  <c r="L250" i="1"/>
  <c r="N249" i="1"/>
  <c r="M249" i="1"/>
  <c r="L249" i="1"/>
  <c r="N248" i="1"/>
  <c r="M248" i="1"/>
  <c r="L248" i="1"/>
  <c r="N247" i="1"/>
  <c r="M247" i="1"/>
  <c r="L247" i="1"/>
  <c r="N246" i="1"/>
  <c r="M246" i="1"/>
  <c r="L246" i="1"/>
  <c r="N245" i="1"/>
  <c r="M245" i="1"/>
  <c r="L245" i="1"/>
  <c r="N244" i="1"/>
  <c r="M244" i="1"/>
  <c r="L244" i="1"/>
  <c r="N242" i="1"/>
  <c r="M242" i="1"/>
  <c r="L242" i="1"/>
  <c r="N241" i="1"/>
  <c r="M241" i="1"/>
  <c r="L241" i="1"/>
  <c r="N240" i="1"/>
  <c r="M240" i="1"/>
  <c r="L240" i="1"/>
  <c r="N239" i="1"/>
  <c r="M239" i="1"/>
  <c r="L239" i="1"/>
  <c r="N238" i="1"/>
  <c r="M238" i="1"/>
  <c r="L238" i="1"/>
  <c r="N237" i="1"/>
  <c r="M237" i="1"/>
  <c r="L237" i="1"/>
  <c r="N236" i="1"/>
  <c r="M236" i="1"/>
  <c r="L236" i="1"/>
  <c r="N235" i="1"/>
  <c r="M235" i="1"/>
  <c r="L235" i="1"/>
  <c r="N234" i="1"/>
  <c r="M234" i="1"/>
  <c r="L234" i="1"/>
  <c r="N233" i="1"/>
  <c r="M233" i="1"/>
  <c r="L233" i="1"/>
  <c r="N232" i="1"/>
  <c r="M232" i="1"/>
  <c r="N230" i="1"/>
  <c r="M230" i="1"/>
  <c r="L230" i="1"/>
  <c r="N229" i="1"/>
  <c r="M229" i="1"/>
  <c r="L229" i="1"/>
  <c r="N228" i="1"/>
  <c r="M228" i="1"/>
  <c r="L228" i="1"/>
  <c r="N227" i="1"/>
  <c r="M227" i="1"/>
  <c r="L227" i="1"/>
  <c r="N226" i="1"/>
  <c r="M226" i="1"/>
  <c r="L226" i="1"/>
  <c r="N225" i="1"/>
  <c r="M225" i="1"/>
  <c r="L225" i="1"/>
  <c r="N224" i="1"/>
  <c r="M224" i="1"/>
  <c r="L224" i="1"/>
  <c r="N223" i="1"/>
  <c r="M223" i="1"/>
  <c r="L223" i="1"/>
  <c r="N222" i="1"/>
  <c r="M222" i="1"/>
  <c r="L222" i="1"/>
  <c r="N221" i="1"/>
  <c r="M221" i="1"/>
  <c r="L221" i="1"/>
  <c r="N220" i="1"/>
  <c r="M220" i="1"/>
  <c r="L220" i="1"/>
  <c r="N218" i="1"/>
  <c r="M218" i="1"/>
  <c r="L218" i="1"/>
  <c r="N217" i="1"/>
  <c r="M217" i="1"/>
  <c r="L217" i="1"/>
  <c r="N216" i="1"/>
  <c r="M216" i="1"/>
  <c r="L216" i="1"/>
  <c r="N215" i="1"/>
  <c r="M215" i="1"/>
  <c r="L215" i="1"/>
  <c r="N214" i="1"/>
  <c r="M214" i="1"/>
  <c r="L214" i="1"/>
  <c r="N213" i="1"/>
  <c r="M213" i="1"/>
  <c r="L213" i="1"/>
  <c r="N212" i="1"/>
  <c r="M212" i="1"/>
  <c r="N211" i="1"/>
  <c r="M211" i="1"/>
  <c r="L211" i="1"/>
  <c r="N210" i="1"/>
  <c r="M210" i="1"/>
  <c r="L210" i="1"/>
  <c r="N209" i="1"/>
  <c r="M209" i="1"/>
  <c r="L209" i="1"/>
  <c r="N208" i="1"/>
  <c r="M208" i="1"/>
  <c r="L208" i="1"/>
  <c r="R204" i="1"/>
  <c r="R203" i="1"/>
  <c r="R202" i="1"/>
  <c r="R201" i="1"/>
  <c r="R200" i="1"/>
  <c r="R199" i="1"/>
  <c r="R198" i="1"/>
  <c r="R197" i="1"/>
  <c r="R195" i="1"/>
  <c r="R194" i="1"/>
  <c r="R193" i="1"/>
  <c r="R192" i="1"/>
  <c r="R191" i="1"/>
  <c r="R190" i="1"/>
  <c r="R189" i="1"/>
  <c r="R11" i="1"/>
  <c r="R10" i="1"/>
  <c r="R9" i="1"/>
  <c r="R8" i="1"/>
  <c r="R7" i="1"/>
  <c r="R6" i="1"/>
</calcChain>
</file>

<file path=xl/sharedStrings.xml><?xml version="1.0" encoding="utf-8"?>
<sst xmlns="http://schemas.openxmlformats.org/spreadsheetml/2006/main" count="7827" uniqueCount="2170">
  <si>
    <t xml:space="preserve"> Master details of GPS Tracker 2023-24 in ALL PWAY MERGED (BZA)</t>
  </si>
  <si>
    <t>S. No.</t>
  </si>
  <si>
    <t>Pway SN</t>
  </si>
  <si>
    <t>Phone No.</t>
  </si>
  <si>
    <t>PWAY</t>
  </si>
  <si>
    <t>PWI Unit</t>
  </si>
  <si>
    <t>PWI ABV.</t>
  </si>
  <si>
    <t>PWI Sectional</t>
  </si>
  <si>
    <t>Required for patrolman / Keyman</t>
  </si>
  <si>
    <t>Keyman/ Patrolman No.</t>
  </si>
  <si>
    <t>Block section</t>
  </si>
  <si>
    <t>kilometer</t>
  </si>
  <si>
    <t>Distance to Cover 
in KM (considering 
total trip)</t>
  </si>
  <si>
    <t>Duty Hrs (Timing) Duty Start Time</t>
  </si>
  <si>
    <t>Duty Hrs (Timing) Duty End Time</t>
  </si>
  <si>
    <t>From</t>
  </si>
  <si>
    <t>To</t>
  </si>
  <si>
    <t>TP Mast</t>
  </si>
  <si>
    <t>Lat</t>
  </si>
  <si>
    <t>Long</t>
  </si>
  <si>
    <t>GUDUR</t>
  </si>
  <si>
    <t>SSE/PWAY/GDR</t>
  </si>
  <si>
    <t>GDR</t>
  </si>
  <si>
    <t>SSE/P.WAY/GDR (Asst)</t>
  </si>
  <si>
    <t>Patrolman</t>
  </si>
  <si>
    <t>Patrolman No.1</t>
  </si>
  <si>
    <t>GDR-MBL</t>
  </si>
  <si>
    <t>136/2</t>
  </si>
  <si>
    <t xml:space="preserve">      14°8'53.8404"N</t>
  </si>
  <si>
    <t>79°50'43.2444"E</t>
  </si>
  <si>
    <t>140/26</t>
  </si>
  <si>
    <t xml:space="preserve">       14°11'22.9740"N</t>
  </si>
  <si>
    <t xml:space="preserve">       79°51'20.5746"E</t>
  </si>
  <si>
    <t>23:00 hrs</t>
  </si>
  <si>
    <t>06.00 Hrs</t>
  </si>
  <si>
    <t>Patrolman No.2</t>
  </si>
  <si>
    <t>MBL-GDR</t>
  </si>
  <si>
    <t>142/26</t>
  </si>
  <si>
    <t>145/16</t>
  </si>
  <si>
    <t xml:space="preserve">       14°13'35.1936"N</t>
  </si>
  <si>
    <t xml:space="preserve">         79°52'38.3496"E</t>
  </si>
  <si>
    <t>SSE/P.WAY/VKT</t>
  </si>
  <si>
    <t>Patrolman No.3</t>
  </si>
  <si>
    <t>MBL-KMLP</t>
  </si>
  <si>
    <t xml:space="preserve">        14°13'35.1936"N</t>
  </si>
  <si>
    <t xml:space="preserve">       79°52'38.3496"E</t>
  </si>
  <si>
    <t>148/16</t>
  </si>
  <si>
    <t xml:space="preserve">    14°15'0.7620"N</t>
  </si>
  <si>
    <t xml:space="preserve">       79°53'27.3342"E</t>
  </si>
  <si>
    <t>Patrolman No.4</t>
  </si>
  <si>
    <t>KMLP-MBL</t>
  </si>
  <si>
    <t xml:space="preserve">       14°15'0.7620"N</t>
  </si>
  <si>
    <t xml:space="preserve">        79°53'27.3342"E</t>
  </si>
  <si>
    <t>151/22</t>
  </si>
  <si>
    <t xml:space="preserve">     14°16'38.2242"N</t>
  </si>
  <si>
    <t xml:space="preserve">      79°54'5.4798"E</t>
  </si>
  <si>
    <t>Patrolman No.5</t>
  </si>
  <si>
    <t>KMLP-VKT</t>
  </si>
  <si>
    <t xml:space="preserve"> 79°54'5.4798"E</t>
  </si>
  <si>
    <t>154/26</t>
  </si>
  <si>
    <t xml:space="preserve">       14°18'10.9404"N</t>
  </si>
  <si>
    <t xml:space="preserve">          79°54'47.6088"E</t>
  </si>
  <si>
    <t>Patrolman No.6</t>
  </si>
  <si>
    <t>VKT-KMLP</t>
  </si>
  <si>
    <t xml:space="preserve">           14°18'10.9404"N</t>
  </si>
  <si>
    <t xml:space="preserve">        79°54'47.6088"E</t>
  </si>
  <si>
    <t>160/0</t>
  </si>
  <si>
    <t xml:space="preserve">       14°20'42.7008"N</t>
  </si>
  <si>
    <t xml:space="preserve">           79°56'8.2974"E</t>
  </si>
  <si>
    <t>Keyman</t>
  </si>
  <si>
    <t>Keyman -1</t>
  </si>
  <si>
    <t>GDR Yard</t>
  </si>
  <si>
    <t>134/11</t>
  </si>
  <si>
    <t>14°8'0.5172"N</t>
  </si>
  <si>
    <t>79°50'45.1362"E</t>
  </si>
  <si>
    <t>137/13</t>
  </si>
  <si>
    <t xml:space="preserve">            14°9'35.7414"N</t>
  </si>
  <si>
    <t xml:space="preserve">            79°50'54.2118"E</t>
  </si>
  <si>
    <t>17.00 hrs</t>
  </si>
  <si>
    <t>Keyman-2</t>
  </si>
  <si>
    <t>1/26</t>
  </si>
  <si>
    <t>14°13'00.0703"N</t>
  </si>
  <si>
    <t>79°84'00.0009"E</t>
  </si>
  <si>
    <t>136/34</t>
  </si>
  <si>
    <t xml:space="preserve">           14°9'15.4734"N</t>
  </si>
  <si>
    <t xml:space="preserve">           79°50'48.4890"E</t>
  </si>
  <si>
    <t>Keyman -3</t>
  </si>
  <si>
    <t xml:space="preserve">       14°9'35.7414"N</t>
  </si>
  <si>
    <t>140/25</t>
  </si>
  <si>
    <t xml:space="preserve">         14°11'22.8132"N</t>
  </si>
  <si>
    <t xml:space="preserve">         79°51'21.1266"E</t>
  </si>
  <si>
    <t>Keyman-4</t>
  </si>
  <si>
    <t>144/11</t>
  </si>
  <si>
    <t xml:space="preserve">     14°13'5.5146"N</t>
  </si>
  <si>
    <t xml:space="preserve">     79°52'20.7000"E</t>
  </si>
  <si>
    <t>Keyman-5</t>
  </si>
  <si>
    <t>147/21</t>
  </si>
  <si>
    <t xml:space="preserve">     14°14'37.4280"N</t>
  </si>
  <si>
    <t xml:space="preserve">     79°53'15.8016"E</t>
  </si>
  <si>
    <t>Keyman-6</t>
  </si>
  <si>
    <t>151/15</t>
  </si>
  <si>
    <t xml:space="preserve"> 14°16'32.4180"N</t>
  </si>
  <si>
    <t xml:space="preserve"> 79°54'3.6978"E</t>
  </si>
  <si>
    <t>Keyman-7</t>
  </si>
  <si>
    <t>156/21</t>
  </si>
  <si>
    <t xml:space="preserve">  14°19'0.7410"N</t>
  </si>
  <si>
    <t xml:space="preserve">  79°55'21.3984"E</t>
  </si>
  <si>
    <t>Keyman-8</t>
  </si>
  <si>
    <t xml:space="preserve">        14°20'42.5766"N</t>
  </si>
  <si>
    <t xml:space="preserve">        79°56'8.8662"E</t>
  </si>
  <si>
    <t>NELLORE</t>
  </si>
  <si>
    <t>SSE/PWAY/NLR</t>
  </si>
  <si>
    <t>NLR</t>
  </si>
  <si>
    <t>Asst.SSE/P.Way/NLR</t>
  </si>
  <si>
    <t>VKT-VDE</t>
  </si>
  <si>
    <t>162/13</t>
  </si>
  <si>
    <t xml:space="preserve">      14°21'58.2576"N</t>
  </si>
  <si>
    <t xml:space="preserve">      79°56'31.4724"E</t>
  </si>
  <si>
    <t>23:00 hrs.</t>
  </si>
  <si>
    <t>06:00 hrs.</t>
  </si>
  <si>
    <t>167/5</t>
  </si>
  <si>
    <t xml:space="preserve">       14°24'18.7356"N</t>
  </si>
  <si>
    <t xml:space="preserve">       79°57'27.5292"E</t>
  </si>
  <si>
    <t>VDE-NLR</t>
  </si>
  <si>
    <t>170/25</t>
  </si>
  <si>
    <t xml:space="preserve">    14°26'3.7128"N</t>
  </si>
  <si>
    <t xml:space="preserve">    79°58'23.4924"E</t>
  </si>
  <si>
    <t>174/15</t>
  </si>
  <si>
    <t xml:space="preserve">   14°27'40.7256"N</t>
  </si>
  <si>
    <t xml:space="preserve">   79°59'23.3268"E</t>
  </si>
  <si>
    <t>NLR-PGU</t>
  </si>
  <si>
    <t>178/11</t>
  </si>
  <si>
    <t xml:space="preserve"> 14°29'50.9754"N</t>
  </si>
  <si>
    <t xml:space="preserve"> 79°59'24.4380"E</t>
  </si>
  <si>
    <t>SSE/P.Way/PGU</t>
  </si>
  <si>
    <t>PGU-KJJ</t>
  </si>
  <si>
    <t>183/3</t>
  </si>
  <si>
    <t xml:space="preserve">    14°31'52.5054"N</t>
  </si>
  <si>
    <t xml:space="preserve">    79°59'32.7510"E</t>
  </si>
  <si>
    <t>Patrolman No.7</t>
  </si>
  <si>
    <t>185/27</t>
  </si>
  <si>
    <t xml:space="preserve"> 14°33'51.8520"N</t>
  </si>
  <si>
    <t xml:space="preserve"> 79°59'41.1390"E</t>
  </si>
  <si>
    <t>Patrolman No.8</t>
  </si>
  <si>
    <t>KJJ-TMC</t>
  </si>
  <si>
    <t>190/17</t>
  </si>
  <si>
    <t xml:space="preserve">  14°36'23.1510"N</t>
  </si>
  <si>
    <t xml:space="preserve">  79°59'51.1386"E</t>
  </si>
  <si>
    <t>Patrolman No.9</t>
  </si>
  <si>
    <t>192/19</t>
  </si>
  <si>
    <t xml:space="preserve">            14°37'29.9382"N</t>
  </si>
  <si>
    <t xml:space="preserve">            79°59'48.3846"E</t>
  </si>
  <si>
    <t>Keyman 01</t>
  </si>
  <si>
    <t>163/0</t>
  </si>
  <si>
    <t xml:space="preserve">     14°22'14.1732"N</t>
  </si>
  <si>
    <t xml:space="preserve">     79°56'37.1424"E</t>
  </si>
  <si>
    <t>17:00 hrs.</t>
  </si>
  <si>
    <t>Keyman 02</t>
  </si>
  <si>
    <t>166/0</t>
  </si>
  <si>
    <t xml:space="preserve"> 14°23'43.6902"N</t>
  </si>
  <si>
    <t xml:space="preserve"> 79°57'17.0178"E</t>
  </si>
  <si>
    <t>Keyman 03</t>
  </si>
  <si>
    <t>167/37</t>
  </si>
  <si>
    <t xml:space="preserve">       14°24'41.6970"N</t>
  </si>
  <si>
    <t xml:space="preserve">       79°57'38.4696"E</t>
  </si>
  <si>
    <t>Keyman 04</t>
  </si>
  <si>
    <t>170/27</t>
  </si>
  <si>
    <t xml:space="preserve">    14°26'5.1600"N</t>
  </si>
  <si>
    <t xml:space="preserve">    79°58'24.9102"E</t>
  </si>
  <si>
    <t>Keyman 05</t>
  </si>
  <si>
    <t>173/21</t>
  </si>
  <si>
    <t xml:space="preserve"> 14°27'14.0376"N</t>
  </si>
  <si>
    <t xml:space="preserve"> 79°59'16.5006"E</t>
  </si>
  <si>
    <t>Keyman 06</t>
  </si>
  <si>
    <t>175/5</t>
  </si>
  <si>
    <t xml:space="preserve">  14°28'5.0028"N</t>
  </si>
  <si>
    <t xml:space="preserve">  79°59'24.5202"E</t>
  </si>
  <si>
    <t>Keyman 07</t>
  </si>
  <si>
    <t>177/21</t>
  </si>
  <si>
    <t xml:space="preserve">  14°29'26.2548"N</t>
  </si>
  <si>
    <t xml:space="preserve">  79°59'22.6224"E</t>
  </si>
  <si>
    <t>Keyman 08</t>
  </si>
  <si>
    <t>179/9</t>
  </si>
  <si>
    <t xml:space="preserve">        14°30'18.1896"N</t>
  </si>
  <si>
    <t xml:space="preserve">        79°59'26.3370"E</t>
  </si>
  <si>
    <t>Keyman 09</t>
  </si>
  <si>
    <t>182/21</t>
  </si>
  <si>
    <t xml:space="preserve">    14°32'8.6670"N</t>
  </si>
  <si>
    <t xml:space="preserve">    79°59'33.9408"E</t>
  </si>
  <si>
    <t>Keyman 10</t>
  </si>
  <si>
    <t>186/0</t>
  </si>
  <si>
    <t xml:space="preserve">      14°33'59.0730"N</t>
  </si>
  <si>
    <t xml:space="preserve">      79°59'41.4654"E</t>
  </si>
  <si>
    <t>Keyman 11</t>
  </si>
  <si>
    <t>189/11</t>
  </si>
  <si>
    <t xml:space="preserve">   14°35'46.2732"N</t>
  </si>
  <si>
    <t xml:space="preserve">   79°59'48.7194"E</t>
  </si>
  <si>
    <t>Keyman 12</t>
  </si>
  <si>
    <t>190/31</t>
  </si>
  <si>
    <t xml:space="preserve">  14°36'34.7094"N</t>
  </si>
  <si>
    <t xml:space="preserve">  79°59'51.9906"E</t>
  </si>
  <si>
    <t>Keyman 13</t>
  </si>
  <si>
    <t>TMC-AXR</t>
  </si>
  <si>
    <t>BITRAGUNTA</t>
  </si>
  <si>
    <t>SSE/PWAY/BTTR</t>
  </si>
  <si>
    <t>BTTR</t>
  </si>
  <si>
    <t>SSE/PWAY/BTTR-2</t>
  </si>
  <si>
    <t>Patrolman01</t>
  </si>
  <si>
    <t>TMC    -  AXR</t>
  </si>
  <si>
    <t>190/20</t>
  </si>
  <si>
    <t>14°36'24.9666"N</t>
  </si>
  <si>
    <t>79°59'51.2340"E</t>
  </si>
  <si>
    <t>198/18</t>
  </si>
  <si>
    <t xml:space="preserve">     14°40'46.3974"N</t>
  </si>
  <si>
    <t xml:space="preserve">     79°59'30.1614"E</t>
  </si>
  <si>
    <t>22:30 Hrs</t>
  </si>
  <si>
    <t>06:30 Hrs</t>
  </si>
  <si>
    <t>Patrolman02</t>
  </si>
  <si>
    <t>Patrolman03</t>
  </si>
  <si>
    <t>Patrolman04</t>
  </si>
  <si>
    <t>Patrolman05</t>
  </si>
  <si>
    <t xml:space="preserve">  14°40'46.3974"N</t>
  </si>
  <si>
    <t>202/6</t>
  </si>
  <si>
    <t xml:space="preserve">     14°42'42.8934"N</t>
  </si>
  <si>
    <t xml:space="preserve">     79°59'19.7178"E</t>
  </si>
  <si>
    <t>Patrolman06</t>
  </si>
  <si>
    <t xml:space="preserve">   14°40'46.3974"N</t>
  </si>
  <si>
    <t>Patrolman07</t>
  </si>
  <si>
    <t>AXR-BTTR</t>
  </si>
  <si>
    <t>205/4</t>
  </si>
  <si>
    <t xml:space="preserve">  14°44'18.3816"N</t>
  </si>
  <si>
    <t xml:space="preserve">  79°59'11.1942"E</t>
  </si>
  <si>
    <t>Patrolman08</t>
  </si>
  <si>
    <t xml:space="preserve">      79°59'11.1942"E</t>
  </si>
  <si>
    <t>208/8</t>
  </si>
  <si>
    <t>14°45'59.1288"N</t>
  </si>
  <si>
    <t>79°59'1.1538"E</t>
  </si>
  <si>
    <t>Patrolman09</t>
  </si>
  <si>
    <t xml:space="preserve">   79°59'1.1538"E</t>
  </si>
  <si>
    <t>212/18</t>
  </si>
  <si>
    <t xml:space="preserve">    14°48'9.4302"N</t>
  </si>
  <si>
    <t xml:space="preserve">  79°58'55.0008"E</t>
  </si>
  <si>
    <t>SSE/PWAY/BTTR-1</t>
  </si>
  <si>
    <t>Patrolman10</t>
  </si>
  <si>
    <t>BTTR - SVPM</t>
  </si>
  <si>
    <t>Patrolman11</t>
  </si>
  <si>
    <t xml:space="preserve"> 14°48'9.4302"N</t>
  </si>
  <si>
    <t xml:space="preserve">         79°58'55.0008"E</t>
  </si>
  <si>
    <t>215/22</t>
  </si>
  <si>
    <t xml:space="preserve">   14°50'1.4304"N</t>
  </si>
  <si>
    <t xml:space="preserve">       79°58'56.7498"E</t>
  </si>
  <si>
    <t>Patrolman12</t>
  </si>
  <si>
    <t xml:space="preserve">  14°50'1.4304"N</t>
  </si>
  <si>
    <t xml:space="preserve">          79°58'56.7498"E</t>
  </si>
  <si>
    <t>218/2</t>
  </si>
  <si>
    <t xml:space="preserve">     14°51'20.8812"N</t>
  </si>
  <si>
    <t xml:space="preserve">     79°58'58.3062"E</t>
  </si>
  <si>
    <t>Patrolman13</t>
  </si>
  <si>
    <t>14°51'20.8812"N</t>
  </si>
  <si>
    <t xml:space="preserve">       79°58'58.3062"E</t>
  </si>
  <si>
    <t>221/24</t>
  </si>
  <si>
    <t xml:space="preserve">    14°53'18.6852"N</t>
  </si>
  <si>
    <t xml:space="preserve">  79°59'7.3374"E</t>
  </si>
  <si>
    <t>Patrolman14</t>
  </si>
  <si>
    <t xml:space="preserve"> 14°53'18.6852"N</t>
  </si>
  <si>
    <t xml:space="preserve">    79°59'7.3374"E</t>
  </si>
  <si>
    <t>224/26</t>
  </si>
  <si>
    <t>14°54'55.0944"N</t>
  </si>
  <si>
    <t>79°59'18.2424"E</t>
  </si>
  <si>
    <t>191/14</t>
  </si>
  <si>
    <t>14°36'52.7976"N</t>
  </si>
  <si>
    <t xml:space="preserve"> 79°59'52.1286"E</t>
  </si>
  <si>
    <t>194/32</t>
  </si>
  <si>
    <t xml:space="preserve">         14°38'50.0730"N</t>
  </si>
  <si>
    <t xml:space="preserve">         79°59'40.9632"E</t>
  </si>
  <si>
    <t>14.48</t>
  </si>
  <si>
    <t>06:00 Hrs</t>
  </si>
  <si>
    <t xml:space="preserve"> 14°38'50.0730"N</t>
  </si>
  <si>
    <t>198/10</t>
  </si>
  <si>
    <t xml:space="preserve">     14°40'38.3442"N</t>
  </si>
  <si>
    <t xml:space="preserve">     79°59'30.8478"E</t>
  </si>
  <si>
    <t xml:space="preserve">  14°40'38.3442"N</t>
  </si>
  <si>
    <t>201/22</t>
  </si>
  <si>
    <t xml:space="preserve"> 14°42'22.3494"N</t>
  </si>
  <si>
    <t xml:space="preserve"> 79°59'21.5376"E</t>
  </si>
  <si>
    <t xml:space="preserve">  14°42'38.7762"N</t>
  </si>
  <si>
    <t xml:space="preserve">     79°59'19.9518"E</t>
  </si>
  <si>
    <t>204/0</t>
  </si>
  <si>
    <t xml:space="preserve">   14°43'44.8404"N</t>
  </si>
  <si>
    <t xml:space="preserve">   79°59'14.1822"E</t>
  </si>
  <si>
    <t>207/22</t>
  </si>
  <si>
    <t>14°45'35.9898"N</t>
  </si>
  <si>
    <t>79°59'4.2378"E</t>
  </si>
  <si>
    <t>BTTR Yard</t>
  </si>
  <si>
    <t>211/10</t>
  </si>
  <si>
    <t>14°47'37.7400"N</t>
  </si>
  <si>
    <t>79°58'54.3018"E</t>
  </si>
  <si>
    <t>209/10</t>
  </si>
  <si>
    <t xml:space="preserve">   14°46'31.1478"N</t>
  </si>
  <si>
    <t xml:space="preserve">   79°58'58.8846"E</t>
  </si>
  <si>
    <t>207/30</t>
  </si>
  <si>
    <t>14°76'12.36"N</t>
  </si>
  <si>
    <t>79°98'4.233"E</t>
  </si>
  <si>
    <t>208/30</t>
  </si>
  <si>
    <t>14°77'80.42"N</t>
  </si>
  <si>
    <t>79°98'28.96"E</t>
  </si>
  <si>
    <t>Keyman -9</t>
  </si>
  <si>
    <t>207/25</t>
  </si>
  <si>
    <t>14°76'21.51.36"N</t>
  </si>
  <si>
    <t>79°98'4.339"E</t>
  </si>
  <si>
    <t>208/31</t>
  </si>
  <si>
    <t>14°77'42.80"N</t>
  </si>
  <si>
    <t>79°98'33.64"E</t>
  </si>
  <si>
    <t>Keyman-10</t>
  </si>
  <si>
    <t>BTTR-SVPM</t>
  </si>
  <si>
    <t>14°47'4.0092"N</t>
  </si>
  <si>
    <t>79°58'56.5920"E</t>
  </si>
  <si>
    <t>214/14</t>
  </si>
  <si>
    <t xml:space="preserve">           14°49'21.0972"N</t>
  </si>
  <si>
    <t xml:space="preserve">           79°58'56.5446"E</t>
  </si>
  <si>
    <t>Keyman -11</t>
  </si>
  <si>
    <t>SVPM-KVZ</t>
  </si>
  <si>
    <t xml:space="preserve">       14°49'21.0972"N</t>
  </si>
  <si>
    <t xml:space="preserve">   79°58'56.5446"E</t>
  </si>
  <si>
    <t>217/14</t>
  </si>
  <si>
    <t xml:space="preserve">        14°50'58.7382"N</t>
  </si>
  <si>
    <t xml:space="preserve">  79°58'57.8100"E</t>
  </si>
  <si>
    <t>Keyman-12</t>
  </si>
  <si>
    <t xml:space="preserve">    79°58'57.8100"E</t>
  </si>
  <si>
    <t>220/16</t>
  </si>
  <si>
    <t xml:space="preserve">       14°52'36.8406"N</t>
  </si>
  <si>
    <t xml:space="preserve"> 79°59'2.4900"E</t>
  </si>
  <si>
    <t>Keyman-13</t>
  </si>
  <si>
    <t xml:space="preserve">      14°52'36.8406"N</t>
  </si>
  <si>
    <t>223/20</t>
  </si>
  <si>
    <t xml:space="preserve">     14°54'14.3784"N</t>
  </si>
  <si>
    <t xml:space="preserve"> 79°59'13.5978"E</t>
  </si>
  <si>
    <t>K1 (3rd line)</t>
  </si>
  <si>
    <t>TMC   -AXR</t>
  </si>
  <si>
    <t>13.8</t>
  </si>
  <si>
    <t>K2 (3rd line)</t>
  </si>
  <si>
    <t>TMC  -BTTR</t>
  </si>
  <si>
    <t>11.4</t>
  </si>
  <si>
    <t>K3 (3rd line)</t>
  </si>
  <si>
    <t>AXR - SVPM</t>
  </si>
  <si>
    <t>14.6</t>
  </si>
  <si>
    <t>k4(3rd line)</t>
  </si>
  <si>
    <t>BTTR - KVZ</t>
  </si>
  <si>
    <t>12.2</t>
  </si>
  <si>
    <t>k5 (3rd line)</t>
  </si>
  <si>
    <t>SVPM  -KVZ</t>
  </si>
  <si>
    <t>12.4</t>
  </si>
  <si>
    <t>KAVALI</t>
  </si>
  <si>
    <t>SSE/PWAY/KVZ</t>
  </si>
  <si>
    <t>KVZ</t>
  </si>
  <si>
    <t>JE/PWAY/KVZ</t>
  </si>
  <si>
    <t>KVZ yard</t>
  </si>
  <si>
    <t>223/500</t>
  </si>
  <si>
    <t>226/400</t>
  </si>
  <si>
    <t>14.9285695°</t>
  </si>
  <si>
    <t>79.9869772°</t>
  </si>
  <si>
    <t>KVZ-TTU</t>
  </si>
  <si>
    <t>230/000</t>
  </si>
  <si>
    <t>14.9178938°</t>
  </si>
  <si>
    <t>79.9920025°</t>
  </si>
  <si>
    <t>233/500</t>
  </si>
  <si>
    <t>14.900902°</t>
  </si>
  <si>
    <t>79.9991642°</t>
  </si>
  <si>
    <t>236/900</t>
  </si>
  <si>
    <t>15.0259827°</t>
  </si>
  <si>
    <t>79.9995137°</t>
  </si>
  <si>
    <t>240/000</t>
  </si>
  <si>
    <t>15.0435089°</t>
  </si>
  <si>
    <t>80.0040569°</t>
  </si>
  <si>
    <t>JE/PWAY/UPD</t>
  </si>
  <si>
    <t>TTU-UPD</t>
  </si>
  <si>
    <t>243/600</t>
  </si>
  <si>
    <t>15.0840356°</t>
  </si>
  <si>
    <t>80.0061537°</t>
  </si>
  <si>
    <t>247/000</t>
  </si>
  <si>
    <t>15.1238351°</t>
  </si>
  <si>
    <t>80.007009°</t>
  </si>
  <si>
    <t>250/670</t>
  </si>
  <si>
    <t>15.1415792°</t>
  </si>
  <si>
    <t>80.0089493°</t>
  </si>
  <si>
    <t>253/770</t>
  </si>
  <si>
    <t>257/040</t>
  </si>
  <si>
    <t>15.2040127°</t>
  </si>
  <si>
    <t>80.0155885°</t>
  </si>
  <si>
    <t>224/800</t>
  </si>
  <si>
    <t>14.9154842°</t>
  </si>
  <si>
    <t>79.9887017°</t>
  </si>
  <si>
    <t>228/200</t>
  </si>
  <si>
    <t>22:30 hrs</t>
  </si>
  <si>
    <t xml:space="preserve">06:30hrs </t>
  </si>
  <si>
    <t>232/000</t>
  </si>
  <si>
    <t>14.9720222°</t>
  </si>
  <si>
    <t>80.003358°</t>
  </si>
  <si>
    <t>235/700</t>
  </si>
  <si>
    <t>15.0129619°</t>
  </si>
  <si>
    <t>79.9960586°</t>
  </si>
  <si>
    <t>239/130</t>
  </si>
  <si>
    <t>15.0433405°</t>
  </si>
  <si>
    <t>80.0057434°</t>
  </si>
  <si>
    <t>242/500</t>
  </si>
  <si>
    <t>15.0640237°</t>
  </si>
  <si>
    <t>80.002659°</t>
  </si>
  <si>
    <t>246/000</t>
  </si>
  <si>
    <t>80.0079009°</t>
  </si>
  <si>
    <t>249/200</t>
  </si>
  <si>
    <t>15.1133096°</t>
  </si>
  <si>
    <t>80.0011483°</t>
  </si>
  <si>
    <t>253/000</t>
  </si>
  <si>
    <t>15.1691088°</t>
  </si>
  <si>
    <t>80.0124014°</t>
  </si>
  <si>
    <t>SINGARAYAKONDA</t>
  </si>
  <si>
    <t>SSE/PWAY/SKM</t>
  </si>
  <si>
    <t>SKM</t>
  </si>
  <si>
    <t>SSE/P WAY/SKM</t>
  </si>
  <si>
    <t>UPD-SKM</t>
  </si>
  <si>
    <t>257/2</t>
  </si>
  <si>
    <t xml:space="preserve">       15°12'17.2002"N</t>
  </si>
  <si>
    <t xml:space="preserve">       80°0'55.6722"E</t>
  </si>
  <si>
    <t>260/10</t>
  </si>
  <si>
    <t xml:space="preserve">    15°13'58.0548"N</t>
  </si>
  <si>
    <t xml:space="preserve">    80°1'20.9670"E</t>
  </si>
  <si>
    <t>22.30 Hrs</t>
  </si>
  <si>
    <t>263/20</t>
  </si>
  <si>
    <t>15°15'42.9126"N</t>
  </si>
  <si>
    <t xml:space="preserve">         80°1'39.3162"E</t>
  </si>
  <si>
    <t>SKM-TNR</t>
  </si>
  <si>
    <t>266/28</t>
  </si>
  <si>
    <t xml:space="preserve">      15°17'28.8684"N</t>
  </si>
  <si>
    <t xml:space="preserve">      80°1'53.9718"E</t>
  </si>
  <si>
    <t>270/2</t>
  </si>
  <si>
    <t xml:space="preserve">  15°19'12.4404"N</t>
  </si>
  <si>
    <t xml:space="preserve">  80°1'50.6538"E</t>
  </si>
  <si>
    <t>SSE/PWAY/TNR</t>
  </si>
  <si>
    <t>273/10</t>
  </si>
  <si>
    <t xml:space="preserve">       15°20'50.2530"N</t>
  </si>
  <si>
    <t xml:space="preserve">       80°2'17.1624"E</t>
  </si>
  <si>
    <t>TNR-SDM</t>
  </si>
  <si>
    <t>276/22</t>
  </si>
  <si>
    <t xml:space="preserve">    15°22'27.5934"N</t>
  </si>
  <si>
    <t xml:space="preserve">    80°2'51.0360"E</t>
  </si>
  <si>
    <t>279/20</t>
  </si>
  <si>
    <t xml:space="preserve">    15°24'5.3940"N</t>
  </si>
  <si>
    <t xml:space="preserve"> 80°2'42.2532"E</t>
  </si>
  <si>
    <t xml:space="preserve">  15°24'5.3940"N</t>
  </si>
  <si>
    <t>282/24</t>
  </si>
  <si>
    <t xml:space="preserve">        15°25'46.1394"N</t>
  </si>
  <si>
    <t xml:space="preserve">        80°2'58.4628"E</t>
  </si>
  <si>
    <t>SDM-OGL</t>
  </si>
  <si>
    <t>285/32</t>
  </si>
  <si>
    <t xml:space="preserve">     15°27'31.2768"N</t>
  </si>
  <si>
    <t xml:space="preserve">     80°3'14.2902"E</t>
  </si>
  <si>
    <t>289/8</t>
  </si>
  <si>
    <t xml:space="preserve"> 15°29'15.1962"N</t>
  </si>
  <si>
    <t xml:space="preserve">    80°3'9.6150"E</t>
  </si>
  <si>
    <t>Keyman01</t>
  </si>
  <si>
    <t>260/16</t>
  </si>
  <si>
    <t xml:space="preserve">    15°14'3.6504"N</t>
  </si>
  <si>
    <t xml:space="preserve">    80°1'22.1802"E</t>
  </si>
  <si>
    <t>17.00 Hrs</t>
  </si>
  <si>
    <t>Keyman02</t>
  </si>
  <si>
    <t xml:space="preserve">  15°14'3.6504"N</t>
  </si>
  <si>
    <t>Keyman03</t>
  </si>
  <si>
    <t xml:space="preserve">         15°15'42.9126"N</t>
  </si>
  <si>
    <t>Keyman04</t>
  </si>
  <si>
    <t>Keyman05</t>
  </si>
  <si>
    <t>273/6</t>
  </si>
  <si>
    <t xml:space="preserve">       15°20'46.5144"N</t>
  </si>
  <si>
    <t xml:space="preserve">       80°2'15.4128"E</t>
  </si>
  <si>
    <t>Keyman06</t>
  </si>
  <si>
    <t>Keyman07</t>
  </si>
  <si>
    <t>279/24</t>
  </si>
  <si>
    <t xml:space="preserve">   15°24'8.6568"N</t>
  </si>
  <si>
    <t xml:space="preserve"> 80°2'42.7776"E</t>
  </si>
  <si>
    <t>Keyman08</t>
  </si>
  <si>
    <t xml:space="preserve">  15°24'8.6568"N</t>
  </si>
  <si>
    <t>Keyman09</t>
  </si>
  <si>
    <t>Keyman10</t>
  </si>
  <si>
    <t>ONGOLE</t>
  </si>
  <si>
    <t>SSE/PWAY/OGL</t>
  </si>
  <si>
    <t>OGL</t>
  </si>
  <si>
    <t>SE/PWAY/OGL</t>
  </si>
  <si>
    <t>Patrolman 1</t>
  </si>
  <si>
    <t>OGL-KRV</t>
  </si>
  <si>
    <t>289/7</t>
  </si>
  <si>
    <t xml:space="preserve"> 15°29'17.1330"N</t>
  </si>
  <si>
    <t xml:space="preserve"> 80°3'10.3992"E</t>
  </si>
  <si>
    <t>292/17</t>
  </si>
  <si>
    <t>15°30'49.1388"N</t>
  </si>
  <si>
    <t>80°4'6.6570"E</t>
  </si>
  <si>
    <t>22.30 hrs</t>
  </si>
  <si>
    <t>Patrolman 2</t>
  </si>
  <si>
    <t>295/29</t>
  </si>
  <si>
    <t>15°31'54.1128"N</t>
  </si>
  <si>
    <t>80°5'34.9278"E</t>
  </si>
  <si>
    <t>Patrolman 3</t>
  </si>
  <si>
    <t>299/7</t>
  </si>
  <si>
    <t>15°33'9.9834"N</t>
  </si>
  <si>
    <t>80°6'48.0204"E</t>
  </si>
  <si>
    <t>Patrolman 4</t>
  </si>
  <si>
    <t>KRV-ANB</t>
  </si>
  <si>
    <t>302/11</t>
  </si>
  <si>
    <t xml:space="preserve"> 15°34'35.7810"N</t>
  </si>
  <si>
    <t xml:space="preserve"> 80°7'42.7026"E</t>
  </si>
  <si>
    <t>SE/PWAY/CJM</t>
  </si>
  <si>
    <t>Patrolman 5</t>
  </si>
  <si>
    <t>305/21</t>
  </si>
  <si>
    <t xml:space="preserve"> 15°35'48.3624"N</t>
  </si>
  <si>
    <t xml:space="preserve"> 80°8'56.2242"E</t>
  </si>
  <si>
    <t>Patrolman 6</t>
  </si>
  <si>
    <t>ANB-UGD</t>
  </si>
  <si>
    <t>309/7</t>
  </si>
  <si>
    <t xml:space="preserve">    15°37'21.7110"N</t>
  </si>
  <si>
    <t xml:space="preserve">    80°10'19.3314"E</t>
  </si>
  <si>
    <t>Patrolman 7</t>
  </si>
  <si>
    <t>312/37</t>
  </si>
  <si>
    <t xml:space="preserve"> 15°38'58.1610"N</t>
  </si>
  <si>
    <t xml:space="preserve"> 80°11'35.9424"E</t>
  </si>
  <si>
    <t>Patrolman 8</t>
  </si>
  <si>
    <t>UGD-CJM</t>
  </si>
  <si>
    <t>316/15</t>
  </si>
  <si>
    <t xml:space="preserve"> 15°40'9.2724"N</t>
  </si>
  <si>
    <t xml:space="preserve"> 80°13'1.7886"E</t>
  </si>
  <si>
    <t>Patrolman 9</t>
  </si>
  <si>
    <t>319/17</t>
  </si>
  <si>
    <t xml:space="preserve"> 15°41'20.9472"N</t>
  </si>
  <si>
    <t xml:space="preserve"> 80°14'10.7670"E</t>
  </si>
  <si>
    <t>Patrolman 10</t>
  </si>
  <si>
    <t>CJM-VTM</t>
  </si>
  <si>
    <t>323/19</t>
  </si>
  <si>
    <t xml:space="preserve">      15°43'15.5790"N</t>
  </si>
  <si>
    <t xml:space="preserve">      80°15'24.0306"E</t>
  </si>
  <si>
    <t>292/5</t>
  </si>
  <si>
    <t>15°30'38.6988"N</t>
  </si>
  <si>
    <t>80°3'59.5344"E</t>
  </si>
  <si>
    <t>295/21</t>
  </si>
  <si>
    <t>15°31'49.7742"N</t>
  </si>
  <si>
    <t>80°5'28.5024"E</t>
  </si>
  <si>
    <t>299/1</t>
  </si>
  <si>
    <t>15°33'5.0334"N</t>
  </si>
  <si>
    <t>80°6'45.8232"E</t>
  </si>
  <si>
    <t>302/9</t>
  </si>
  <si>
    <t xml:space="preserve"> 15°34'34.3026"N</t>
  </si>
  <si>
    <t xml:space="preserve"> 80°7'41.2008"E</t>
  </si>
  <si>
    <t>308/29</t>
  </si>
  <si>
    <t xml:space="preserve">     15°37'12.3606"N</t>
  </si>
  <si>
    <t xml:space="preserve">     80°10'11.7960"E</t>
  </si>
  <si>
    <t>312/11</t>
  </si>
  <si>
    <t xml:space="preserve">  15°38'40.7850"N</t>
  </si>
  <si>
    <t xml:space="preserve">  80°11'22.2714"E</t>
  </si>
  <si>
    <t>315/19</t>
  </si>
  <si>
    <t xml:space="preserve">  15°39'50.0178"N</t>
  </si>
  <si>
    <t xml:space="preserve">  80°12'39.2952"E</t>
  </si>
  <si>
    <t>318/35</t>
  </si>
  <si>
    <t xml:space="preserve"> 15°41'7.4808"N</t>
  </si>
  <si>
    <t xml:space="preserve"> 80°14'2.2638"E</t>
  </si>
  <si>
    <t>322/0</t>
  </si>
  <si>
    <t xml:space="preserve">      15°42'32.3994"N</t>
  </si>
  <si>
    <t>BAPATLA</t>
  </si>
  <si>
    <t>SSE/PWAY/BPP</t>
  </si>
  <si>
    <t>BPP</t>
  </si>
  <si>
    <t>SSE/PWAY/CLX</t>
  </si>
  <si>
    <t>323/20</t>
  </si>
  <si>
    <t xml:space="preserve"> 15°43'17.8500"N</t>
  </si>
  <si>
    <t xml:space="preserve">  80°15'25.3302"E</t>
  </si>
  <si>
    <t>327/28</t>
  </si>
  <si>
    <t xml:space="preserve">  15°45'13.9416"N</t>
  </si>
  <si>
    <t xml:space="preserve"> 80°16'35.7162"E</t>
  </si>
  <si>
    <t>331/36</t>
  </si>
  <si>
    <t xml:space="preserve"> 15°46'59.9916"N</t>
  </si>
  <si>
    <t>80°18'1.8900"E</t>
  </si>
  <si>
    <t>VTM-CLX</t>
  </si>
  <si>
    <t xml:space="preserve"> 80°18'1.8900"E</t>
  </si>
  <si>
    <t>335/30</t>
  </si>
  <si>
    <t xml:space="preserve">  15°48'22.0272"N</t>
  </si>
  <si>
    <t>80°19'44.1378"E</t>
  </si>
  <si>
    <t xml:space="preserve">  80°19'44.1378"E</t>
  </si>
  <si>
    <t>339/38</t>
  </si>
  <si>
    <t xml:space="preserve"> 15°49'53.7072"N</t>
  </si>
  <si>
    <t>80°21'16.2510"E</t>
  </si>
  <si>
    <t>CLX-SPF</t>
  </si>
  <si>
    <t xml:space="preserve"> 80°21'16.2510"E</t>
  </si>
  <si>
    <t>343/32</t>
  </si>
  <si>
    <t>15°51'8.4336"N</t>
  </si>
  <si>
    <t>80°23'7.8786"E</t>
  </si>
  <si>
    <t xml:space="preserve"> 15°51'8.4336"N</t>
  </si>
  <si>
    <t xml:space="preserve"> 80°23'7.8786"E</t>
  </si>
  <si>
    <t>347/36</t>
  </si>
  <si>
    <t xml:space="preserve"> 15°52'28.4646"N</t>
  </si>
  <si>
    <t xml:space="preserve"> 80°24'55.9404"E</t>
  </si>
  <si>
    <t>SPF-BPP</t>
  </si>
  <si>
    <t>351/16</t>
  </si>
  <si>
    <t xml:space="preserve"> 15°53'36.4866"N</t>
  </si>
  <si>
    <t xml:space="preserve"> 80°26'27.9528"E</t>
  </si>
  <si>
    <t>354/34</t>
  </si>
  <si>
    <t xml:space="preserve"> 15°54'30.7980"N</t>
  </si>
  <si>
    <t>80°28'7.0686"E</t>
  </si>
  <si>
    <t>BPP-SPF</t>
  </si>
  <si>
    <t xml:space="preserve"> 80°28'7.0686"E</t>
  </si>
  <si>
    <t>359/08</t>
  </si>
  <si>
    <t>15°56'6.7098"N</t>
  </si>
  <si>
    <t xml:space="preserve"> 80°29'47.3838"E</t>
  </si>
  <si>
    <t xml:space="preserve">     15°42'32.5062"N</t>
  </si>
  <si>
    <t xml:space="preserve">     80°14'56.3748"E</t>
  </si>
  <si>
    <t>325/20</t>
  </si>
  <si>
    <t>15°44'9.9174"N</t>
  </si>
  <si>
    <t xml:space="preserve">  80°15'57.0186"E</t>
  </si>
  <si>
    <t xml:space="preserve">     15°44'9.9174"N</t>
  </si>
  <si>
    <t xml:space="preserve">     80°15'57.0186"E</t>
  </si>
  <si>
    <t>329/0</t>
  </si>
  <si>
    <t xml:space="preserve"> 15°45'46.4334"N</t>
  </si>
  <si>
    <t xml:space="preserve"> 80°16'59.3208"E</t>
  </si>
  <si>
    <t>332/0</t>
  </si>
  <si>
    <t>15°47'1.8894"N</t>
  </si>
  <si>
    <t>80°18'3.6360"E</t>
  </si>
  <si>
    <t xml:space="preserve">    15°47'1.8894"N</t>
  </si>
  <si>
    <t xml:space="preserve">    80°18'3.6360"E</t>
  </si>
  <si>
    <t>335/0</t>
  </si>
  <si>
    <t>15°48'4.6260"N</t>
  </si>
  <si>
    <t>80°19'19.9020"E</t>
  </si>
  <si>
    <t xml:space="preserve">  15°48'4.6260"N</t>
  </si>
  <si>
    <t xml:space="preserve">  80°19'19.9020"E</t>
  </si>
  <si>
    <t>338/18</t>
  </si>
  <si>
    <t xml:space="preserve"> 15°49'22.8834"N</t>
  </si>
  <si>
    <t xml:space="preserve"> 80°20'43.7250"E</t>
  </si>
  <si>
    <t>CLX YARD</t>
  </si>
  <si>
    <t>341/0</t>
  </si>
  <si>
    <t xml:space="preserve">  15°50'11.7552"N</t>
  </si>
  <si>
    <t xml:space="preserve">  80°21'49.1166"E</t>
  </si>
  <si>
    <t>344/0</t>
  </si>
  <si>
    <t xml:space="preserve"> 15°51'9.7440"N</t>
  </si>
  <si>
    <t xml:space="preserve"> 80°23'10.0902"E</t>
  </si>
  <si>
    <t>347/0</t>
  </si>
  <si>
    <t xml:space="preserve"> 15°52'9.2364"N</t>
  </si>
  <si>
    <t xml:space="preserve"> 80°24'30.2664"E</t>
  </si>
  <si>
    <t>350/0</t>
  </si>
  <si>
    <t xml:space="preserve"> 15°53'6.9078"N</t>
  </si>
  <si>
    <t xml:space="preserve"> 80°25'48.5634"E</t>
  </si>
  <si>
    <t>353/0</t>
  </si>
  <si>
    <t xml:space="preserve"> 15°54'7.9716"N</t>
  </si>
  <si>
    <t xml:space="preserve"> 80°27'10.3488"E</t>
  </si>
  <si>
    <t>355/24</t>
  </si>
  <si>
    <t xml:space="preserve"> 15°54'37.3824"N</t>
  </si>
  <si>
    <t xml:space="preserve"> 80°28'27.9534"E</t>
  </si>
  <si>
    <t>BPP-APL</t>
  </si>
  <si>
    <t>359/0</t>
  </si>
  <si>
    <t xml:space="preserve"> 15°55'59.3610"N</t>
  </si>
  <si>
    <t xml:space="preserve"> 80°29'43.8858"E</t>
  </si>
  <si>
    <t>NIDUBROLU</t>
  </si>
  <si>
    <t>SSE/PWAY/NDO</t>
  </si>
  <si>
    <t>NDO</t>
  </si>
  <si>
    <t>SSE/P.way/APL</t>
  </si>
  <si>
    <t>APL-BPP</t>
  </si>
  <si>
    <t>363/24</t>
  </si>
  <si>
    <t>15°58'14.9346"N</t>
  </si>
  <si>
    <t>80°30'52.3044"E</t>
  </si>
  <si>
    <t>360/10</t>
  </si>
  <si>
    <t>15°56'6.4104"N</t>
  </si>
  <si>
    <t>80°29'47.1918"E</t>
  </si>
  <si>
    <t>NDO-APL</t>
  </si>
  <si>
    <t>15°58'14.8998"N</t>
  </si>
  <si>
    <t>80°30'52.9170"E</t>
  </si>
  <si>
    <t>371/8</t>
  </si>
  <si>
    <t>16°1'58.3524"N</t>
  </si>
  <si>
    <t>80°32'39.9702"E</t>
  </si>
  <si>
    <t>375/11</t>
  </si>
  <si>
    <t>16°4'5.0196"N</t>
  </si>
  <si>
    <t>80°33'26.7846"E</t>
  </si>
  <si>
    <t>SSE/P.way/TSR</t>
  </si>
  <si>
    <t>TSR-NDO</t>
  </si>
  <si>
    <t>382/11</t>
  </si>
  <si>
    <t>16°7'33.5994"N</t>
  </si>
  <si>
    <t>80°35'1.7496"E</t>
  </si>
  <si>
    <t>385/30</t>
  </si>
  <si>
    <t>16°9'25.8336"N</t>
  </si>
  <si>
    <t>80°35'9.5994"E</t>
  </si>
  <si>
    <t>TEL-TSR</t>
  </si>
  <si>
    <t>385/29</t>
  </si>
  <si>
    <t>16°9'25.8636"N</t>
  </si>
  <si>
    <t>80°35'10.2282"E</t>
  </si>
  <si>
    <t>393/15</t>
  </si>
  <si>
    <t>16°21'20.08733"N</t>
  </si>
  <si>
    <t>80°37'8.7503"E</t>
  </si>
  <si>
    <t>16°12'20.0242"N</t>
  </si>
  <si>
    <t>80°37'8.7516"E</t>
  </si>
  <si>
    <t>397/10</t>
  </si>
  <si>
    <t>16°14′31.056″N</t>
  </si>
  <si>
    <t>80°38′26.700″</t>
  </si>
  <si>
    <t>397/9</t>
  </si>
  <si>
    <t>80°38′26.700″E</t>
  </si>
  <si>
    <t>15°55'59.4516"N</t>
  </si>
  <si>
    <t>80°29'43.6608"E</t>
  </si>
  <si>
    <t>362/14</t>
  </si>
  <si>
    <t xml:space="preserve"> 15°57'38.7168"N</t>
  </si>
  <si>
    <t xml:space="preserve"> 80°30'33.8694"E</t>
  </si>
  <si>
    <t>365/2</t>
  </si>
  <si>
    <t>15°58'55.9014"N</t>
  </si>
  <si>
    <t>80°31'12.9834"E</t>
  </si>
  <si>
    <t>APL-NDO</t>
  </si>
  <si>
    <t>367/26</t>
  </si>
  <si>
    <t>16°0'15.4824"N</t>
  </si>
  <si>
    <t>80°31'53.2380"E</t>
  </si>
  <si>
    <t>370/16</t>
  </si>
  <si>
    <t>16°1'33.9354"N</t>
  </si>
  <si>
    <t>80°32'31.3368"E</t>
  </si>
  <si>
    <t>373/16</t>
  </si>
  <si>
    <t>16°3'7.3044"N</t>
  </si>
  <si>
    <t>80°33'4.3242"E</t>
  </si>
  <si>
    <t>375/16</t>
  </si>
  <si>
    <t xml:space="preserve">  16°4'27.7098"N</t>
  </si>
  <si>
    <t xml:space="preserve">  80°33'36.9486"E</t>
  </si>
  <si>
    <t>376/6</t>
  </si>
  <si>
    <t>378/24</t>
  </si>
  <si>
    <t>16°5'44.7186"N</t>
  </si>
  <si>
    <t>80°34'12.2064"E</t>
  </si>
  <si>
    <t>381/10</t>
  </si>
  <si>
    <t>16°7'2.4822"N</t>
  </si>
  <si>
    <t>80°34'47.3826"E</t>
  </si>
  <si>
    <t>16°7'35.5104"N</t>
  </si>
  <si>
    <t>80°35'2.2938"E</t>
  </si>
  <si>
    <t>384/18</t>
  </si>
  <si>
    <t>16°8'45.1836"N</t>
  </si>
  <si>
    <t>80°35'7.9686"E</t>
  </si>
  <si>
    <t>386/20</t>
  </si>
  <si>
    <t>386/19</t>
  </si>
  <si>
    <t>16°1'61.7790"N</t>
  </si>
  <si>
    <t>80°58'11.2819"E</t>
  </si>
  <si>
    <t>389/21</t>
  </si>
  <si>
    <t>16°11'10.4412"N</t>
  </si>
  <si>
    <t>80°36'11.9916"E</t>
  </si>
  <si>
    <t>392/16</t>
  </si>
  <si>
    <t>16°12'19.0242"N</t>
  </si>
  <si>
    <t>392/15</t>
  </si>
  <si>
    <t>396/5</t>
  </si>
  <si>
    <t>16°23'2386"N</t>
  </si>
  <si>
    <t xml:space="preserve"> 80°64'1322"E</t>
  </si>
  <si>
    <t>TENALI</t>
  </si>
  <si>
    <t>SSE/PWAY/TEL</t>
  </si>
  <si>
    <t>TEL</t>
  </si>
  <si>
    <t>SSE/PW/TEL</t>
  </si>
  <si>
    <t>TEL - TSR</t>
  </si>
  <si>
    <t>393/14</t>
  </si>
  <si>
    <t xml:space="preserve"> 16° 13' 0.0552"N</t>
  </si>
  <si>
    <t xml:space="preserve"> 80° 37'  43.788"E</t>
  </si>
  <si>
    <t>397/8</t>
  </si>
  <si>
    <t>16°24'16631"N</t>
  </si>
  <si>
    <t xml:space="preserve"> 80°64'04852"E</t>
  </si>
  <si>
    <t>TEL - DIG</t>
  </si>
  <si>
    <t>402/6</t>
  </si>
  <si>
    <t>16°28'55352"N</t>
  </si>
  <si>
    <t xml:space="preserve"> 80°62'89382"E</t>
  </si>
  <si>
    <t>DIG - TEL</t>
  </si>
  <si>
    <t>407/0</t>
  </si>
  <si>
    <t>16°32'8557"N</t>
  </si>
  <si>
    <t xml:space="preserve"> 80°62'37026"E</t>
  </si>
  <si>
    <t>DIG -PVD</t>
  </si>
  <si>
    <t>411/28</t>
  </si>
  <si>
    <t>16°37'20223"N</t>
  </si>
  <si>
    <t xml:space="preserve"> 80°61'83596"E</t>
  </si>
  <si>
    <t>SSE/PW/KCC</t>
  </si>
  <si>
    <t>PVD - DIG</t>
  </si>
  <si>
    <t>416/24</t>
  </si>
  <si>
    <t>16°41'52515"N</t>
  </si>
  <si>
    <t xml:space="preserve"> 80°61'29523"E</t>
  </si>
  <si>
    <t>PVD - KCC</t>
  </si>
  <si>
    <t>420/6</t>
  </si>
  <si>
    <t>16°44'60001"N</t>
  </si>
  <si>
    <t xml:space="preserve"> 80°60'55279"E</t>
  </si>
  <si>
    <t>KCC - PVD</t>
  </si>
  <si>
    <t>423/30</t>
  </si>
  <si>
    <t>16°47'732"N</t>
  </si>
  <si>
    <t xml:space="preserve"> 80°60'62146"E</t>
  </si>
  <si>
    <t>KCC-BZA</t>
  </si>
  <si>
    <t>426/0</t>
  </si>
  <si>
    <t>16°29'51.3312"N</t>
  </si>
  <si>
    <t>80°36'30.2154"E</t>
  </si>
  <si>
    <t>Keyman 1</t>
  </si>
  <si>
    <t>16°20'65928"N</t>
  </si>
  <si>
    <t xml:space="preserve"> 80°62'01835"E</t>
  </si>
  <si>
    <t>396/8</t>
  </si>
  <si>
    <t>Keyman 2</t>
  </si>
  <si>
    <t>398/0</t>
  </si>
  <si>
    <t>16°24'89521"N</t>
  </si>
  <si>
    <t xml:space="preserve"> 80°63'78217"E</t>
  </si>
  <si>
    <t>Keyman 3</t>
  </si>
  <si>
    <t>TEL YARD</t>
  </si>
  <si>
    <t>397/7</t>
  </si>
  <si>
    <t>16°14′31.056″</t>
  </si>
  <si>
    <t>1/37</t>
  </si>
  <si>
    <t>16°24'79696"</t>
  </si>
  <si>
    <t>80°6267227</t>
  </si>
  <si>
    <t>Keyman 4</t>
  </si>
  <si>
    <t>KLX - DIG</t>
  </si>
  <si>
    <t xml:space="preserve"> 80°63'8217"E</t>
  </si>
  <si>
    <t>401/16</t>
  </si>
  <si>
    <t>16°27'89442"N</t>
  </si>
  <si>
    <t xml:space="preserve"> 80°62'9818"E</t>
  </si>
  <si>
    <t>Keyman 5</t>
  </si>
  <si>
    <t>405/0</t>
  </si>
  <si>
    <t>16°31'09087"N</t>
  </si>
  <si>
    <t xml:space="preserve"> 80°62'58269"E</t>
  </si>
  <si>
    <t>Keyman 6</t>
  </si>
  <si>
    <t>408/0</t>
  </si>
  <si>
    <t>16°33'75144"N</t>
  </si>
  <si>
    <t xml:space="preserve"> 80°62'26082"E</t>
  </si>
  <si>
    <t>Keyman 7</t>
  </si>
  <si>
    <t>412/0</t>
  </si>
  <si>
    <t>16°37'36693"N</t>
  </si>
  <si>
    <t xml:space="preserve"> 80°61'80377"E</t>
  </si>
  <si>
    <t>Keyman 8</t>
  </si>
  <si>
    <t>DIG - PVD</t>
  </si>
  <si>
    <t>416/0</t>
  </si>
  <si>
    <t>16°24'32.8560"N</t>
  </si>
  <si>
    <t>80°36'49.3212"E</t>
  </si>
  <si>
    <t>Keyman 9</t>
  </si>
  <si>
    <t>419/0</t>
  </si>
  <si>
    <t>16°26'9.5646"N</t>
  </si>
  <si>
    <t>80°36'37.0332"E</t>
  </si>
  <si>
    <t>423/0</t>
  </si>
  <si>
    <t>16°28'13.6050"N</t>
  </si>
  <si>
    <t>80°36'18.7482"E</t>
  </si>
  <si>
    <t>KCC - BZA</t>
  </si>
  <si>
    <t>KCC YARD</t>
  </si>
  <si>
    <t>25/19</t>
  </si>
  <si>
    <t>16°46'43692"</t>
  </si>
  <si>
    <t>80°5915366</t>
  </si>
  <si>
    <t>NUZVID</t>
  </si>
  <si>
    <t>SSE/PWAY/NZD</t>
  </si>
  <si>
    <t>NZD</t>
  </si>
  <si>
    <t>JE/PW/GWM</t>
  </si>
  <si>
    <t>VNEC-MBD</t>
  </si>
  <si>
    <t>431/14</t>
  </si>
  <si>
    <t xml:space="preserve"> 16° 32' 0.543"N</t>
  </si>
  <si>
    <t xml:space="preserve"> 80° 38' 12.911"E</t>
  </si>
  <si>
    <t>437/28</t>
  </si>
  <si>
    <t xml:space="preserve"> 16° 33' 10.283"N</t>
  </si>
  <si>
    <t xml:space="preserve"> 80° 42' 12.943"E</t>
  </si>
  <si>
    <t>GALA-MBD</t>
  </si>
  <si>
    <t>441/24</t>
  </si>
  <si>
    <t xml:space="preserve"> 16° 33' 29.969"N</t>
  </si>
  <si>
    <t xml:space="preserve"> 80° 42' 13.253"E</t>
  </si>
  <si>
    <t>MBD-GWM</t>
  </si>
  <si>
    <t>445/0</t>
  </si>
  <si>
    <t xml:space="preserve"> 16° 33' 05.929"N</t>
  </si>
  <si>
    <t xml:space="preserve"> 80° 45' 48.733"E</t>
  </si>
  <si>
    <t>448/18</t>
  </si>
  <si>
    <t xml:space="preserve"> 16° 33' 23.249"N</t>
  </si>
  <si>
    <t xml:space="preserve"> 80° 47' 41.138"E</t>
  </si>
  <si>
    <t>GWM-PAVP</t>
  </si>
  <si>
    <t>450/28</t>
  </si>
  <si>
    <t xml:space="preserve"> 16° 33' 34.055"N</t>
  </si>
  <si>
    <t xml:space="preserve"> 80° 49' 04.281"E</t>
  </si>
  <si>
    <t>SSE/PW/NZD</t>
  </si>
  <si>
    <t>`</t>
  </si>
  <si>
    <t>453/12</t>
  </si>
  <si>
    <t xml:space="preserve"> 16° 33' 46.105"N</t>
  </si>
  <si>
    <t xml:space="preserve"> 80° 50' 26.895"E</t>
  </si>
  <si>
    <t>PAVP-TOU</t>
  </si>
  <si>
    <t>456/22</t>
  </si>
  <si>
    <t xml:space="preserve"> 16° 34' 45.432"N</t>
  </si>
  <si>
    <t xml:space="preserve"> 80° 51' 57.981"E</t>
  </si>
  <si>
    <t>459/32</t>
  </si>
  <si>
    <t xml:space="preserve"> 16° 35' 52.932"N</t>
  </si>
  <si>
    <t xml:space="preserve"> 80° 53' 22.372"E</t>
  </si>
  <si>
    <t>TOU-NZD</t>
  </si>
  <si>
    <t>463/10</t>
  </si>
  <si>
    <t xml:space="preserve"> 16° 37' 03.372"N</t>
  </si>
  <si>
    <t xml:space="preserve"> 80° 54' 49.569"E</t>
  </si>
  <si>
    <t>Patrolman 11</t>
  </si>
  <si>
    <t>466/12</t>
  </si>
  <si>
    <t xml:space="preserve"> 16° 38' 07.308"N</t>
  </si>
  <si>
    <t xml:space="preserve"> 80° 56' 09.348"E</t>
  </si>
  <si>
    <t>Patrolman 12</t>
  </si>
  <si>
    <t>469/22</t>
  </si>
  <si>
    <t xml:space="preserve"> 16° 38' 56.429"N</t>
  </si>
  <si>
    <t xml:space="preserve"> 80° 57' 52.429"E</t>
  </si>
  <si>
    <t>Patrolman 13</t>
  </si>
  <si>
    <t>NZD-VAT</t>
  </si>
  <si>
    <t>473/0</t>
  </si>
  <si>
    <t xml:space="preserve"> 16° 48' 40.659"N</t>
  </si>
  <si>
    <t xml:space="preserve"> 81° 20' 01.026"E</t>
  </si>
  <si>
    <t>VNEC-GALA</t>
  </si>
  <si>
    <t>435/0</t>
  </si>
  <si>
    <t xml:space="preserve"> 16° 32' 48.762"N</t>
  </si>
  <si>
    <t xml:space="preserve"> 80° 38' 58.191"E</t>
  </si>
  <si>
    <t>438/0</t>
  </si>
  <si>
    <t xml:space="preserve"> 16° 30' 57.622"N</t>
  </si>
  <si>
    <t xml:space="preserve"> 80° 42' 10.448"E</t>
  </si>
  <si>
    <t>448/22</t>
  </si>
  <si>
    <t xml:space="preserve"> 16° 33' 22.986"N</t>
  </si>
  <si>
    <t xml:space="preserve"> 80° 47' 44.723"E</t>
  </si>
  <si>
    <t>452/0</t>
  </si>
  <si>
    <t xml:space="preserve"> 16° 33' 40.680"N</t>
  </si>
  <si>
    <t xml:space="preserve"> 80° 49' 42.144"E</t>
  </si>
  <si>
    <t>455/16</t>
  </si>
  <si>
    <t xml:space="preserve"> 16° 34' 20.978"N</t>
  </si>
  <si>
    <t xml:space="preserve"> 80° 51' 27.640"E</t>
  </si>
  <si>
    <t>459/0</t>
  </si>
  <si>
    <t xml:space="preserve"> 16° 35' 34.228"N</t>
  </si>
  <si>
    <t xml:space="preserve"> 80° 52' 58.514"E</t>
  </si>
  <si>
    <t>462/8</t>
  </si>
  <si>
    <t xml:space="preserve"> 16° 36' 41.072"N</t>
  </si>
  <si>
    <t xml:space="preserve"> 80° 54' 22.173"E</t>
  </si>
  <si>
    <t>466/0</t>
  </si>
  <si>
    <t xml:space="preserve"> 16° 37' 59.403"N</t>
  </si>
  <si>
    <t xml:space="preserve"> 80° 56' 00.112"E</t>
  </si>
  <si>
    <t>469/18</t>
  </si>
  <si>
    <t xml:space="preserve"> 16° 39' 00.675"N</t>
  </si>
  <si>
    <t xml:space="preserve"> 80° 57' 43.886"E</t>
  </si>
  <si>
    <t>ELURU</t>
  </si>
  <si>
    <t>SSE/PWAY/EE</t>
  </si>
  <si>
    <t>EE</t>
  </si>
  <si>
    <t>SSE/PW/EE</t>
  </si>
  <si>
    <t xml:space="preserve"> 16° 39' 54.087"N</t>
  </si>
  <si>
    <t xml:space="preserve"> 80° 59' 22.012"E</t>
  </si>
  <si>
    <t>476/11</t>
  </si>
  <si>
    <t xml:space="preserve"> 16° 40' 47.136"N</t>
  </si>
  <si>
    <t xml:space="preserve"> 81° 01' 00.696"E</t>
  </si>
  <si>
    <t>479/17</t>
  </si>
  <si>
    <t xml:space="preserve"> 16° 41' 33.963"N</t>
  </si>
  <si>
    <t xml:space="preserve"> 81° 02' 30.183"E</t>
  </si>
  <si>
    <t>VAT-EE</t>
  </si>
  <si>
    <t>483/15</t>
  </si>
  <si>
    <t xml:space="preserve"> 16° 42' 12.877"N</t>
  </si>
  <si>
    <t xml:space="preserve"> 81° 04' 43.328"E</t>
  </si>
  <si>
    <t>487/1</t>
  </si>
  <si>
    <t xml:space="preserve"> 16° 42' 49.987"N</t>
  </si>
  <si>
    <t xml:space="preserve"> 81° 06' 34.894"E</t>
  </si>
  <si>
    <t>EE-DEL</t>
  </si>
  <si>
    <t>491/1</t>
  </si>
  <si>
    <t xml:space="preserve"> 16° 44' 14.171"N</t>
  </si>
  <si>
    <t xml:space="preserve"> 81° 08' 10.518"E</t>
  </si>
  <si>
    <t>494/15</t>
  </si>
  <si>
    <t xml:space="preserve"> 16° 45' 40.854"N</t>
  </si>
  <si>
    <t xml:space="preserve"> 81° 09' 22.640"E</t>
  </si>
  <si>
    <t>SSE/PW/BMD</t>
  </si>
  <si>
    <t>498/0</t>
  </si>
  <si>
    <t xml:space="preserve"> 16° 46' 54.873"N</t>
  </si>
  <si>
    <t xml:space="preserve"> 81° 10' 50.445"E</t>
  </si>
  <si>
    <t>DEL-BMD</t>
  </si>
  <si>
    <t>501/15</t>
  </si>
  <si>
    <t xml:space="preserve"> 16° 47' 47.265"N</t>
  </si>
  <si>
    <t xml:space="preserve"> 81° 12' 33.306"E</t>
  </si>
  <si>
    <t>505/3</t>
  </si>
  <si>
    <t xml:space="preserve"> 16° 48' 21.644"N</t>
  </si>
  <si>
    <t xml:space="preserve"> 81° 14' 28.760"E</t>
  </si>
  <si>
    <t>507/5</t>
  </si>
  <si>
    <t xml:space="preserve"> 16° 48' 29.281"N</t>
  </si>
  <si>
    <t xml:space="preserve"> 81° 15' 36.578"E</t>
  </si>
  <si>
    <t>BMD-PUA</t>
  </si>
  <si>
    <t>511/0</t>
  </si>
  <si>
    <t xml:space="preserve"> 16° 48' 32.079"N</t>
  </si>
  <si>
    <t xml:space="preserve"> 81° 17' 46.773"E</t>
  </si>
  <si>
    <t>515/0</t>
  </si>
  <si>
    <t>476/8</t>
  </si>
  <si>
    <t xml:space="preserve"> 16° 40' 45.235"N</t>
  </si>
  <si>
    <t xml:space="preserve"> 81° 00' 57.070"E</t>
  </si>
  <si>
    <t>479/0</t>
  </si>
  <si>
    <t xml:space="preserve"> 16° 41' 29.535"N</t>
  </si>
  <si>
    <t xml:space="preserve"> 81° 02' 21.139"E</t>
  </si>
  <si>
    <t>482/0</t>
  </si>
  <si>
    <t xml:space="preserve"> 16° 42' 03.445"N</t>
  </si>
  <si>
    <t xml:space="preserve"> 81° 03' 54.539"E</t>
  </si>
  <si>
    <t>486/0</t>
  </si>
  <si>
    <t xml:space="preserve"> 16° 42' 38.171"N</t>
  </si>
  <si>
    <t xml:space="preserve"> 81° 06' 04.569"E</t>
  </si>
  <si>
    <t>EE Yard</t>
  </si>
  <si>
    <t>488/0</t>
  </si>
  <si>
    <t xml:space="preserve"> 16° 42' 59.037"N</t>
  </si>
  <si>
    <t xml:space="preserve"> 81° 07' 04.778"E</t>
  </si>
  <si>
    <t>490/0</t>
  </si>
  <si>
    <t xml:space="preserve"> 16° 43' 44.370"N</t>
  </si>
  <si>
    <t xml:space="preserve"> 81° 07' 51.279"E</t>
  </si>
  <si>
    <t>493/8</t>
  </si>
  <si>
    <t xml:space="preserve"> 16° 45' 08.670"N</t>
  </si>
  <si>
    <t xml:space="preserve"> 81° 08' 54.970"E</t>
  </si>
  <si>
    <t>497/16</t>
  </si>
  <si>
    <t xml:space="preserve"> 16° 46' 46.468"N</t>
  </si>
  <si>
    <t xml:space="preserve"> 81° 10' 33.704"E</t>
  </si>
  <si>
    <t>500/10</t>
  </si>
  <si>
    <t xml:space="preserve"> 16° 47' 30.429"N</t>
  </si>
  <si>
    <t xml:space="preserve"> 81° 12' 00.937"E</t>
  </si>
  <si>
    <t>504/10</t>
  </si>
  <si>
    <t xml:space="preserve"> 16° 48' 18.180"N</t>
  </si>
  <si>
    <t xml:space="preserve"> 81° 13' 59.062"E</t>
  </si>
  <si>
    <t>507/14</t>
  </si>
  <si>
    <t xml:space="preserve"> 16° 48' 30.282"N</t>
  </si>
  <si>
    <t xml:space="preserve"> 81° 15' 44.103"E</t>
  </si>
  <si>
    <t>511/16</t>
  </si>
  <si>
    <t xml:space="preserve"> 16° 48' 31.435"N</t>
  </si>
  <si>
    <t xml:space="preserve"> 81° 18' 03.181"E</t>
  </si>
  <si>
    <t>TADEPALLIGUDEM</t>
  </si>
  <si>
    <t>SSE/PWAY/TDD</t>
  </si>
  <si>
    <t>TDD</t>
  </si>
  <si>
    <t>JE/P.WAY/TDD</t>
  </si>
  <si>
    <t>PUA-CEL</t>
  </si>
  <si>
    <t>513/34</t>
  </si>
  <si>
    <t xml:space="preserve"> 16°48'35.4528" N</t>
  </si>
  <si>
    <t xml:space="preserve"> 81°19'23.98332" E</t>
  </si>
  <si>
    <t>517/28</t>
  </si>
  <si>
    <t xml:space="preserve"> 16°48'53.43588" N</t>
  </si>
  <si>
    <t xml:space="preserve"> 81°21'37.692" E</t>
  </si>
  <si>
    <t>6:30 Hrs</t>
  </si>
  <si>
    <t>521/28</t>
  </si>
  <si>
    <t xml:space="preserve"> 16°49'10.2504" N</t>
  </si>
  <si>
    <t xml:space="preserve"> 81°23'45.43728" E</t>
  </si>
  <si>
    <t>CEL-BPY</t>
  </si>
  <si>
    <t>526/2</t>
  </si>
  <si>
    <t xml:space="preserve"> 16°49'32.70288" N</t>
  </si>
  <si>
    <t xml:space="preserve"> 81°26'11.22576" E</t>
  </si>
  <si>
    <t>530/4</t>
  </si>
  <si>
    <t xml:space="preserve"> 16°49'41.772" N</t>
  </si>
  <si>
    <t xml:space="preserve"> 81°28'26.232" E</t>
  </si>
  <si>
    <t>BPY-TDD</t>
  </si>
  <si>
    <t>533/4</t>
  </si>
  <si>
    <t xml:space="preserve"> 16°49'7.392" N</t>
  </si>
  <si>
    <t xml:space="preserve"> 81°29'59.904" E</t>
  </si>
  <si>
    <t>536/0</t>
  </si>
  <si>
    <t xml:space="preserve"> 16°48'35.5572" N</t>
  </si>
  <si>
    <t xml:space="preserve"> 81°31'33.82136" E</t>
  </si>
  <si>
    <t>SSE/P.WAY/NDD</t>
  </si>
  <si>
    <t>TDD-NBM</t>
  </si>
  <si>
    <t>540/20</t>
  </si>
  <si>
    <t xml:space="preserve"> 16°48'55.54908" N</t>
  </si>
  <si>
    <t xml:space="preserve"> 81°34'23.45304" E</t>
  </si>
  <si>
    <t>545/0</t>
  </si>
  <si>
    <t xml:space="preserve"> 16°49'54.63084" N</t>
  </si>
  <si>
    <t xml:space="preserve"> 81°36'28.03788" E</t>
  </si>
  <si>
    <t>NBM-NDD</t>
  </si>
  <si>
    <t>548/22</t>
  </si>
  <si>
    <t xml:space="preserve"> 16°50'50.87159" N</t>
  </si>
  <si>
    <t xml:space="preserve"> 81°38'12.3832" E</t>
  </si>
  <si>
    <t>552/12</t>
  </si>
  <si>
    <t xml:space="preserve"> 16°52'30.45516" N</t>
  </si>
  <si>
    <t xml:space="preserve"> 81°39'15.04584" E</t>
  </si>
  <si>
    <t>556/12</t>
  </si>
  <si>
    <t xml:space="preserve"> 16°54'3.59274" N</t>
  </si>
  <si>
    <t xml:space="preserve"> 81°40'35.55546" E</t>
  </si>
  <si>
    <t xml:space="preserve"> 16°48'40.872" N</t>
  </si>
  <si>
    <t xml:space="preserve"> 81°20'1.098" E</t>
  </si>
  <si>
    <t>519/0</t>
  </si>
  <si>
    <t xml:space="preserve"> 16°48'57.204" N</t>
  </si>
  <si>
    <t xml:space="preserve"> 81°22'15.066" E</t>
  </si>
  <si>
    <t>17:00 Hrs</t>
  </si>
  <si>
    <t>522/14</t>
  </si>
  <si>
    <t xml:space="preserve"> 16°49'15.63204" N</t>
  </si>
  <si>
    <t xml:space="preserve"> 81°24'28.10772" E</t>
  </si>
  <si>
    <t>526/14</t>
  </si>
  <si>
    <t xml:space="preserve"> 16°49'33.81" N</t>
  </si>
  <si>
    <t xml:space="preserve"> 81°26'23.592" E</t>
  </si>
  <si>
    <t>529/36</t>
  </si>
  <si>
    <t xml:space="preserve"> 16°49'49.42.186" N</t>
  </si>
  <si>
    <t xml:space="preserve"> 81°28'22.374" E</t>
  </si>
  <si>
    <t>534/0</t>
  </si>
  <si>
    <t xml:space="preserve"> 16°48'58.01112" N</t>
  </si>
  <si>
    <t xml:space="preserve"> 81°30'43.94052" E</t>
  </si>
  <si>
    <t>537/20</t>
  </si>
  <si>
    <t xml:space="preserve"> 16°48'25.66872" N</t>
  </si>
  <si>
    <t xml:space="preserve"> 81°32'24.98208" E</t>
  </si>
  <si>
    <t>541/0</t>
  </si>
  <si>
    <t xml:space="preserve"> 16°49'0.62904" N</t>
  </si>
  <si>
    <t xml:space="preserve"> 81°34'7.482" E</t>
  </si>
  <si>
    <t>544/12</t>
  </si>
  <si>
    <t xml:space="preserve"> 16°49'43.55544" N</t>
  </si>
  <si>
    <t xml:space="preserve"> 81°35'58.8192" E</t>
  </si>
  <si>
    <t>547/14</t>
  </si>
  <si>
    <t xml:space="preserve"> 16°50'25.3356" N</t>
  </si>
  <si>
    <t xml:space="preserve"> 81°37'37.78464" E</t>
  </si>
  <si>
    <t>551/2</t>
  </si>
  <si>
    <t xml:space="preserve"> 16°51'54.53028" N</t>
  </si>
  <si>
    <t xml:space="preserve"> 81°38'52.34568" E</t>
  </si>
  <si>
    <t>554/22</t>
  </si>
  <si>
    <t xml:space="preserve"> 16°53'20.742" N</t>
  </si>
  <si>
    <t xml:space="preserve"> 81°40'10.87212" E</t>
  </si>
  <si>
    <t>556/38</t>
  </si>
  <si>
    <t xml:space="preserve"> 16°54'20.91816" N</t>
  </si>
  <si>
    <t xml:space="preserve"> 81°40'35.86548" E</t>
  </si>
  <si>
    <t>RAJAMUNDRY</t>
  </si>
  <si>
    <t>SSE/PWAY/RJY</t>
  </si>
  <si>
    <t>RJY</t>
  </si>
  <si>
    <t>SSE/PWAY/KVR</t>
  </si>
  <si>
    <t>Patrolman 01</t>
  </si>
  <si>
    <t>NDD -CU</t>
  </si>
  <si>
    <t>560/14</t>
  </si>
  <si>
    <t xml:space="preserve">  16°56'20.4360"N</t>
  </si>
  <si>
    <t xml:space="preserve">  81°40'30.8838"E</t>
  </si>
  <si>
    <t>Patrolman 02</t>
  </si>
  <si>
    <t>564/20</t>
  </si>
  <si>
    <t xml:space="preserve"> 16°58'17.4660"N</t>
  </si>
  <si>
    <t xml:space="preserve"> 81°41'27.6744"E</t>
  </si>
  <si>
    <t>Patrolman 03</t>
  </si>
  <si>
    <t>CU - KVR</t>
  </si>
  <si>
    <t>568/0</t>
  </si>
  <si>
    <t xml:space="preserve">  16°59'52.5486"N</t>
  </si>
  <si>
    <t xml:space="preserve">  81°42'24.0234"E</t>
  </si>
  <si>
    <t>Patrolman 04</t>
  </si>
  <si>
    <t>570/26</t>
  </si>
  <si>
    <t xml:space="preserve"> 17°0'27.9630"N</t>
  </si>
  <si>
    <t xml:space="preserve"> 81°43'43.3284"E</t>
  </si>
  <si>
    <t>Patrolman 05</t>
  </si>
  <si>
    <t>KVR - GVN</t>
  </si>
  <si>
    <t>574/14</t>
  </si>
  <si>
    <t xml:space="preserve">  17°0'27.5424"N</t>
  </si>
  <si>
    <t xml:space="preserve">  81°45'42.0876"E</t>
  </si>
  <si>
    <t>Patrolman 06</t>
  </si>
  <si>
    <t>578/6</t>
  </si>
  <si>
    <t xml:space="preserve"> 16°59'7.6512"N</t>
  </si>
  <si>
    <t xml:space="preserve"> 81°47'0.8346"E</t>
  </si>
  <si>
    <t>Patrolman 07</t>
  </si>
  <si>
    <t>KVR - RJY</t>
  </si>
  <si>
    <t>570/23</t>
  </si>
  <si>
    <t xml:space="preserve">  17°0'27.2268"N</t>
  </si>
  <si>
    <t xml:space="preserve">  81°43'42.1332"E</t>
  </si>
  <si>
    <t>574/9</t>
  </si>
  <si>
    <t xml:space="preserve"> 16°59'51.8376"N</t>
  </si>
  <si>
    <t xml:space="preserve"> 81°45'22.0482"E</t>
  </si>
  <si>
    <t>Patrolman 08</t>
  </si>
  <si>
    <t>578/5</t>
  </si>
  <si>
    <t xml:space="preserve"> 16°59'8.1570"N</t>
  </si>
  <si>
    <t xml:space="preserve"> 81°46'59.8488"E</t>
  </si>
  <si>
    <t>Patrolman 09</t>
  </si>
  <si>
    <t>RJY - KYM</t>
  </si>
  <si>
    <t>584/32</t>
  </si>
  <si>
    <t xml:space="preserve"> 16°56'6.3096"N</t>
  </si>
  <si>
    <t xml:space="preserve"> 81°48'53.5050"E</t>
  </si>
  <si>
    <t>588/10</t>
  </si>
  <si>
    <t xml:space="preserve"> 16°54'50.2008"N</t>
  </si>
  <si>
    <t xml:space="preserve"> 81°49'49.6938"E</t>
  </si>
  <si>
    <t>561/0</t>
  </si>
  <si>
    <t xml:space="preserve">  16°56'39.2064"N</t>
  </si>
  <si>
    <t xml:space="preserve">  81°40'33.4224"E</t>
  </si>
  <si>
    <t>564/28</t>
  </si>
  <si>
    <t xml:space="preserve"> 16°58'23.1060"N</t>
  </si>
  <si>
    <t xml:space="preserve"> 81°41'28.3014"E</t>
  </si>
  <si>
    <t>569/0</t>
  </si>
  <si>
    <t xml:space="preserve">  17°0'6.2892"N</t>
  </si>
  <si>
    <t xml:space="preserve">  81°42'53.2998"E</t>
  </si>
  <si>
    <t>KVR Yard</t>
  </si>
  <si>
    <t>571/36</t>
  </si>
  <si>
    <t xml:space="preserve">  17°0'29.7126"N</t>
  </si>
  <si>
    <t xml:space="preserve">  81°44'28.1214"E</t>
  </si>
  <si>
    <t>KVR- GVN</t>
  </si>
  <si>
    <t>575/24</t>
  </si>
  <si>
    <t xml:space="preserve"> 17°0'22.4208"N</t>
  </si>
  <si>
    <t xml:space="preserve"> 81°46'26.1366"E</t>
  </si>
  <si>
    <t>577/22</t>
  </si>
  <si>
    <t xml:space="preserve"> 16°59'23.0724"N</t>
  </si>
  <si>
    <t xml:space="preserve"> 81°46'51.7122"E</t>
  </si>
  <si>
    <t>570/43</t>
  </si>
  <si>
    <t xml:space="preserve"> 17°0'28.4916"N</t>
  </si>
  <si>
    <t xml:space="preserve"> 81°43'54.7380"E</t>
  </si>
  <si>
    <t>574/0</t>
  </si>
  <si>
    <t xml:space="preserve">  16°59'52.4814"N</t>
  </si>
  <si>
    <t xml:space="preserve">  81°45'15.8592"E</t>
  </si>
  <si>
    <t>577/27</t>
  </si>
  <si>
    <t xml:space="preserve"> 16°59'19.6896"N</t>
  </si>
  <si>
    <t xml:space="preserve"> 81°46'53.1882"E</t>
  </si>
  <si>
    <t>RJY Yard</t>
  </si>
  <si>
    <t>579/24</t>
  </si>
  <si>
    <t xml:space="preserve">  16°58'21.8130"N</t>
  </si>
  <si>
    <t xml:space="preserve">  81°47'19.8924"E</t>
  </si>
  <si>
    <t>RJY Yard lines</t>
  </si>
  <si>
    <t>577/34</t>
  </si>
  <si>
    <t xml:space="preserve"> 16°59'15.7512"N</t>
  </si>
  <si>
    <t xml:space="preserve"> 81°46'55.9320"E</t>
  </si>
  <si>
    <t>579/0</t>
  </si>
  <si>
    <t xml:space="preserve"> 16°58'42.1170"N</t>
  </si>
  <si>
    <t xml:space="preserve"> 81°47'15.7800"E</t>
  </si>
  <si>
    <t>583/26</t>
  </si>
  <si>
    <t xml:space="preserve"> 16°56'36.5910"N</t>
  </si>
  <si>
    <t xml:space="preserve"> 81°48'36.2244"E</t>
  </si>
  <si>
    <t>587/48</t>
  </si>
  <si>
    <t xml:space="preserve"> 16°54'49.4262"N</t>
  </si>
  <si>
    <t xml:space="preserve"> 81°49'43.5984"E</t>
  </si>
  <si>
    <t>SAMLKOT Jn</t>
  </si>
  <si>
    <t>SSE/PWAY/SLO</t>
  </si>
  <si>
    <t>SLO</t>
  </si>
  <si>
    <t>SSE/PWAY/DWP</t>
  </si>
  <si>
    <t>KYM-DWP</t>
  </si>
  <si>
    <t>588/0</t>
  </si>
  <si>
    <t xml:space="preserve">  16°54'50.2338"N</t>
  </si>
  <si>
    <t xml:space="preserve">  81°49'49.8156"E</t>
  </si>
  <si>
    <t>591/10</t>
  </si>
  <si>
    <t xml:space="preserve"> 16°55'30.2022"N</t>
  </si>
  <si>
    <t xml:space="preserve">  81°51'30.6438"E</t>
  </si>
  <si>
    <t xml:space="preserve">  16°55'30.2022"N</t>
  </si>
  <si>
    <t>594/24</t>
  </si>
  <si>
    <t xml:space="preserve"> 16°55'51.1854"N</t>
  </si>
  <si>
    <t xml:space="preserve">  81°53'22.6296"E</t>
  </si>
  <si>
    <t xml:space="preserve">  16°55'51.1854"N</t>
  </si>
  <si>
    <t>598/2</t>
  </si>
  <si>
    <t>16°55'39.8262"N</t>
  </si>
  <si>
    <t>81°55'13.3698"E</t>
  </si>
  <si>
    <t>DWP-APT</t>
  </si>
  <si>
    <t>601/36</t>
  </si>
  <si>
    <t>16°56'12.1848"N</t>
  </si>
  <si>
    <t>81°57'14.2380"E</t>
  </si>
  <si>
    <t>APT-BVL</t>
  </si>
  <si>
    <t>604/35</t>
  </si>
  <si>
    <t xml:space="preserve">   16°57'8.3286"N</t>
  </si>
  <si>
    <t xml:space="preserve">   81°58'41.6556"E</t>
  </si>
  <si>
    <t>608/2</t>
  </si>
  <si>
    <t>16°58'0.8094"N</t>
  </si>
  <si>
    <t>82°0'8.3880"E</t>
  </si>
  <si>
    <t>611/6</t>
  </si>
  <si>
    <t xml:space="preserve">  16°58'9.3276"N</t>
  </si>
  <si>
    <t xml:space="preserve">  82°1'53.6760"E</t>
  </si>
  <si>
    <t>BVL-MPU</t>
  </si>
  <si>
    <t>615/8</t>
  </si>
  <si>
    <t xml:space="preserve">  16°59'3.2520"N</t>
  </si>
  <si>
    <t xml:space="preserve">  82°3'53.6730"E</t>
  </si>
  <si>
    <t>619/12</t>
  </si>
  <si>
    <t xml:space="preserve"> 17°0'19.1694"N</t>
  </si>
  <si>
    <t xml:space="preserve"> 82°5'47.1294"E</t>
  </si>
  <si>
    <t>MPU-SLO</t>
  </si>
  <si>
    <t>623/27</t>
  </si>
  <si>
    <t xml:space="preserve">    17°1'39.8964"N</t>
  </si>
  <si>
    <t xml:space="preserve">    82°7'52.3440"E</t>
  </si>
  <si>
    <t>628/14</t>
  </si>
  <si>
    <t xml:space="preserve"> 17°2'42.8772"N</t>
  </si>
  <si>
    <t xml:space="preserve"> 82°10'9.1416"E</t>
  </si>
  <si>
    <t xml:space="preserve">  16°54'50.10804"N</t>
  </si>
  <si>
    <t xml:space="preserve">  81°49'56.1792"E</t>
  </si>
  <si>
    <t>590/12</t>
  </si>
  <si>
    <t xml:space="preserve">  16°55'20.5302"N</t>
  </si>
  <si>
    <t xml:space="preserve">  81°51'1.3848"E</t>
  </si>
  <si>
    <t>593/32</t>
  </si>
  <si>
    <t xml:space="preserve">  16°55'52.0410"N</t>
  </si>
  <si>
    <t xml:space="preserve">  81°52'53.5698"E</t>
  </si>
  <si>
    <t>597/2</t>
  </si>
  <si>
    <t xml:space="preserve"> 16°55'46.4688"N</t>
  </si>
  <si>
    <t xml:space="preserve"> 81°54'40.2810"E</t>
  </si>
  <si>
    <t>600/0</t>
  </si>
  <si>
    <t>16°55'43.7358"N</t>
  </si>
  <si>
    <t>81°56'18.7536"E</t>
  </si>
  <si>
    <t>603/8</t>
  </si>
  <si>
    <t>16°56'36.6924"N</t>
  </si>
  <si>
    <t>81°57'53.0718"E</t>
  </si>
  <si>
    <t>607/0</t>
  </si>
  <si>
    <t>16°57'45.3738"N</t>
  </si>
  <si>
    <t>81°59'37.7820"E</t>
  </si>
  <si>
    <t>610/22</t>
  </si>
  <si>
    <t>16°58'7.7592"N</t>
  </si>
  <si>
    <t>82°1'32.2680"E</t>
  </si>
  <si>
    <t>613/6</t>
  </si>
  <si>
    <t xml:space="preserve">  16°58'22.8852"N</t>
  </si>
  <si>
    <t xml:space="preserve">  82°2'57.4224"E</t>
  </si>
  <si>
    <t>617/0</t>
  </si>
  <si>
    <t xml:space="preserve">  16°59'29.6526"N</t>
  </si>
  <si>
    <t xml:space="preserve">  82°4'46.3350"E</t>
  </si>
  <si>
    <t>620/0</t>
  </si>
  <si>
    <t xml:space="preserve"> 17°0'32.3550"N</t>
  </si>
  <si>
    <t xml:space="preserve"> 82°6'3.7950"E</t>
  </si>
  <si>
    <t>623/16</t>
  </si>
  <si>
    <t xml:space="preserve">  17°1'34.2468"N</t>
  </si>
  <si>
    <t xml:space="preserve">  82°7'41.1564"E</t>
  </si>
  <si>
    <t>627/0</t>
  </si>
  <si>
    <t xml:space="preserve"> 17°2'22.4004"N</t>
  </si>
  <si>
    <t xml:space="preserve"> 82°9'29.9244"E</t>
  </si>
  <si>
    <t>628/30</t>
  </si>
  <si>
    <t xml:space="preserve"> 17°2'48.3996"N</t>
  </si>
  <si>
    <t xml:space="preserve"> 82°10'19.6044"E</t>
  </si>
  <si>
    <t>Keyman 14</t>
  </si>
  <si>
    <t>629/16</t>
  </si>
  <si>
    <t xml:space="preserve"> 17°2'57.79472"N</t>
  </si>
  <si>
    <t xml:space="preserve"> 82°10'39.05166"E</t>
  </si>
  <si>
    <t>KAKINADA PORT</t>
  </si>
  <si>
    <t>SSE/PWAY/COA</t>
  </si>
  <si>
    <t>COA</t>
  </si>
  <si>
    <t>SLO-SPVM</t>
  </si>
  <si>
    <t>2/0</t>
  </si>
  <si>
    <t>N 17° 2' 49.6062"</t>
  </si>
  <si>
    <t>E 88° 11'  7.7058"</t>
  </si>
  <si>
    <t>5/14</t>
  </si>
  <si>
    <t>N 17° 2' 49.6422"</t>
  </si>
  <si>
    <t>E 82° 11'  7.6848"</t>
  </si>
  <si>
    <t>8/2</t>
  </si>
  <si>
    <t>N 16° 59' 53.8146"</t>
  </si>
  <si>
    <t>E 82° 12'  30.438"</t>
  </si>
  <si>
    <t>SPVM-CCT</t>
  </si>
  <si>
    <t>11/20</t>
  </si>
  <si>
    <t>N 16° 58' 19.653"</t>
  </si>
  <si>
    <t>E 82° 13'  36.3072"</t>
  </si>
  <si>
    <t>14/2</t>
  </si>
  <si>
    <t>N 16° 57' 19.893"</t>
  </si>
  <si>
    <t>E 82° 14'  24.756"</t>
  </si>
  <si>
    <t>CCT-COA</t>
  </si>
  <si>
    <t>15/22</t>
  </si>
  <si>
    <t>N 16° 56' 38.3712"</t>
  </si>
  <si>
    <t>E 82° 14'  38.0646"</t>
  </si>
  <si>
    <t>COA YARD</t>
  </si>
  <si>
    <t>16/24</t>
  </si>
  <si>
    <t>N 16° 56' 18.171"</t>
  </si>
  <si>
    <t>E 82° 15'  24.7356"</t>
  </si>
  <si>
    <t>PITHAPURAM</t>
  </si>
  <si>
    <t>SSE/PWAY/PAP</t>
  </si>
  <si>
    <t>PAP</t>
  </si>
  <si>
    <t>SLO-PAP</t>
  </si>
  <si>
    <t>629/15</t>
  </si>
  <si>
    <t>17°2'57.84"N</t>
  </si>
  <si>
    <t>82°10'39.08"E</t>
  </si>
  <si>
    <t>632/27</t>
  </si>
  <si>
    <t>17°4'15.6918"N</t>
  </si>
  <si>
    <t>82°11'57.8640"E</t>
  </si>
  <si>
    <t>636/9</t>
  </si>
  <si>
    <t>17°5'14.1924"N</t>
  </si>
  <si>
    <t>82°13'38.6946"E</t>
  </si>
  <si>
    <t>640/15</t>
  </si>
  <si>
    <t>17°6'37.9728"N</t>
  </si>
  <si>
    <t>82°15'24.8490"E</t>
  </si>
  <si>
    <t>PAP-GLP</t>
  </si>
  <si>
    <t>643/7</t>
  </si>
  <si>
    <t xml:space="preserve"> 17°7'50.4204"N</t>
  </si>
  <si>
    <t xml:space="preserve"> 82°16'24.2640"E</t>
  </si>
  <si>
    <t>646/1</t>
  </si>
  <si>
    <t xml:space="preserve"> 17°9'1.1346"N</t>
  </si>
  <si>
    <t xml:space="preserve"> 82°17'22.5192"E</t>
  </si>
  <si>
    <t>GLP-RVD</t>
  </si>
  <si>
    <t>650/1</t>
  </si>
  <si>
    <t xml:space="preserve">     17°10'44.1594"N</t>
  </si>
  <si>
    <t xml:space="preserve">     82°18'48.1620"E</t>
  </si>
  <si>
    <t>SSE/PWAY/ANV</t>
  </si>
  <si>
    <t>654/1</t>
  </si>
  <si>
    <t xml:space="preserve">    17°12'13.8390"N</t>
  </si>
  <si>
    <t xml:space="preserve">    82°20'23.9004"E</t>
  </si>
  <si>
    <t>658/0</t>
  </si>
  <si>
    <t xml:space="preserve"> 17°13'44.7756"N</t>
  </si>
  <si>
    <t xml:space="preserve"> 82°22'0.9204"E</t>
  </si>
  <si>
    <t>RVD-ANV</t>
  </si>
  <si>
    <t>661/21</t>
  </si>
  <si>
    <t>17°15'5.7456"N</t>
  </si>
  <si>
    <t>82°23'28.0614"E</t>
  </si>
  <si>
    <t>665/0</t>
  </si>
  <si>
    <t>17°16'6.4518"N</t>
  </si>
  <si>
    <t>82°25'4.2432"E</t>
  </si>
  <si>
    <t>ANV-HVM</t>
  </si>
  <si>
    <t>667/25</t>
  </si>
  <si>
    <t>17°16'54.9558"N</t>
  </si>
  <si>
    <t>82°26'23.4762"E</t>
  </si>
  <si>
    <t>670/5</t>
  </si>
  <si>
    <t>17°17'38.2326"N</t>
  </si>
  <si>
    <t>82°27'32.8500"E</t>
  </si>
  <si>
    <t>674/11</t>
  </si>
  <si>
    <t>17°17'58.0704"N</t>
  </si>
  <si>
    <t>82°28'4.9452"E</t>
  </si>
  <si>
    <t>633/1</t>
  </si>
  <si>
    <t>17°4'19.1772"N</t>
  </si>
  <si>
    <t>82°12'3.9138"E</t>
  </si>
  <si>
    <t>636/31</t>
  </si>
  <si>
    <t>17°5'25.12" N</t>
  </si>
  <si>
    <t>82°13'57.54E</t>
  </si>
  <si>
    <t>640/22</t>
  </si>
  <si>
    <t>17°6'41.8650"N</t>
  </si>
  <si>
    <t>82°15'28.0872"E</t>
  </si>
  <si>
    <t>644/16</t>
  </si>
  <si>
    <t>17°8'22.71"N</t>
  </si>
  <si>
    <t>82°16'50.58E</t>
  </si>
  <si>
    <t>648/2</t>
  </si>
  <si>
    <t xml:space="preserve">     17°9'53.6844"N</t>
  </si>
  <si>
    <t xml:space="preserve">     82°18'5.8032"E</t>
  </si>
  <si>
    <t>652/0</t>
  </si>
  <si>
    <t>17°11'28.19"N</t>
  </si>
  <si>
    <t>82°19'35.21"E</t>
  </si>
  <si>
    <t>656/8</t>
  </si>
  <si>
    <t xml:space="preserve">  17°13'6.6870"N</t>
  </si>
  <si>
    <t xml:space="preserve">  82°21'20.3790"E</t>
  </si>
  <si>
    <t>659/20</t>
  </si>
  <si>
    <t>17°14'20.844"N</t>
  </si>
  <si>
    <t>82°22'39.558"E</t>
  </si>
  <si>
    <t>663/20</t>
  </si>
  <si>
    <t>17°15'42.2814"N</t>
  </si>
  <si>
    <t>82°24'25.3116"E</t>
  </si>
  <si>
    <t>667/6</t>
  </si>
  <si>
    <t>17°16'45.684"N</t>
  </si>
  <si>
    <t>82°26'7.02"E</t>
  </si>
  <si>
    <t>671/14</t>
  </si>
  <si>
    <t>17°17'58.7430"N</t>
  </si>
  <si>
    <t>82°28'6.0516"E</t>
  </si>
  <si>
    <t>674/32</t>
  </si>
  <si>
    <t xml:space="preserve"> 17° 31'4.134"N</t>
  </si>
  <si>
    <t xml:space="preserve"> 82° 48'28.98216"E</t>
  </si>
  <si>
    <t>TUNI</t>
  </si>
  <si>
    <t>SSE/PWAY/TUNI</t>
  </si>
  <si>
    <t>SSE/P.WAY/TUNI</t>
  </si>
  <si>
    <t>HVM - TUNI</t>
  </si>
  <si>
    <t xml:space="preserve"> 17° 19'12.43369"N</t>
  </si>
  <si>
    <t xml:space="preserve"> 82° 29'30.2627"E</t>
  </si>
  <si>
    <t>678/6</t>
  </si>
  <si>
    <t xml:space="preserve"> 17° 20'27.3354"N</t>
  </si>
  <si>
    <t xml:space="preserve"> 82° 30'51.94548"E</t>
  </si>
  <si>
    <t>682/0</t>
  </si>
  <si>
    <t xml:space="preserve"> 17° 21' 41.1174"N</t>
  </si>
  <si>
    <t xml:space="preserve"> 82° 32'36.645"E</t>
  </si>
  <si>
    <t>TUNI - GLU</t>
  </si>
  <si>
    <t>685/14</t>
  </si>
  <si>
    <t xml:space="preserve"> 17° 22' 34.81608"N</t>
  </si>
  <si>
    <t xml:space="preserve"> 82° 34'17.16888"E</t>
  </si>
  <si>
    <t>689/10</t>
  </si>
  <si>
    <t xml:space="preserve"> 17° 23' 36.41568"N</t>
  </si>
  <si>
    <t xml:space="preserve"> 82° 36'12.78216"E</t>
  </si>
  <si>
    <t>693/0</t>
  </si>
  <si>
    <t xml:space="preserve"> 17° 24' 35.76852"N</t>
  </si>
  <si>
    <t xml:space="preserve"> 82° 38'2.64588"E</t>
  </si>
  <si>
    <t>GLU - NRP</t>
  </si>
  <si>
    <t>697/0</t>
  </si>
  <si>
    <t xml:space="preserve"> 17° 25'33.12228"N</t>
  </si>
  <si>
    <t xml:space="preserve"> 82°40'45.21828"E</t>
  </si>
  <si>
    <t>SSE/P.WAY/YLM</t>
  </si>
  <si>
    <t>701/0</t>
  </si>
  <si>
    <t xml:space="preserve"> 17° 25'50.78316"N</t>
  </si>
  <si>
    <t xml:space="preserve"> 82° 42'14.51196"E</t>
  </si>
  <si>
    <t>704/2</t>
  </si>
  <si>
    <t xml:space="preserve"> 82° 40'45.21828"E</t>
  </si>
  <si>
    <t>700/49</t>
  </si>
  <si>
    <t xml:space="preserve"> 17° 25'35.00472"N</t>
  </si>
  <si>
    <t xml:space="preserve"> 82° 42'12.66804"E</t>
  </si>
  <si>
    <t>704/3</t>
  </si>
  <si>
    <t xml:space="preserve"> 17° 27'4.30812"N</t>
  </si>
  <si>
    <t xml:space="preserve"> 82° 43'24.57588"E</t>
  </si>
  <si>
    <t>NRP - REG</t>
  </si>
  <si>
    <t>707/0</t>
  </si>
  <si>
    <t xml:space="preserve"> 17° 28'14.92298"N</t>
  </si>
  <si>
    <t xml:space="preserve"> 82° 44'31.81754"E</t>
  </si>
  <si>
    <t>710/8</t>
  </si>
  <si>
    <t xml:space="preserve"> 17° 29'10.92408"N</t>
  </si>
  <si>
    <t xml:space="preserve"> 82° 45'58.4352"E</t>
  </si>
  <si>
    <t>Patrolman 14</t>
  </si>
  <si>
    <t>713/34</t>
  </si>
  <si>
    <t xml:space="preserve"> 17° 30'49.93164"N</t>
  </si>
  <si>
    <t xml:space="preserve"> 82° 48'17.9172"E</t>
  </si>
  <si>
    <t>Patrolman 15</t>
  </si>
  <si>
    <t>REG - YLM</t>
  </si>
  <si>
    <t>717/20</t>
  </si>
  <si>
    <t xml:space="preserve"> 17° 31'40.14768"N</t>
  </si>
  <si>
    <t xml:space="preserve"> 82° 49'19.8948"E</t>
  </si>
  <si>
    <t>Patrolman 16</t>
  </si>
  <si>
    <t>722/16</t>
  </si>
  <si>
    <t xml:space="preserve"> 17° 33' 21.17412"N</t>
  </si>
  <si>
    <t xml:space="preserve"> 82° 51' 18.48096"E</t>
  </si>
  <si>
    <t>678/0</t>
  </si>
  <si>
    <t xml:space="preserve"> 17° 20'23.9712"N</t>
  </si>
  <si>
    <t xml:space="preserve"> 82° 30'48.32208"E</t>
  </si>
  <si>
    <t>681/0</t>
  </si>
  <si>
    <t xml:space="preserve"> 17° 21'26.1468"N</t>
  </si>
  <si>
    <t xml:space="preserve"> 82° 32'9.01608"E</t>
  </si>
  <si>
    <t>684/10</t>
  </si>
  <si>
    <t xml:space="preserve"> 17° 22'5.89584"N</t>
  </si>
  <si>
    <t xml:space="preserve"> 82° 33'45.4542"E</t>
  </si>
  <si>
    <t>688/20</t>
  </si>
  <si>
    <t xml:space="preserve"> 17° 23'25.84248"N</t>
  </si>
  <si>
    <t xml:space="preserve"> 82° 35'52.54008"E</t>
  </si>
  <si>
    <t>692/30</t>
  </si>
  <si>
    <t xml:space="preserve"> 17° 24' 11.52684"N</t>
  </si>
  <si>
    <t xml:space="preserve"> 82° 37' 56.30304"E</t>
  </si>
  <si>
    <t>696/18</t>
  </si>
  <si>
    <t xml:space="preserve"> 17° 25' 30.99576"N</t>
  </si>
  <si>
    <t xml:space="preserve"> 82°39'44.70804"E</t>
  </si>
  <si>
    <t>696/17</t>
  </si>
  <si>
    <t xml:space="preserve"> 17° 23' 53.67012"N</t>
  </si>
  <si>
    <t xml:space="preserve"> 82° 40'37.92936"E</t>
  </si>
  <si>
    <t>702/27</t>
  </si>
  <si>
    <t xml:space="preserve"> 17° 26' 48.42672"N</t>
  </si>
  <si>
    <t xml:space="preserve"> 82°43'7.30848"E</t>
  </si>
  <si>
    <t>702/28</t>
  </si>
  <si>
    <t xml:space="preserve"> 17° 26'45.64788"N</t>
  </si>
  <si>
    <t xml:space="preserve"> 82°43'3.666"E</t>
  </si>
  <si>
    <t>706/4</t>
  </si>
  <si>
    <t xml:space="preserve"> 17° 27'54.08204"N</t>
  </si>
  <si>
    <t xml:space="preserve"> 82° 44'9.78306"E</t>
  </si>
  <si>
    <t>709/12</t>
  </si>
  <si>
    <t xml:space="preserve"> 17° 29'12.46596"N</t>
  </si>
  <si>
    <t xml:space="preserve"> 82° 45'28.10232"E</t>
  </si>
  <si>
    <t>712/18</t>
  </si>
  <si>
    <t xml:space="preserve"> 17° 30'2.83176"N</t>
  </si>
  <si>
    <t xml:space="preserve"> 82° 47'19.70844"E</t>
  </si>
  <si>
    <t>715/24</t>
  </si>
  <si>
    <t>719/14</t>
  </si>
  <si>
    <t xml:space="preserve"> 17° 32' 46.61484"N</t>
  </si>
  <si>
    <t xml:space="preserve"> 82° 51'7.67412"E</t>
  </si>
  <si>
    <t>ANAKAPALLE</t>
  </si>
  <si>
    <t>SSE/PWAY/AKP</t>
  </si>
  <si>
    <t>AKP</t>
  </si>
  <si>
    <t>SSE/PW/KSK</t>
  </si>
  <si>
    <t>YLM-NASP</t>
  </si>
  <si>
    <t>725/30</t>
  </si>
  <si>
    <t xml:space="preserve"> 17° 35' 03.10224"N</t>
  </si>
  <si>
    <t xml:space="preserve"> 82° 52'08.18948"E</t>
  </si>
  <si>
    <t xml:space="preserve"> 725/30</t>
  </si>
  <si>
    <t xml:space="preserve"> 17° 35' 3.10224"N</t>
  </si>
  <si>
    <t xml:space="preserve"> 82° 52' 8.18948"E</t>
  </si>
  <si>
    <t>729/0</t>
  </si>
  <si>
    <t xml:space="preserve"> 17° 36' 22.67532"N</t>
  </si>
  <si>
    <t xml:space="preserve"> 82° 53'25.70604"E</t>
  </si>
  <si>
    <t>NASP-BVM</t>
  </si>
  <si>
    <t>732/18</t>
  </si>
  <si>
    <t xml:space="preserve"> 17° 37' 23.77776"N</t>
  </si>
  <si>
    <t xml:space="preserve"> 82° 54'08.08668"E</t>
  </si>
  <si>
    <t>736/12</t>
  </si>
  <si>
    <t xml:space="preserve"> 17° 39' 22.60368"N</t>
  </si>
  <si>
    <t xml:space="preserve"> 82° 55'49.12068"E</t>
  </si>
  <si>
    <t>BVM-AKP</t>
  </si>
  <si>
    <t>739/16</t>
  </si>
  <si>
    <t xml:space="preserve"> 17° 40' 04.40976"N</t>
  </si>
  <si>
    <t xml:space="preserve"> 82° 57'24.15240"E</t>
  </si>
  <si>
    <t>742/16</t>
  </si>
  <si>
    <t xml:space="preserve"> 17° 40' 58.04112"N</t>
  </si>
  <si>
    <t>SSE/PW/AKP</t>
  </si>
  <si>
    <t xml:space="preserve"> 742/16</t>
  </si>
  <si>
    <t>745/36</t>
  </si>
  <si>
    <t xml:space="preserve"> 17° 41' 37.41252"N</t>
  </si>
  <si>
    <t xml:space="preserve"> 83° 00'32.00544"E</t>
  </si>
  <si>
    <t>AKP-THY</t>
  </si>
  <si>
    <t>748/28</t>
  </si>
  <si>
    <t xml:space="preserve"> 17° 41' 26.16108"N</t>
  </si>
  <si>
    <t xml:space="preserve"> 83° 02'12.01860"E</t>
  </si>
  <si>
    <t>752/0</t>
  </si>
  <si>
    <t xml:space="preserve"> 17° 41' 10.57812"N</t>
  </si>
  <si>
    <t xml:space="preserve"> 83° 03'59.97888"E</t>
  </si>
  <si>
    <t>THY-DVD</t>
  </si>
  <si>
    <t>755/28</t>
  </si>
  <si>
    <t xml:space="preserve"> 17° 41' 07.06560"N</t>
  </si>
  <si>
    <t xml:space="preserve"> 83° 05' 42.06264"E</t>
  </si>
  <si>
    <t>759/30</t>
  </si>
  <si>
    <t xml:space="preserve"> 17° 41' 44.29068"N</t>
  </si>
  <si>
    <t xml:space="preserve"> 83° 08' 07.71360"E</t>
  </si>
  <si>
    <t>736/0</t>
  </si>
  <si>
    <t xml:space="preserve"> 17° 39' 22.49712"N</t>
  </si>
  <si>
    <t xml:space="preserve"> 82° 55'46.13988"E</t>
  </si>
  <si>
    <t>738/24</t>
  </si>
  <si>
    <t xml:space="preserve"> 17° 39' 41.14332"N</t>
  </si>
  <si>
    <t xml:space="preserve"> 82° 56'26.07576"E</t>
  </si>
  <si>
    <t>742/8</t>
  </si>
  <si>
    <t xml:space="preserve"> 17° 40' 58.05804"N</t>
  </si>
  <si>
    <t xml:space="preserve"> 82° 59'02.10264"E</t>
  </si>
  <si>
    <t>748/10</t>
  </si>
  <si>
    <t xml:space="preserve"> 17° 41' 31.28892"N</t>
  </si>
  <si>
    <t xml:space="preserve"> 83° 02'07.07424"E</t>
  </si>
  <si>
    <t>755/24</t>
  </si>
  <si>
    <t xml:space="preserve"> 17° 40' 41.16324"N</t>
  </si>
  <si>
    <t xml:space="preserve"> 83° 05'58.96356"E</t>
  </si>
  <si>
    <t>GUDIVADA</t>
  </si>
  <si>
    <t>SSE/PWAY/GDV</t>
  </si>
  <si>
    <t>GDV</t>
  </si>
  <si>
    <t>SSE/PW/RMV</t>
  </si>
  <si>
    <t>RMV-NDM</t>
  </si>
  <si>
    <t>7/10</t>
  </si>
  <si>
    <t>16°31'34.18536"N</t>
  </si>
  <si>
    <t>80°40'51.618"E</t>
  </si>
  <si>
    <t>10/6</t>
  </si>
  <si>
    <t>16°31'11.15652"N</t>
  </si>
  <si>
    <t>80°42'26.53956"E</t>
  </si>
  <si>
    <t xml:space="preserve">23:00 Hrs </t>
  </si>
  <si>
    <t xml:space="preserve">06:30 Hrs </t>
  </si>
  <si>
    <t>13/2</t>
  </si>
  <si>
    <t>16°30'26.36244"N</t>
  </si>
  <si>
    <t>80°43'53.40252"E</t>
  </si>
  <si>
    <t>NDM-UPL</t>
  </si>
  <si>
    <t>15/44</t>
  </si>
  <si>
    <t>16°30'12.69036"N</t>
  </si>
  <si>
    <t>80°45'26.68688"E</t>
  </si>
  <si>
    <t>18/36</t>
  </si>
  <si>
    <t>16°29'35.15892"N</t>
  </si>
  <si>
    <t>80°46'48.86076"E</t>
  </si>
  <si>
    <t>UPL - IDP</t>
  </si>
  <si>
    <t>22/14</t>
  </si>
  <si>
    <t>16°29'18.27528"N</t>
  </si>
  <si>
    <t>80°48'49.48992"E</t>
  </si>
  <si>
    <t>25/28</t>
  </si>
  <si>
    <t>16°29'2.65344"N</t>
  </si>
  <si>
    <t>80°50'42.83952"E</t>
  </si>
  <si>
    <t>SSE/PW/GDV</t>
  </si>
  <si>
    <t>29/26</t>
  </si>
  <si>
    <t>16°28'45.21396"N</t>
  </si>
  <si>
    <t>IDP-GDV</t>
  </si>
  <si>
    <t>80°52'49.18332"E</t>
  </si>
  <si>
    <t>32/20</t>
  </si>
  <si>
    <t>16°28'31.16136"N</t>
  </si>
  <si>
    <t>80°54'29.80944"E</t>
  </si>
  <si>
    <t>35/28</t>
  </si>
  <si>
    <t>16°28'11.53236"N</t>
  </si>
  <si>
    <t>80°56'12.0678"E</t>
  </si>
  <si>
    <t>39/12</t>
  </si>
  <si>
    <t>16°27'2.46888"N</t>
  </si>
  <si>
    <t>18°57'52.36164"E</t>
  </si>
  <si>
    <t>42/34</t>
  </si>
  <si>
    <t>16°25'48.15588"N</t>
  </si>
  <si>
    <t>80°59'18.75012"E</t>
  </si>
  <si>
    <t>6/0</t>
  </si>
  <si>
    <t>16°31'29.02584 "N</t>
  </si>
  <si>
    <t>80°40'11.36172"E</t>
  </si>
  <si>
    <t>10/0</t>
  </si>
  <si>
    <t>16°31'12.66096"N</t>
  </si>
  <si>
    <t>80°42'23.13432"E</t>
  </si>
  <si>
    <t xml:space="preserve">06:00 Hrs </t>
  </si>
  <si>
    <t xml:space="preserve">17:00 Hrs </t>
  </si>
  <si>
    <t>13/0</t>
  </si>
  <si>
    <t>16°30'27.2772"N</t>
  </si>
  <si>
    <t>80°43'51.8844"E</t>
  </si>
  <si>
    <t>17/0</t>
  </si>
  <si>
    <t>16°29'49.81776"N</t>
  </si>
  <si>
    <t>80°45'55.81008"E</t>
  </si>
  <si>
    <t>21/0</t>
  </si>
  <si>
    <t>16°29'24.04176"N</t>
  </si>
  <si>
    <t>80°48'5.67684"E</t>
  </si>
  <si>
    <t>25/0</t>
  </si>
  <si>
    <t>16°29'5.73468"N</t>
  </si>
  <si>
    <t>80°50'19.85928"E</t>
  </si>
  <si>
    <t>29/0</t>
  </si>
  <si>
    <t>16°28'47.20512"N</t>
  </si>
  <si>
    <t>80°52'33.24864"E</t>
  </si>
  <si>
    <t>33/0</t>
  </si>
  <si>
    <t>16°28'28.82388"N</t>
  </si>
  <si>
    <t>80°54'46.27548"E</t>
  </si>
  <si>
    <t>37/0</t>
  </si>
  <si>
    <t>16°27'51.01524"N</t>
  </si>
  <si>
    <t>80°56'54.19176"E</t>
  </si>
  <si>
    <t>41/0</t>
  </si>
  <si>
    <t>16°26'24.792"N</t>
  </si>
  <si>
    <t>80°58'34.86"E</t>
  </si>
  <si>
    <t>GDV YARD</t>
  </si>
  <si>
    <t>44/0</t>
  </si>
  <si>
    <t>16°25'32.86344"N</t>
  </si>
  <si>
    <t>80°59'55.10652"E</t>
  </si>
  <si>
    <t>MACHELIPATNAM</t>
  </si>
  <si>
    <t>SSE/PWAY/MTM</t>
  </si>
  <si>
    <t>MTM</t>
  </si>
  <si>
    <t>GDV-KVM</t>
  </si>
  <si>
    <t>0/0</t>
  </si>
  <si>
    <t>16°25'48.2"N</t>
  </si>
  <si>
    <t>80°59'19.7"E</t>
  </si>
  <si>
    <t>3/2</t>
  </si>
  <si>
    <t>16°24'37.7496"N</t>
  </si>
  <si>
    <t>81°0'24.5028"E</t>
  </si>
  <si>
    <t>12</t>
  </si>
  <si>
    <t>16°24'37.7"N</t>
  </si>
  <si>
    <t>81°0'24.5"E</t>
  </si>
  <si>
    <t>6/2</t>
  </si>
  <si>
    <t xml:space="preserve">16°23'14.6"N </t>
  </si>
  <si>
    <t>81°01'19.7"E</t>
  </si>
  <si>
    <t>9/2</t>
  </si>
  <si>
    <t xml:space="preserve">16°21'52.3"N </t>
  </si>
  <si>
    <t>81°02'11.5"E</t>
  </si>
  <si>
    <t>12/10</t>
  </si>
  <si>
    <t>16°20'23.3"N</t>
  </si>
  <si>
    <t>81°03'06.9"E</t>
  </si>
  <si>
    <t>15/2</t>
  </si>
  <si>
    <t xml:space="preserve">16°19'35.0"N </t>
  </si>
  <si>
    <t>81°04'25.4"E</t>
  </si>
  <si>
    <t>KVM-PAV</t>
  </si>
  <si>
    <t>18/12</t>
  </si>
  <si>
    <t>16°18'16.3"N</t>
  </si>
  <si>
    <t>81°05'39.2"E</t>
  </si>
  <si>
    <t>21/2</t>
  </si>
  <si>
    <t xml:space="preserve">16°17'25.9"N </t>
  </si>
  <si>
    <t>81°06'52.3"E</t>
  </si>
  <si>
    <t>SSE/PWAY/PAV</t>
  </si>
  <si>
    <t>24/2</t>
  </si>
  <si>
    <t xml:space="preserve">16°16'11.9"N </t>
  </si>
  <si>
    <t>81°07'58.2"E</t>
  </si>
  <si>
    <t>27/2</t>
  </si>
  <si>
    <t xml:space="preserve">16°14'47.6"N </t>
  </si>
  <si>
    <t>81°08'47.6"E</t>
  </si>
  <si>
    <t>PAV-MTM</t>
  </si>
  <si>
    <t>30/2</t>
  </si>
  <si>
    <t xml:space="preserve">16°13'18.8"N </t>
  </si>
  <si>
    <t>81°09'31.0"E</t>
  </si>
  <si>
    <t>33/2</t>
  </si>
  <si>
    <t xml:space="preserve">16°11'44.5"N </t>
  </si>
  <si>
    <t>81°09'42.7"E</t>
  </si>
  <si>
    <t>36/12</t>
  </si>
  <si>
    <t xml:space="preserve">16°10'28.3"N </t>
  </si>
  <si>
    <t>81°08'36.1"E</t>
  </si>
  <si>
    <t>43/25</t>
  </si>
  <si>
    <t>16°25'34.2"N</t>
  </si>
  <si>
    <t>80°59'38.5"E</t>
  </si>
  <si>
    <t>4/10</t>
  </si>
  <si>
    <t xml:space="preserve"> 16° 24'04.9"N</t>
  </si>
  <si>
    <t xml:space="preserve"> 81° 00' 47.8"E</t>
  </si>
  <si>
    <t>8/8</t>
  </si>
  <si>
    <t>16°22'14.7"N</t>
  </si>
  <si>
    <t>81°01'57.3"E</t>
  </si>
  <si>
    <t>8.0</t>
  </si>
  <si>
    <t>14/26</t>
  </si>
  <si>
    <t xml:space="preserve">16°19'43.8"N </t>
  </si>
  <si>
    <t>81°04'07.3"E</t>
  </si>
  <si>
    <t>7.0</t>
  </si>
  <si>
    <t>17/4</t>
  </si>
  <si>
    <t xml:space="preserve">16°18'46.4"N </t>
  </si>
  <si>
    <t>81°05'13.9"E</t>
  </si>
  <si>
    <t>20/30</t>
  </si>
  <si>
    <t xml:space="preserve">16°17'35.7"N </t>
  </si>
  <si>
    <t>81°06'43.5"E</t>
  </si>
  <si>
    <t>23/24</t>
  </si>
  <si>
    <t xml:space="preserve">16°16'21.8"N </t>
  </si>
  <si>
    <t>81°07'49.4"E</t>
  </si>
  <si>
    <t>6.0</t>
  </si>
  <si>
    <t>26/6</t>
  </si>
  <si>
    <t xml:space="preserve">16°15'14.1"N </t>
  </si>
  <si>
    <t>81°08'34.7"E</t>
  </si>
  <si>
    <t>28/28</t>
  </si>
  <si>
    <t xml:space="preserve">16°14'06.4"N </t>
  </si>
  <si>
    <t>81°09'07.7"E</t>
  </si>
  <si>
    <t>32/6</t>
  </si>
  <si>
    <t xml:space="preserve">16°12'13.7"N </t>
  </si>
  <si>
    <t>81°09'43.6"E</t>
  </si>
  <si>
    <t>35/12</t>
  </si>
  <si>
    <t>16°10'44.8"N</t>
  </si>
  <si>
    <t>81°09'03.3"E</t>
  </si>
  <si>
    <t>MTM YARD</t>
  </si>
  <si>
    <t>38/12</t>
  </si>
  <si>
    <t>16°09'33.3"N</t>
  </si>
  <si>
    <t>81°08'29.6"E</t>
  </si>
  <si>
    <t>KAIKALURU</t>
  </si>
  <si>
    <t>SSE/PWAY/KKLR</t>
  </si>
  <si>
    <t>KKLR</t>
  </si>
  <si>
    <t>GDV - OTR</t>
  </si>
  <si>
    <t>42/37</t>
  </si>
  <si>
    <t>16°25'46.80732"N</t>
  </si>
  <si>
    <t>80°59'20.41872"E</t>
  </si>
  <si>
    <t>46/13</t>
  </si>
  <si>
    <t>16°25'38.60796"N</t>
  </si>
  <si>
    <t>81°1'13.6128"E</t>
  </si>
  <si>
    <t>50/3</t>
  </si>
  <si>
    <t>16°26'26.58084"N</t>
  </si>
  <si>
    <t>81°3'7.72992"E</t>
  </si>
  <si>
    <t>OTR-MDVL</t>
  </si>
  <si>
    <t>54/33</t>
  </si>
  <si>
    <t>16°27'51.61572"N</t>
  </si>
  <si>
    <t>81°5'20.1498"E</t>
  </si>
  <si>
    <t>59/29</t>
  </si>
  <si>
    <t>16°29'29.01516"N</t>
  </si>
  <si>
    <t>81°7'29.40348"E</t>
  </si>
  <si>
    <t>64/21</t>
  </si>
  <si>
    <t>16°31'5.28456"N</t>
  </si>
  <si>
    <t>81°9'36.2214"E</t>
  </si>
  <si>
    <t>SSE/PWAY/AKVD</t>
  </si>
  <si>
    <t>MDVL-KKLR</t>
  </si>
  <si>
    <t>68/9</t>
  </si>
  <si>
    <t>16°32'13.62084"N</t>
  </si>
  <si>
    <t>81°11'16.7604"E</t>
  </si>
  <si>
    <t>71/39</t>
  </si>
  <si>
    <t>16°33'2.64708"N</t>
  </si>
  <si>
    <t>81°13'5.12472"E</t>
  </si>
  <si>
    <t>KKLR-AKVD</t>
  </si>
  <si>
    <t>75/37</t>
  </si>
  <si>
    <t>16°34'4.43496"N</t>
  </si>
  <si>
    <t>81°15'7.58736"E</t>
  </si>
  <si>
    <t>79/33</t>
  </si>
  <si>
    <t>16°34'34.77864"N</t>
  </si>
  <si>
    <t>81°17'17.54808"E</t>
  </si>
  <si>
    <t>84/9</t>
  </si>
  <si>
    <t>16°34'39.657"N</t>
  </si>
  <si>
    <t>81°19'44.33484"E</t>
  </si>
  <si>
    <t>88/29</t>
  </si>
  <si>
    <t>16°34'58.94652"N</t>
  </si>
  <si>
    <t>81°22'11.13888"E</t>
  </si>
  <si>
    <t>AKVD-UNDI</t>
  </si>
  <si>
    <t>93/41</t>
  </si>
  <si>
    <t>16°35'23.622"N</t>
  </si>
  <si>
    <t>81°25'7.00032"E</t>
  </si>
  <si>
    <t>99/9</t>
  </si>
  <si>
    <t>16°34'50.35368"N</t>
  </si>
  <si>
    <t>81°27'53.7732"E</t>
  </si>
  <si>
    <t>GDV-OTR</t>
  </si>
  <si>
    <t>16°25'32.77488"N</t>
  </si>
  <si>
    <t>80°59'55.0374"E</t>
  </si>
  <si>
    <t>47/39</t>
  </si>
  <si>
    <t>16°25'47.23752"N</t>
  </si>
  <si>
    <t>81°2'7.05552"E</t>
  </si>
  <si>
    <t>51/25</t>
  </si>
  <si>
    <t>16°26'54.456"N</t>
  </si>
  <si>
    <t>81°3'52.10388"E</t>
  </si>
  <si>
    <t>55/25</t>
  </si>
  <si>
    <t>16°28'8.9814"N</t>
  </si>
  <si>
    <t>81°5'38.30172"E</t>
  </si>
  <si>
    <t>59/17</t>
  </si>
  <si>
    <t>16°29'24.77796"N</t>
  </si>
  <si>
    <t>81°7'21.35028"E</t>
  </si>
  <si>
    <t>63/17</t>
  </si>
  <si>
    <t>16°30'41.4108"N</t>
  </si>
  <si>
    <t>81°9'5.70492"E</t>
  </si>
  <si>
    <t>67/5</t>
  </si>
  <si>
    <t>16°31'58.9008"N</t>
  </si>
  <si>
    <t>81°10'46.029"E</t>
  </si>
  <si>
    <t>71/3</t>
  </si>
  <si>
    <t>16°32'48.22368"N</t>
  </si>
  <si>
    <t>81°12'43.68708"E</t>
  </si>
  <si>
    <t>74/33</t>
  </si>
  <si>
    <t>16°33'51.19992"N</t>
  </si>
  <si>
    <t>81°14'35.57436"E</t>
  </si>
  <si>
    <t>78/31</t>
  </si>
  <si>
    <t>16°34'30.23868"N</t>
  </si>
  <si>
    <t>81°16'39.48924"E</t>
  </si>
  <si>
    <t>82/23</t>
  </si>
  <si>
    <t>16°34'44.19336"N</t>
  </si>
  <si>
    <t>81°18'49.73688"E</t>
  </si>
  <si>
    <t>86/21</t>
  </si>
  <si>
    <t>16°34'49.95336"N</t>
  </si>
  <si>
    <t>81°20'58.66764"E</t>
  </si>
  <si>
    <t>90/13</t>
  </si>
  <si>
    <t>16°35'12.18696"N</t>
  </si>
  <si>
    <t>81°23'7.54656"E</t>
  </si>
  <si>
    <t>94/9</t>
  </si>
  <si>
    <t>16°35'23.58672"N</t>
  </si>
  <si>
    <t>81°25'16.82004"E</t>
  </si>
  <si>
    <t>98/0</t>
  </si>
  <si>
    <t>16°34'59.01312"N</t>
  </si>
  <si>
    <t>81°27'16.78284"E</t>
  </si>
  <si>
    <t>BHIMAVARAM</t>
  </si>
  <si>
    <t>SSE/PWAY/BVRM</t>
  </si>
  <si>
    <t>BVRM</t>
  </si>
  <si>
    <t>Asst. SSE/PW/BVRM</t>
  </si>
  <si>
    <t>UNDI-BVRM</t>
  </si>
  <si>
    <t>99/6</t>
  </si>
  <si>
    <r>
      <t>16</t>
    </r>
    <r>
      <rPr>
        <sz val="11"/>
        <rFont val="Calibri"/>
        <family val="2"/>
      </rPr>
      <t>°34'50"N</t>
    </r>
  </si>
  <si>
    <r>
      <t>81</t>
    </r>
    <r>
      <rPr>
        <sz val="11"/>
        <rFont val="Calibri"/>
        <family val="2"/>
      </rPr>
      <t>°27'51"E</t>
    </r>
  </si>
  <si>
    <t>103/30</t>
  </si>
  <si>
    <r>
      <t>16</t>
    </r>
    <r>
      <rPr>
        <sz val="11"/>
        <rFont val="Calibri"/>
        <family val="2"/>
      </rPr>
      <t>°33'32"N</t>
    </r>
  </si>
  <si>
    <r>
      <t>81</t>
    </r>
    <r>
      <rPr>
        <sz val="11"/>
        <rFont val="Calibri"/>
        <family val="2"/>
      </rPr>
      <t>°29'58"E</t>
    </r>
  </si>
  <si>
    <t>0/11</t>
  </si>
  <si>
    <r>
      <t>16</t>
    </r>
    <r>
      <rPr>
        <sz val="11"/>
        <rFont val="Calibri"/>
        <family val="2"/>
      </rPr>
      <t>°32'35'N</t>
    </r>
  </si>
  <si>
    <r>
      <t>81</t>
    </r>
    <r>
      <rPr>
        <sz val="11"/>
        <rFont val="Calibri"/>
        <family val="2"/>
      </rPr>
      <t>°32'20"E</t>
    </r>
  </si>
  <si>
    <t>BVRM-AVLI</t>
  </si>
  <si>
    <t>112/0</t>
  </si>
  <si>
    <r>
      <t>16</t>
    </r>
    <r>
      <rPr>
        <sz val="11"/>
        <rFont val="Calibri"/>
        <family val="2"/>
      </rPr>
      <t>°34'1"N</t>
    </r>
  </si>
  <si>
    <r>
      <t>81</t>
    </r>
    <r>
      <rPr>
        <sz val="11"/>
        <rFont val="Calibri"/>
        <family val="2"/>
      </rPr>
      <t>°32'52"E</t>
    </r>
  </si>
  <si>
    <r>
      <t>16</t>
    </r>
    <r>
      <rPr>
        <sz val="11"/>
        <rFont val="Calibri"/>
        <family val="2"/>
      </rPr>
      <t>°32'35"N</t>
    </r>
  </si>
  <si>
    <t>BVRM-PAGM</t>
  </si>
  <si>
    <t>3/22</t>
  </si>
  <si>
    <r>
      <t>16</t>
    </r>
    <r>
      <rPr>
        <sz val="11"/>
        <rFont val="Calibri"/>
        <family val="2"/>
      </rPr>
      <t>°32'21"N</t>
    </r>
  </si>
  <si>
    <r>
      <t>81</t>
    </r>
    <r>
      <rPr>
        <sz val="11"/>
        <rFont val="Calibri"/>
        <family val="2"/>
      </rPr>
      <t>°34'3"E</t>
    </r>
  </si>
  <si>
    <t>PAGM-VVM</t>
  </si>
  <si>
    <t>7/6</t>
  </si>
  <si>
    <r>
      <t>81</t>
    </r>
    <r>
      <rPr>
        <sz val="11"/>
        <rFont val="Calibri"/>
        <family val="2"/>
      </rPr>
      <t>°36'3"E</t>
    </r>
  </si>
  <si>
    <t>10/28</t>
  </si>
  <si>
    <r>
      <t>16</t>
    </r>
    <r>
      <rPr>
        <sz val="11"/>
        <rFont val="Calibri"/>
        <family val="2"/>
      </rPr>
      <t>°32'31"N</t>
    </r>
  </si>
  <si>
    <r>
      <t>81</t>
    </r>
    <r>
      <rPr>
        <sz val="11"/>
        <rFont val="Calibri"/>
        <family val="2"/>
      </rPr>
      <t>°37'58"</t>
    </r>
  </si>
  <si>
    <t>SSE/PW/PKO</t>
  </si>
  <si>
    <t>VVM-PKO</t>
  </si>
  <si>
    <t>14/8</t>
  </si>
  <si>
    <r>
      <t>16</t>
    </r>
    <r>
      <rPr>
        <sz val="11"/>
        <rFont val="Calibri"/>
        <family val="2"/>
      </rPr>
      <t>°32'6"N</t>
    </r>
  </si>
  <si>
    <r>
      <t>81</t>
    </r>
    <r>
      <rPr>
        <sz val="11"/>
        <rFont val="Calibri"/>
        <family val="2"/>
      </rPr>
      <t>°39'57"E</t>
    </r>
  </si>
  <si>
    <t>17/32</t>
  </si>
  <si>
    <r>
      <t>16</t>
    </r>
    <r>
      <rPr>
        <sz val="11"/>
        <rFont val="Calibri"/>
        <family val="2"/>
      </rPr>
      <t>°32'3"N</t>
    </r>
  </si>
  <si>
    <r>
      <t>81</t>
    </r>
    <r>
      <rPr>
        <sz val="11"/>
        <rFont val="Calibri"/>
        <family val="2"/>
      </rPr>
      <t>°41'55"E</t>
    </r>
  </si>
  <si>
    <t>20/28</t>
  </si>
  <si>
    <r>
      <t>16</t>
    </r>
    <r>
      <rPr>
        <sz val="11"/>
        <rFont val="Calibri"/>
        <family val="2"/>
      </rPr>
      <t>°31'20"N</t>
    </r>
  </si>
  <si>
    <r>
      <t>81</t>
    </r>
    <r>
      <rPr>
        <sz val="11"/>
        <rFont val="Calibri"/>
        <family val="2"/>
      </rPr>
      <t>°42'59"E</t>
    </r>
  </si>
  <si>
    <t>PKO-NS</t>
  </si>
  <si>
    <t>24/38</t>
  </si>
  <si>
    <r>
      <t>16</t>
    </r>
    <r>
      <rPr>
        <sz val="11"/>
        <rFont val="Calibri"/>
        <family val="2"/>
      </rPr>
      <t>°29'7"N</t>
    </r>
  </si>
  <si>
    <r>
      <t>81</t>
    </r>
    <r>
      <rPr>
        <sz val="11"/>
        <rFont val="Calibri"/>
        <family val="2"/>
      </rPr>
      <t>°42'22"E</t>
    </r>
  </si>
  <si>
    <t>29/4A</t>
  </si>
  <si>
    <r>
      <t>16</t>
    </r>
    <r>
      <rPr>
        <sz val="11"/>
        <rFont val="Calibri"/>
        <family val="2"/>
      </rPr>
      <t>°26'55"N</t>
    </r>
  </si>
  <si>
    <r>
      <t>81</t>
    </r>
    <r>
      <rPr>
        <sz val="11"/>
        <rFont val="Calibri"/>
        <family val="2"/>
      </rPr>
      <t>°41'58''</t>
    </r>
  </si>
  <si>
    <r>
      <t>16</t>
    </r>
    <r>
      <rPr>
        <sz val="11"/>
        <rFont val="Calibri"/>
        <family val="2"/>
      </rPr>
      <t>°35'4"N</t>
    </r>
  </si>
  <si>
    <r>
      <t>81</t>
    </r>
    <r>
      <rPr>
        <sz val="11"/>
        <rFont val="Calibri"/>
        <family val="2"/>
      </rPr>
      <t>°27'10"E</t>
    </r>
  </si>
  <si>
    <t>101/20</t>
  </si>
  <si>
    <r>
      <t>16</t>
    </r>
    <r>
      <rPr>
        <sz val="11"/>
        <rFont val="Calibri"/>
        <family val="2"/>
      </rPr>
      <t>°34'19"N</t>
    </r>
  </si>
  <si>
    <r>
      <t>81</t>
    </r>
    <r>
      <rPr>
        <sz val="11"/>
        <rFont val="Calibri"/>
        <family val="2"/>
      </rPr>
      <t>°29'0'E</t>
    </r>
  </si>
  <si>
    <t>105/0</t>
  </si>
  <si>
    <r>
      <t>16</t>
    </r>
    <r>
      <rPr>
        <sz val="11"/>
        <rFont val="Calibri"/>
        <family val="2"/>
      </rPr>
      <t>°33'6"N</t>
    </r>
  </si>
  <si>
    <r>
      <t>81</t>
    </r>
    <r>
      <rPr>
        <sz val="11"/>
        <rFont val="Calibri"/>
        <family val="2"/>
      </rPr>
      <t>°30'32"E</t>
    </r>
  </si>
  <si>
    <t>107B/61</t>
  </si>
  <si>
    <r>
      <t>16</t>
    </r>
    <r>
      <rPr>
        <sz val="11"/>
        <rFont val="Calibri"/>
        <family val="2"/>
      </rPr>
      <t>°32'54"N</t>
    </r>
  </si>
  <si>
    <r>
      <t>81</t>
    </r>
    <r>
      <rPr>
        <sz val="11"/>
        <rFont val="Calibri"/>
        <family val="2"/>
      </rPr>
      <t>°31'32"E</t>
    </r>
  </si>
  <si>
    <t>108B/22</t>
  </si>
  <si>
    <r>
      <t>16</t>
    </r>
    <r>
      <rPr>
        <sz val="11"/>
        <rFont val="Calibri"/>
        <family val="2"/>
      </rPr>
      <t>°32'47"N</t>
    </r>
  </si>
  <si>
    <r>
      <t>81</t>
    </r>
    <r>
      <rPr>
        <sz val="11"/>
        <rFont val="Calibri"/>
        <family val="2"/>
      </rPr>
      <t>°32'5"E</t>
    </r>
  </si>
  <si>
    <t>108B/32</t>
  </si>
  <si>
    <r>
      <t>16</t>
    </r>
    <r>
      <rPr>
        <sz val="11"/>
        <rFont val="Calibri"/>
        <family val="2"/>
      </rPr>
      <t>°32'53"N</t>
    </r>
  </si>
  <si>
    <t>107B/20</t>
  </si>
  <si>
    <r>
      <t>16</t>
    </r>
    <r>
      <rPr>
        <sz val="11"/>
        <rFont val="Calibri"/>
        <family val="2"/>
      </rPr>
      <t>°32'49"N</t>
    </r>
  </si>
  <si>
    <r>
      <t>81</t>
    </r>
    <r>
      <rPr>
        <sz val="11"/>
        <rFont val="Calibri"/>
        <family val="2"/>
      </rPr>
      <t>°31'45"E</t>
    </r>
  </si>
  <si>
    <t>111/6</t>
  </si>
  <si>
    <r>
      <t>16</t>
    </r>
    <r>
      <rPr>
        <sz val="11"/>
        <rFont val="Calibri"/>
        <family val="2"/>
      </rPr>
      <t>°33'47"N</t>
    </r>
  </si>
  <si>
    <r>
      <t>81</t>
    </r>
    <r>
      <rPr>
        <sz val="11"/>
        <rFont val="Calibri"/>
        <family val="2"/>
      </rPr>
      <t>°32'26'E</t>
    </r>
  </si>
  <si>
    <t>114/0</t>
  </si>
  <si>
    <r>
      <t>16</t>
    </r>
    <r>
      <rPr>
        <sz val="11"/>
        <rFont val="Calibri"/>
        <family val="2"/>
      </rPr>
      <t>°34'33"N</t>
    </r>
  </si>
  <si>
    <r>
      <t>81</t>
    </r>
    <r>
      <rPr>
        <sz val="11"/>
        <rFont val="Calibri"/>
        <family val="2"/>
      </rPr>
      <t>°33'51"E</t>
    </r>
  </si>
  <si>
    <t>1/42</t>
  </si>
  <si>
    <r>
      <t>16</t>
    </r>
    <r>
      <rPr>
        <sz val="11"/>
        <rFont val="Calibri"/>
        <family val="2"/>
      </rPr>
      <t>°32'15"N</t>
    </r>
  </si>
  <si>
    <r>
      <t>81</t>
    </r>
    <r>
      <rPr>
        <sz val="11"/>
        <rFont val="Calibri"/>
        <family val="2"/>
      </rPr>
      <t>°33'8"E</t>
    </r>
  </si>
  <si>
    <t>5/30</t>
  </si>
  <si>
    <r>
      <t>16</t>
    </r>
    <r>
      <rPr>
        <sz val="11"/>
        <rFont val="Calibri"/>
        <family val="2"/>
      </rPr>
      <t>°31'53"N</t>
    </r>
  </si>
  <si>
    <r>
      <t>81</t>
    </r>
    <r>
      <rPr>
        <sz val="11"/>
        <rFont val="Calibri"/>
        <family val="2"/>
      </rPr>
      <t>°35'16"E</t>
    </r>
  </si>
  <si>
    <t>9/12</t>
  </si>
  <si>
    <r>
      <t>81</t>
    </r>
    <r>
      <rPr>
        <sz val="11"/>
        <rFont val="Calibri"/>
        <family val="2"/>
      </rPr>
      <t>°37'17"E</t>
    </r>
  </si>
  <si>
    <t>13/6</t>
  </si>
  <si>
    <r>
      <t>16</t>
    </r>
    <r>
      <rPr>
        <sz val="11"/>
        <rFont val="Calibri"/>
        <family val="2"/>
      </rPr>
      <t>°32'11"N</t>
    </r>
  </si>
  <si>
    <r>
      <t>81</t>
    </r>
    <r>
      <rPr>
        <sz val="11"/>
        <rFont val="Calibri"/>
        <family val="2"/>
      </rPr>
      <t>°39'22"E</t>
    </r>
  </si>
  <si>
    <t>16/36</t>
  </si>
  <si>
    <r>
      <t>16</t>
    </r>
    <r>
      <rPr>
        <sz val="11"/>
        <rFont val="Calibri"/>
        <family val="2"/>
      </rPr>
      <t>°31'30"N</t>
    </r>
  </si>
  <si>
    <r>
      <t>81</t>
    </r>
    <r>
      <rPr>
        <sz val="11"/>
        <rFont val="Calibri"/>
        <family val="2"/>
      </rPr>
      <t>°41'9"E</t>
    </r>
  </si>
  <si>
    <t>20/32</t>
  </si>
  <si>
    <r>
      <t>16</t>
    </r>
    <r>
      <rPr>
        <sz val="11"/>
        <rFont val="Calibri"/>
        <family val="2"/>
      </rPr>
      <t>°31'15"N</t>
    </r>
  </si>
  <si>
    <t>24/22</t>
  </si>
  <si>
    <r>
      <t>16</t>
    </r>
    <r>
      <rPr>
        <sz val="11"/>
        <rFont val="Calibri"/>
        <family val="2"/>
      </rPr>
      <t>°29'19"N</t>
    </r>
  </si>
  <si>
    <r>
      <t>81</t>
    </r>
    <r>
      <rPr>
        <sz val="11"/>
        <rFont val="Calibri"/>
        <family val="2"/>
      </rPr>
      <t>°42'25"E</t>
    </r>
  </si>
  <si>
    <t>28/18</t>
  </si>
  <si>
    <r>
      <t>16</t>
    </r>
    <r>
      <rPr>
        <sz val="11"/>
        <rFont val="Calibri"/>
        <family val="2"/>
      </rPr>
      <t>°27'35"N</t>
    </r>
  </si>
  <si>
    <t>29/40</t>
  </si>
  <si>
    <r>
      <t>16</t>
    </r>
    <r>
      <rPr>
        <sz val="11"/>
        <rFont val="Calibri"/>
        <family val="2"/>
      </rPr>
      <t>°26'34"N</t>
    </r>
  </si>
  <si>
    <t>TANUKU</t>
  </si>
  <si>
    <t>SSE/PWAY/TNKU</t>
  </si>
  <si>
    <t>TNKU</t>
  </si>
  <si>
    <t>SSE/PW/AL</t>
  </si>
  <si>
    <t xml:space="preserve"> 16°.34'1"N</t>
  </si>
  <si>
    <t xml:space="preserve"> 81° 32'52"E</t>
  </si>
  <si>
    <t>116/20</t>
  </si>
  <si>
    <t xml:space="preserve"> 16°.35'23"N</t>
  </si>
  <si>
    <t xml:space="preserve"> 81° 35'7"E</t>
  </si>
  <si>
    <t>120/22</t>
  </si>
  <si>
    <t xml:space="preserve"> 16°.37'14"N</t>
  </si>
  <si>
    <t xml:space="preserve"> 81° 35'55"E</t>
  </si>
  <si>
    <t>AVLI-AL</t>
  </si>
  <si>
    <t>125/2</t>
  </si>
  <si>
    <t xml:space="preserve"> 16°.39'31"N</t>
  </si>
  <si>
    <t xml:space="preserve"> 81° 36'48"E</t>
  </si>
  <si>
    <t>130/00</t>
  </si>
  <si>
    <t xml:space="preserve"> 16°.41'52"N</t>
  </si>
  <si>
    <t xml:space="preserve"> 81° 37'49"E</t>
  </si>
  <si>
    <t>AL-TNKU</t>
  </si>
  <si>
    <t>134/0</t>
  </si>
  <si>
    <t xml:space="preserve"> 16°.43'19"N</t>
  </si>
  <si>
    <t xml:space="preserve"> 81° 39'30"E</t>
  </si>
  <si>
    <t>138/0</t>
  </si>
  <si>
    <t xml:space="preserve"> 16°.44'47"N</t>
  </si>
  <si>
    <t xml:space="preserve"> 81° 40'28"E</t>
  </si>
  <si>
    <t>SSE/PW/TNKU</t>
  </si>
  <si>
    <t>TNKU-KLDI</t>
  </si>
  <si>
    <t>142/32</t>
  </si>
  <si>
    <t xml:space="preserve"> 16°.47'43"N</t>
  </si>
  <si>
    <t xml:space="preserve"> 81° 40'6"E</t>
  </si>
  <si>
    <t>147/14</t>
  </si>
  <si>
    <t xml:space="preserve"> 16°.50'4"N</t>
  </si>
  <si>
    <t xml:space="preserve"> 81° 40'41"E</t>
  </si>
  <si>
    <t>KLDI-NDD</t>
  </si>
  <si>
    <t>151/0</t>
  </si>
  <si>
    <t xml:space="preserve"> 16°.52'15"N</t>
  </si>
  <si>
    <t xml:space="preserve"> 81° 40'13"E</t>
  </si>
  <si>
    <t>154/28</t>
  </si>
  <si>
    <t xml:space="preserve"> 16°.53'49"N</t>
  </si>
  <si>
    <t xml:space="preserve"> 16°.34'33"N</t>
  </si>
  <si>
    <t xml:space="preserve"> 81° 33'51"E</t>
  </si>
  <si>
    <t>117/18</t>
  </si>
  <si>
    <t xml:space="preserve"> 16°.35'40"N</t>
  </si>
  <si>
    <t xml:space="preserve"> 81° 35'19"E</t>
  </si>
  <si>
    <t>120/32</t>
  </si>
  <si>
    <t xml:space="preserve"> 16°.37'21"N</t>
  </si>
  <si>
    <t xml:space="preserve"> 81° 35'57"E</t>
  </si>
  <si>
    <t>124/2</t>
  </si>
  <si>
    <t xml:space="preserve"> 16°.39'00"N</t>
  </si>
  <si>
    <t xml:space="preserve"> 81° 36'38"E</t>
  </si>
  <si>
    <t>127/18</t>
  </si>
  <si>
    <t xml:space="preserve"> 16°.40'45"N</t>
  </si>
  <si>
    <t xml:space="preserve"> 81° 36'58"E</t>
  </si>
  <si>
    <t>130/30</t>
  </si>
  <si>
    <t xml:space="preserve"> 16°.42'7"N</t>
  </si>
  <si>
    <t xml:space="preserve"> 81° 38'7"E</t>
  </si>
  <si>
    <t>137/16</t>
  </si>
  <si>
    <t>140/18</t>
  </si>
  <si>
    <t xml:space="preserve"> 16°.46'27"N</t>
  </si>
  <si>
    <t xml:space="preserve"> 81° 40'10"E</t>
  </si>
  <si>
    <t>143/36</t>
  </si>
  <si>
    <t xml:space="preserve"> 16°.48'28"N</t>
  </si>
  <si>
    <t xml:space="preserve"> 81° 39'53"E</t>
  </si>
  <si>
    <t>147/8</t>
  </si>
  <si>
    <t>150/20</t>
  </si>
  <si>
    <t xml:space="preserve"> 16°.51'51"N</t>
  </si>
  <si>
    <t xml:space="preserve"> 81° 40'37"E</t>
  </si>
  <si>
    <t>153/38</t>
  </si>
  <si>
    <t xml:space="preserve"> 16°.53'24"N</t>
  </si>
  <si>
    <t xml:space="preserve"> 81° 40'15"E</t>
  </si>
  <si>
    <t>SOUTH VIJAYAWADA</t>
  </si>
  <si>
    <t>SSE/PWAY/S/BZA</t>
  </si>
  <si>
    <t>S/BZA</t>
  </si>
  <si>
    <t>SSE/P.Way/S.Yard</t>
  </si>
  <si>
    <t>SSE/P.Way/DN Yard</t>
  </si>
  <si>
    <t>SSE/P.Way/MTML</t>
  </si>
  <si>
    <t>KCC-BZA- DN</t>
  </si>
  <si>
    <t>16.50719°</t>
  </si>
  <si>
    <t>80.61269°</t>
  </si>
  <si>
    <t>427/100</t>
  </si>
  <si>
    <t>16.50734°</t>
  </si>
  <si>
    <t>80.61275°</t>
  </si>
  <si>
    <t>BZA -Up&amp;Dn</t>
  </si>
  <si>
    <r>
      <t>16.50688</t>
    </r>
    <r>
      <rPr>
        <sz val="11"/>
        <rFont val="Arial"/>
        <family val="2"/>
      </rPr>
      <t>°</t>
    </r>
  </si>
  <si>
    <r>
      <t>80.61346</t>
    </r>
    <r>
      <rPr>
        <sz val="11"/>
        <rFont val="Arial"/>
        <family val="2"/>
      </rPr>
      <t>°</t>
    </r>
  </si>
  <si>
    <t>428/760</t>
  </si>
  <si>
    <t>16.52038°</t>
  </si>
  <si>
    <t>80.62006°</t>
  </si>
  <si>
    <t>BZA Yard</t>
  </si>
  <si>
    <t>PF Lines</t>
  </si>
  <si>
    <t>16.50745°</t>
  </si>
  <si>
    <r>
      <t>80.13664</t>
    </r>
    <r>
      <rPr>
        <sz val="11"/>
        <rFont val="Arial"/>
        <family val="2"/>
      </rPr>
      <t>°</t>
    </r>
  </si>
  <si>
    <t xml:space="preserve">PF Lines </t>
  </si>
  <si>
    <t>16.52045°</t>
  </si>
  <si>
    <t>80.62036°</t>
  </si>
  <si>
    <t xml:space="preserve">Rd9 to PF10 </t>
  </si>
  <si>
    <t>428/000</t>
  </si>
  <si>
    <t>16.51226°</t>
  </si>
  <si>
    <t>80.61523°</t>
  </si>
  <si>
    <t>16.52158°</t>
  </si>
  <si>
    <t>80.62027°</t>
  </si>
  <si>
    <t>Road No.15, 428.760 - Nizam gate</t>
  </si>
  <si>
    <t>16.52664°</t>
  </si>
  <si>
    <t>80.62153°</t>
  </si>
  <si>
    <t xml:space="preserve">BZA DN Yard </t>
  </si>
  <si>
    <t>Rd.No.16 PF .8,9,10</t>
  </si>
  <si>
    <t>16.53159°</t>
  </si>
  <si>
    <t>80.62532°</t>
  </si>
  <si>
    <t xml:space="preserve">Nizam Gate </t>
  </si>
  <si>
    <t>16.52646°</t>
  </si>
  <si>
    <t>80.51253°</t>
  </si>
  <si>
    <t xml:space="preserve">BZA- RYP Up1,&amp;Dn1  &amp; RRI East line old Engine Road BD Siding &amp; Emergency line.
</t>
  </si>
  <si>
    <t>429/400</t>
  </si>
  <si>
    <t>429/642</t>
  </si>
  <si>
    <t>16.52739°</t>
  </si>
  <si>
    <t>80.62105°</t>
  </si>
  <si>
    <t xml:space="preserve">Wagon Depot Lines </t>
  </si>
  <si>
    <t>16.62532°</t>
  </si>
  <si>
    <t>80.63154°</t>
  </si>
  <si>
    <t>16.43572°</t>
  </si>
  <si>
    <t>80.63510°</t>
  </si>
  <si>
    <t xml:space="preserve">Coaching Yard </t>
  </si>
  <si>
    <t>16.5221°</t>
  </si>
  <si>
    <t>80.62845°</t>
  </si>
  <si>
    <t>16.52065°</t>
  </si>
  <si>
    <t>80.61876°</t>
  </si>
  <si>
    <t xml:space="preserve">BZA-RMV Up&amp;Dn </t>
  </si>
  <si>
    <t>0/00</t>
  </si>
  <si>
    <t>16.52252°</t>
  </si>
  <si>
    <t>80.62099°</t>
  </si>
  <si>
    <t>3/000</t>
  </si>
  <si>
    <t>16.52537°</t>
  </si>
  <si>
    <t>80.67492°</t>
  </si>
  <si>
    <t>BZA-GALA Up&amp;Dn</t>
  </si>
  <si>
    <t>429/355</t>
  </si>
  <si>
    <t>16.53306°</t>
  </si>
  <si>
    <t>80.63541°</t>
  </si>
  <si>
    <t>431/400</t>
  </si>
  <si>
    <t>16.52345°</t>
  </si>
  <si>
    <t>80.64342°</t>
  </si>
  <si>
    <t>NORTH VIJAYAWADA</t>
  </si>
  <si>
    <t>SSE/PWAY/N/BZA</t>
  </si>
  <si>
    <t>N/BZA</t>
  </si>
  <si>
    <t>SSE/PW/KI</t>
  </si>
  <si>
    <t>KI-RYP</t>
  </si>
  <si>
    <t>16° 37' 57" N</t>
  </si>
  <si>
    <t>80° 32'  52" E</t>
  </si>
  <si>
    <t>571/6</t>
  </si>
  <si>
    <t>16° 36' 19" N</t>
  </si>
  <si>
    <t>80° 32' 52" E</t>
  </si>
  <si>
    <t>22:15 Hrs</t>
  </si>
  <si>
    <t>06:45 Hrs</t>
  </si>
  <si>
    <t>574/12</t>
  </si>
  <si>
    <t>16° 34' 45" N</t>
  </si>
  <si>
    <t>80° 33' 39" E</t>
  </si>
  <si>
    <t>RYP-NWBH</t>
  </si>
  <si>
    <t>578/12</t>
  </si>
  <si>
    <t>16° 33' 35" N</t>
  </si>
  <si>
    <t>80° 35' 30" E</t>
  </si>
  <si>
    <t>22:50 Hrs</t>
  </si>
  <si>
    <t>NWBH-Bulb</t>
  </si>
  <si>
    <t>582/16</t>
  </si>
  <si>
    <t>16° 32' 25" N</t>
  </si>
  <si>
    <t>80° 37' 08" E</t>
  </si>
  <si>
    <t>Bulb-NWBH</t>
  </si>
  <si>
    <t>Keymen 01</t>
  </si>
  <si>
    <t>569/36</t>
  </si>
  <si>
    <t>16° 36' 58" N</t>
  </si>
  <si>
    <t>80° 32' 47" E</t>
  </si>
  <si>
    <t>Keymen 02</t>
  </si>
  <si>
    <t>573/0</t>
  </si>
  <si>
    <t>16° 35' 21" N</t>
  </si>
  <si>
    <t>80° 33' 16" E</t>
  </si>
  <si>
    <t>Keyman  03</t>
  </si>
  <si>
    <t>574/32</t>
  </si>
  <si>
    <t>16° 34' 31" N</t>
  </si>
  <si>
    <t>80° 33' 52" E</t>
  </si>
  <si>
    <t>578/0</t>
  </si>
  <si>
    <t>16° 33' 40" N</t>
  </si>
  <si>
    <t>80° 35' 24" E</t>
  </si>
  <si>
    <t>NWBH-BZA</t>
  </si>
  <si>
    <t>581/12</t>
  </si>
  <si>
    <t>16° 32' 53" N</t>
  </si>
  <si>
    <t>80° 36' 50" E</t>
  </si>
  <si>
    <t>16° 31' 44" N</t>
  </si>
  <si>
    <t>80° 37' 15" E</t>
  </si>
  <si>
    <t>SSE/PW/Th.Yard</t>
  </si>
  <si>
    <t>VNC-Bulb</t>
  </si>
  <si>
    <t>0/10</t>
  </si>
  <si>
    <t>16°31'53.9"N</t>
  </si>
  <si>
    <t>80°37'40.7"E</t>
  </si>
  <si>
    <t>3/16</t>
  </si>
  <si>
    <t>16°33'25.5"N</t>
  </si>
  <si>
    <t>80°36'34.8"E</t>
  </si>
  <si>
    <t>Bulb-VNC</t>
  </si>
  <si>
    <t>6/30</t>
  </si>
  <si>
    <t>16°32'49.2"N</t>
  </si>
  <si>
    <t>80°36'33.6"E</t>
  </si>
  <si>
    <t>ELS/BZA</t>
  </si>
  <si>
    <t>-</t>
  </si>
  <si>
    <t>16°32'49" N</t>
  </si>
  <si>
    <t>80° 36' 52" E</t>
  </si>
  <si>
    <t>16° 33' 08" N</t>
  </si>
  <si>
    <t>80° 36' 34"E</t>
  </si>
  <si>
    <t>NR Yard</t>
  </si>
  <si>
    <t>16°32'26.8"N</t>
  </si>
  <si>
    <t>80°37'04.3"E</t>
  </si>
  <si>
    <t>16°32'49.5"N</t>
  </si>
  <si>
    <t>80°36'33.1"E</t>
  </si>
  <si>
    <t>Through Yard</t>
  </si>
  <si>
    <t>16°31'56.2"N</t>
  </si>
  <si>
    <t>80°37'12.5"E</t>
  </si>
  <si>
    <t>WWS/GTPL</t>
  </si>
  <si>
    <t>16°35'19.5"N</t>
  </si>
  <si>
    <t>80°33'09.0"E</t>
  </si>
  <si>
    <t>16°35'33.7"N</t>
  </si>
  <si>
    <t>80°32'47.7"E</t>
  </si>
  <si>
    <t>16°36'07.3"N</t>
  </si>
  <si>
    <t>80°32'42.1"E</t>
  </si>
  <si>
    <t>Device Number / IMEI No.</t>
  </si>
  <si>
    <t>BZA-KCC</t>
  </si>
  <si>
    <t>BZA-RYP</t>
  </si>
  <si>
    <t>581/80</t>
  </si>
  <si>
    <t>BZA- RMV</t>
  </si>
  <si>
    <t>0/000</t>
  </si>
  <si>
    <t>3/600</t>
  </si>
  <si>
    <t>BZA-GALA</t>
  </si>
  <si>
    <t>428/500</t>
  </si>
  <si>
    <t>BZA-KCC -Up</t>
  </si>
  <si>
    <t>16.50716°</t>
  </si>
  <si>
    <t>80.61271°</t>
  </si>
  <si>
    <t>16.52883°</t>
  </si>
  <si>
    <t>80.62081°</t>
  </si>
  <si>
    <t>16.52356°</t>
  </si>
  <si>
    <t>80.45631°</t>
  </si>
  <si>
    <t>16.53526°</t>
  </si>
  <si>
    <t>80.63218°</t>
  </si>
  <si>
    <t>16.50878°</t>
  </si>
  <si>
    <t>80.61343°</t>
  </si>
  <si>
    <t>586/50</t>
  </si>
  <si>
    <t>16.45683°</t>
  </si>
  <si>
    <t>80.65381°</t>
  </si>
  <si>
    <t>7/200</t>
  </si>
  <si>
    <t>16.50573°</t>
  </si>
  <si>
    <t>80.24536°</t>
  </si>
  <si>
    <t>16.48932°</t>
  </si>
  <si>
    <t>80.45832°</t>
  </si>
  <si>
    <t>06:00 hrs</t>
  </si>
  <si>
    <t>23.30 Hrs</t>
  </si>
  <si>
    <t>22:00 Hrs</t>
  </si>
  <si>
    <t>01.30 Hrs</t>
  </si>
  <si>
    <t>23.45 Hrs</t>
  </si>
  <si>
    <t>07:00 Hrs</t>
  </si>
  <si>
    <t>05:00 Hrs</t>
  </si>
  <si>
    <t>08.30 Hrs</t>
  </si>
  <si>
    <t>08:30 Hrs</t>
  </si>
  <si>
    <t>01:30 Hrs</t>
  </si>
  <si>
    <t>23:45 Hrs</t>
  </si>
  <si>
    <t>21:30 Hrs</t>
  </si>
  <si>
    <t>17:00 hrs</t>
  </si>
  <si>
    <t>23:30 Hrs</t>
  </si>
  <si>
    <t xml:space="preserve">06:30 hrs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</si>
</sst>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;[Red]0"/>
    <numFmt numFmtId="165" formatCode="0.000"/>
    <numFmt numFmtId="166" formatCode="0.0"/>
    <numFmt numFmtId="167" formatCode="0.000_ "/>
    <numFmt numFmtId="168" formatCode="[$-F400]h:mm:ss\ AM/PM"/>
  </numFmts>
  <fonts count="3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2"/>
      <color theme="1"/>
      <name val="Times New Roman"/>
      <family val="1"/>
    </font>
    <font>
      <sz val="1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0"/>
      <color theme="1"/>
      <name val="Avenir Light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Arial"/>
      <family val="2"/>
    </font>
    <font>
      <b/>
      <sz val="10"/>
      <name val="Arial"/>
      <family val="2"/>
    </font>
    <font>
      <b/>
      <sz val="10"/>
      <name val="Bookman Old Style"/>
      <family val="1"/>
    </font>
    <font>
      <b/>
      <sz val="8"/>
      <name val="Bookman Old Style"/>
      <family val="1"/>
    </font>
    <font>
      <b/>
      <sz val="9"/>
      <name val="Bookman Old Style"/>
      <family val="1"/>
    </font>
    <font>
      <sz val="11"/>
      <name val="Book Antiqua"/>
      <family val="1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name val="Avenir Light"/>
    </font>
    <font>
      <sz val="10"/>
      <color theme="1"/>
      <name val="Century Gothic"/>
      <family val="2"/>
    </font>
    <font>
      <sz val="10"/>
      <name val="Century Gothic"/>
      <family val="2"/>
    </font>
    <font>
      <b/>
      <sz val="10"/>
      <name val="Century Gothic"/>
      <family val="2"/>
    </font>
    <font>
      <sz val="11"/>
      <name val="Arial"/>
      <family val="2"/>
    </font>
    <font>
      <sz val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0" fontId="13" fillId="0" borderId="0"/>
  </cellStyleXfs>
  <cellXfs count="191">
    <xf numFmtId="0" fontId="0" fillId="0" borderId="0" xfId="0"/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0" fillId="0" borderId="3" xfId="0" applyNumberFormat="1" applyBorder="1" applyAlignment="1">
      <alignment horizontal="center"/>
    </xf>
    <xf numFmtId="0" fontId="1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/>
    </xf>
    <xf numFmtId="0" fontId="12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3" xfId="0" applyFont="1" applyBorder="1" applyAlignment="1">
      <alignment horizontal="center"/>
    </xf>
    <xf numFmtId="0" fontId="14" fillId="0" borderId="3" xfId="1" applyFont="1" applyBorder="1" applyAlignment="1">
      <alignment horizontal="center" vertical="center" wrapText="1"/>
    </xf>
    <xf numFmtId="0" fontId="15" fillId="0" borderId="3" xfId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9" fillId="0" borderId="3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7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/>
    </xf>
    <xf numFmtId="0" fontId="1" fillId="0" borderId="0" xfId="0" applyFont="1"/>
    <xf numFmtId="0" fontId="18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1" fontId="13" fillId="0" borderId="3" xfId="0" applyNumberFormat="1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20" fillId="0" borderId="3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/>
    </xf>
    <xf numFmtId="0" fontId="20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32" fillId="0" borderId="3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33" fillId="0" borderId="3" xfId="0" applyFont="1" applyBorder="1" applyAlignment="1">
      <alignment horizontal="center" vertical="center" wrapText="1"/>
    </xf>
    <xf numFmtId="0" fontId="33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35" fillId="0" borderId="3" xfId="0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164" fontId="0" fillId="2" borderId="3" xfId="0" applyNumberForma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164" fontId="13" fillId="2" borderId="3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7" fontId="0" fillId="2" borderId="3" xfId="0" quotePrefix="1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4" fillId="2" borderId="3" xfId="1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/>
    </xf>
    <xf numFmtId="0" fontId="21" fillId="2" borderId="3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 wrapText="1"/>
    </xf>
    <xf numFmtId="0" fontId="26" fillId="2" borderId="3" xfId="0" applyFont="1" applyFill="1" applyBorder="1" applyAlignment="1">
      <alignment horizontal="center" vertical="center" wrapText="1"/>
    </xf>
    <xf numFmtId="0" fontId="28" fillId="2" borderId="3" xfId="0" applyFont="1" applyFill="1" applyBorder="1" applyAlignment="1">
      <alignment horizontal="center" vertical="center" wrapText="1"/>
    </xf>
    <xf numFmtId="49" fontId="24" fillId="2" borderId="3" xfId="0" applyNumberFormat="1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29" fillId="2" borderId="3" xfId="0" applyFont="1" applyFill="1" applyBorder="1" applyAlignment="1">
      <alignment vertical="center" wrapText="1"/>
    </xf>
    <xf numFmtId="49" fontId="32" fillId="2" borderId="3" xfId="0" applyNumberFormat="1" applyFont="1" applyFill="1" applyBorder="1" applyAlignment="1">
      <alignment horizontal="center" vertical="center"/>
    </xf>
    <xf numFmtId="0" fontId="31" fillId="2" borderId="3" xfId="0" applyFont="1" applyFill="1" applyBorder="1" applyAlignment="1">
      <alignment horizontal="center" vertical="center"/>
    </xf>
    <xf numFmtId="49" fontId="7" fillId="2" borderId="3" xfId="0" quotePrefix="1" applyNumberFormat="1" applyFont="1" applyFill="1" applyBorder="1" applyAlignment="1">
      <alignment horizontal="center" vertical="center"/>
    </xf>
    <xf numFmtId="49" fontId="7" fillId="2" borderId="3" xfId="0" quotePrefix="1" applyNumberFormat="1" applyFont="1" applyFill="1" applyBorder="1" applyAlignment="1">
      <alignment horizontal="center" vertical="center" wrapText="1"/>
    </xf>
    <xf numFmtId="0" fontId="36" fillId="2" borderId="3" xfId="0" applyFont="1" applyFill="1" applyBorder="1" applyAlignment="1">
      <alignment horizontal="center" vertical="center"/>
    </xf>
    <xf numFmtId="0" fontId="13" fillId="2" borderId="3" xfId="0" quotePrefix="1" applyFont="1" applyFill="1" applyBorder="1" applyAlignment="1">
      <alignment horizontal="center" vertical="center"/>
    </xf>
    <xf numFmtId="17" fontId="13" fillId="2" borderId="3" xfId="0" quotePrefix="1" applyNumberFormat="1" applyFont="1" applyFill="1" applyBorder="1" applyAlignment="1">
      <alignment horizontal="center" vertical="center"/>
    </xf>
    <xf numFmtId="16" fontId="13" fillId="2" borderId="3" xfId="0" quotePrefix="1" applyNumberFormat="1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left" vertical="center"/>
    </xf>
    <xf numFmtId="0" fontId="38" fillId="2" borderId="13" xfId="0" applyFont="1" applyFill="1" applyBorder="1" applyAlignment="1">
      <alignment vertical="center" wrapText="1"/>
    </xf>
    <xf numFmtId="0" fontId="0" fillId="2" borderId="3" xfId="0" applyFill="1" applyBorder="1" applyAlignment="1">
      <alignment horizontal="right" vertical="center"/>
    </xf>
    <xf numFmtId="49" fontId="0" fillId="2" borderId="3" xfId="0" applyNumberFormat="1" applyFill="1" applyBorder="1" applyAlignment="1">
      <alignment horizontal="center" vertical="center"/>
    </xf>
    <xf numFmtId="0" fontId="23" fillId="2" borderId="3" xfId="0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 wrapText="1"/>
    </xf>
    <xf numFmtId="0" fontId="25" fillId="2" borderId="3" xfId="0" applyFont="1" applyFill="1" applyBorder="1" applyAlignment="1">
      <alignment horizontal="center" vertical="center"/>
    </xf>
    <xf numFmtId="0" fontId="27" fillId="2" borderId="3" xfId="0" applyFont="1" applyFill="1" applyBorder="1" applyAlignment="1">
      <alignment horizontal="center" vertical="center" wrapText="1"/>
    </xf>
    <xf numFmtId="49" fontId="28" fillId="2" borderId="3" xfId="0" applyNumberFormat="1" applyFont="1" applyFill="1" applyBorder="1" applyAlignment="1">
      <alignment horizontal="center" vertical="center" wrapText="1"/>
    </xf>
    <xf numFmtId="0" fontId="22" fillId="2" borderId="3" xfId="0" applyFont="1" applyFill="1" applyBorder="1" applyAlignment="1">
      <alignment horizontal="center" vertical="center"/>
    </xf>
    <xf numFmtId="49" fontId="31" fillId="2" borderId="3" xfId="0" applyNumberFormat="1" applyFont="1" applyFill="1" applyBorder="1" applyAlignment="1">
      <alignment horizontal="center" vertical="center"/>
    </xf>
    <xf numFmtId="49" fontId="13" fillId="2" borderId="3" xfId="0" quotePrefix="1" applyNumberFormat="1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right" vertical="center"/>
    </xf>
    <xf numFmtId="0" fontId="38" fillId="2" borderId="13" xfId="0" applyFont="1" applyFill="1" applyBorder="1" applyAlignment="1">
      <alignment horizontal="right" vertical="center" wrapText="1"/>
    </xf>
    <xf numFmtId="0" fontId="13" fillId="2" borderId="3" xfId="0" applyFont="1" applyFill="1" applyBorder="1" applyAlignment="1">
      <alignment horizontal="right" vertical="center" wrapText="1"/>
    </xf>
    <xf numFmtId="0" fontId="8" fillId="2" borderId="3" xfId="0" applyFont="1" applyFill="1" applyBorder="1" applyAlignment="1">
      <alignment horizontal="center" vertical="center" wrapText="1"/>
    </xf>
    <xf numFmtId="2" fontId="0" fillId="2" borderId="3" xfId="0" applyNumberFormat="1" applyFill="1" applyBorder="1" applyAlignment="1">
      <alignment horizontal="center" vertical="center"/>
    </xf>
    <xf numFmtId="165" fontId="16" fillId="2" borderId="3" xfId="0" applyNumberFormat="1" applyFont="1" applyFill="1" applyBorder="1" applyAlignment="1">
      <alignment horizontal="center" vertical="center" wrapText="1"/>
    </xf>
    <xf numFmtId="2" fontId="18" fillId="2" borderId="10" xfId="0" applyNumberFormat="1" applyFont="1" applyFill="1" applyBorder="1" applyAlignment="1">
      <alignment horizontal="center" vertical="center"/>
    </xf>
    <xf numFmtId="2" fontId="19" fillId="2" borderId="10" xfId="0" applyNumberFormat="1" applyFont="1" applyFill="1" applyBorder="1" applyAlignment="1">
      <alignment horizontal="center" vertical="center"/>
    </xf>
    <xf numFmtId="165" fontId="0" fillId="2" borderId="3" xfId="0" applyNumberFormat="1" applyFill="1" applyBorder="1" applyAlignment="1">
      <alignment horizontal="center" vertical="center"/>
    </xf>
    <xf numFmtId="166" fontId="0" fillId="2" borderId="3" xfId="0" applyNumberFormat="1" applyFill="1" applyBorder="1" applyAlignment="1">
      <alignment horizontal="center" vertical="center"/>
    </xf>
    <xf numFmtId="165" fontId="21" fillId="2" borderId="3" xfId="0" applyNumberFormat="1" applyFont="1" applyFill="1" applyBorder="1" applyAlignment="1">
      <alignment horizontal="center" vertical="center"/>
    </xf>
    <xf numFmtId="165" fontId="2" fillId="2" borderId="3" xfId="0" applyNumberFormat="1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165" fontId="0" fillId="2" borderId="3" xfId="0" applyNumberFormat="1" applyFill="1" applyBorder="1" applyAlignment="1">
      <alignment horizontal="center" vertical="center" wrapText="1"/>
    </xf>
    <xf numFmtId="167" fontId="0" fillId="2" borderId="3" xfId="0" applyNumberFormat="1" applyFill="1" applyBorder="1" applyAlignment="1">
      <alignment horizontal="center" vertical="center" wrapText="1"/>
    </xf>
    <xf numFmtId="0" fontId="30" fillId="2" borderId="3" xfId="0" applyFont="1" applyFill="1" applyBorder="1" applyAlignment="1">
      <alignment horizontal="center" vertical="center"/>
    </xf>
    <xf numFmtId="165" fontId="30" fillId="2" borderId="3" xfId="0" applyNumberFormat="1" applyFont="1" applyFill="1" applyBorder="1" applyAlignment="1">
      <alignment horizontal="center" vertical="center"/>
    </xf>
    <xf numFmtId="49" fontId="23" fillId="2" borderId="3" xfId="0" applyNumberFormat="1" applyFont="1" applyFill="1" applyBorder="1" applyAlignment="1">
      <alignment horizontal="center" vertical="center" wrapText="1"/>
    </xf>
    <xf numFmtId="49" fontId="13" fillId="2" borderId="4" xfId="0" applyNumberFormat="1" applyFont="1" applyFill="1" applyBorder="1" applyAlignment="1">
      <alignment horizontal="center" vertical="center"/>
    </xf>
    <xf numFmtId="2" fontId="34" fillId="2" borderId="3" xfId="0" applyNumberFormat="1" applyFont="1" applyFill="1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2" borderId="4" xfId="0" applyNumberForma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 wrapText="1"/>
    </xf>
    <xf numFmtId="2" fontId="1" fillId="2" borderId="3" xfId="0" applyNumberFormat="1" applyFont="1" applyFill="1" applyBorder="1" applyAlignment="1">
      <alignment horizontal="center" vertical="center"/>
    </xf>
    <xf numFmtId="20" fontId="0" fillId="2" borderId="3" xfId="0" applyNumberFormat="1" applyFill="1" applyBorder="1" applyAlignment="1">
      <alignment horizontal="center" vertical="center"/>
    </xf>
    <xf numFmtId="2" fontId="11" fillId="2" borderId="3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 wrapText="1"/>
    </xf>
    <xf numFmtId="49" fontId="0" fillId="2" borderId="3" xfId="0" applyNumberFormat="1" applyFill="1" applyBorder="1" applyAlignment="1">
      <alignment horizontal="center" vertical="center" wrapText="1"/>
    </xf>
    <xf numFmtId="2" fontId="30" fillId="2" borderId="3" xfId="0" applyNumberFormat="1" applyFont="1" applyFill="1" applyBorder="1" applyAlignment="1">
      <alignment horizontal="center" vertical="center"/>
    </xf>
    <xf numFmtId="2" fontId="9" fillId="2" borderId="3" xfId="0" applyNumberFormat="1" applyFont="1" applyFill="1" applyBorder="1" applyAlignment="1">
      <alignment horizontal="center" vertical="center" wrapText="1"/>
    </xf>
    <xf numFmtId="168" fontId="34" fillId="2" borderId="3" xfId="0" applyNumberFormat="1" applyFont="1" applyFill="1" applyBorder="1" applyAlignment="1">
      <alignment horizontal="center" vertical="center"/>
    </xf>
    <xf numFmtId="0" fontId="0" fillId="2" borderId="3" xfId="0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2" fontId="0" fillId="2" borderId="4" xfId="0" applyNumberForma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34" fillId="0" borderId="7" xfId="0" applyFont="1" applyBorder="1" applyAlignment="1">
      <alignment horizontal="center" vertical="center"/>
    </xf>
    <xf numFmtId="0" fontId="30" fillId="0" borderId="4" xfId="0" applyFont="1" applyBorder="1" applyAlignment="1">
      <alignment horizontal="center" vertical="center"/>
    </xf>
    <xf numFmtId="0" fontId="30" fillId="0" borderId="6" xfId="0" applyFont="1" applyBorder="1" applyAlignment="1">
      <alignment horizontal="center" vertical="center"/>
    </xf>
    <xf numFmtId="0" fontId="30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8" fillId="0" borderId="4" xfId="1" applyFont="1" applyBorder="1" applyAlignment="1">
      <alignment horizontal="center" vertical="center"/>
    </xf>
    <xf numFmtId="0" fontId="18" fillId="0" borderId="6" xfId="1" applyFont="1" applyBorder="1" applyAlignment="1">
      <alignment horizontal="center" vertical="center"/>
    </xf>
    <xf numFmtId="0" fontId="18" fillId="0" borderId="9" xfId="1" applyFont="1" applyBorder="1" applyAlignment="1">
      <alignment horizontal="center" vertical="center"/>
    </xf>
    <xf numFmtId="0" fontId="18" fillId="0" borderId="11" xfId="1" applyFont="1" applyBorder="1" applyAlignment="1">
      <alignment horizontal="center" vertical="center"/>
    </xf>
    <xf numFmtId="0" fontId="18" fillId="0" borderId="3" xfId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 wrapText="1"/>
    </xf>
    <xf numFmtId="2" fontId="2" fillId="2" borderId="6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T569"/>
  <sheetViews>
    <sheetView tabSelected="1" view="pageBreakPreview" topLeftCell="L1" zoomScaleSheetLayoutView="100" workbookViewId="0">
      <selection activeCell="T556" sqref="T556:T568"/>
    </sheetView>
  </sheetViews>
  <sheetFormatPr defaultColWidth="9.1796875" defaultRowHeight="14.5"/>
  <cols>
    <col min="1" max="1" width="5.26953125" style="1" customWidth="1"/>
    <col min="2" max="2" width="7.1796875" style="1" customWidth="1"/>
    <col min="3" max="3" width="16.1796875" style="1" bestFit="1" customWidth="1"/>
    <col min="4" max="4" width="14.1796875" style="1" bestFit="1" customWidth="1"/>
    <col min="5" max="5" width="22" style="1" bestFit="1" customWidth="1"/>
    <col min="6" max="6" width="19.453125" style="1" customWidth="1"/>
    <col min="7" max="7" width="9" style="1" customWidth="1"/>
    <col min="8" max="8" width="20.54296875" style="1" bestFit="1" customWidth="1"/>
    <col min="9" max="9" width="13.1796875" style="1" customWidth="1"/>
    <col min="10" max="10" width="13.7265625" style="1" customWidth="1"/>
    <col min="11" max="11" width="19.453125" style="1" customWidth="1"/>
    <col min="12" max="12" width="14.1796875" style="1" customWidth="1"/>
    <col min="13" max="13" width="20" style="1" customWidth="1"/>
    <col min="14" max="14" width="19" style="1" customWidth="1"/>
    <col min="15" max="15" width="15" style="1" customWidth="1"/>
    <col min="16" max="16" width="20" style="1" customWidth="1"/>
    <col min="17" max="17" width="19" style="1" customWidth="1"/>
    <col min="18" max="18" width="8" style="1" customWidth="1"/>
    <col min="19" max="19" width="22.1796875" style="56" customWidth="1"/>
    <col min="20" max="20" width="19.453125" style="56" customWidth="1"/>
    <col min="21" max="16384" width="9.1796875" style="1"/>
  </cols>
  <sheetData>
    <row r="1" spans="1:20" ht="21">
      <c r="A1" s="186" t="s">
        <v>0</v>
      </c>
      <c r="B1" s="186"/>
      <c r="C1" s="186"/>
      <c r="D1" s="186"/>
      <c r="E1" s="186"/>
      <c r="F1" s="186"/>
      <c r="G1" s="186"/>
      <c r="H1" s="187"/>
      <c r="I1" s="186"/>
      <c r="J1" s="186"/>
      <c r="K1" s="186"/>
      <c r="L1" s="186"/>
      <c r="M1" s="186"/>
      <c r="N1" s="186"/>
      <c r="O1" s="188"/>
      <c r="P1" s="189"/>
      <c r="Q1" s="189"/>
      <c r="R1" s="189"/>
      <c r="S1" s="189"/>
      <c r="T1" s="189"/>
    </row>
    <row r="2" spans="1:20" ht="15.75" customHeight="1">
      <c r="A2" s="183" t="s">
        <v>1</v>
      </c>
      <c r="B2" s="184" t="s">
        <v>2</v>
      </c>
      <c r="C2" s="184" t="s">
        <v>2127</v>
      </c>
      <c r="D2" s="184" t="s">
        <v>3</v>
      </c>
      <c r="E2" s="190" t="s">
        <v>4</v>
      </c>
      <c r="F2" s="190" t="s">
        <v>5</v>
      </c>
      <c r="G2" s="190" t="s">
        <v>6</v>
      </c>
      <c r="H2" s="183" t="s">
        <v>7</v>
      </c>
      <c r="I2" s="184" t="s">
        <v>8</v>
      </c>
      <c r="J2" s="184" t="s">
        <v>9</v>
      </c>
      <c r="K2" s="184" t="s">
        <v>10</v>
      </c>
      <c r="L2" s="179" t="s">
        <v>11</v>
      </c>
      <c r="M2" s="179"/>
      <c r="N2" s="179"/>
      <c r="O2" s="179"/>
      <c r="P2" s="179"/>
      <c r="Q2" s="179"/>
      <c r="R2" s="185" t="s">
        <v>12</v>
      </c>
      <c r="S2" s="180" t="s">
        <v>13</v>
      </c>
      <c r="T2" s="180" t="s">
        <v>14</v>
      </c>
    </row>
    <row r="3" spans="1:20" ht="15.5">
      <c r="A3" s="183"/>
      <c r="B3" s="184"/>
      <c r="C3" s="184"/>
      <c r="D3" s="184"/>
      <c r="E3" s="190"/>
      <c r="F3" s="190"/>
      <c r="G3" s="190"/>
      <c r="H3" s="183"/>
      <c r="I3" s="184"/>
      <c r="J3" s="184"/>
      <c r="K3" s="184"/>
      <c r="L3" s="179" t="s">
        <v>15</v>
      </c>
      <c r="M3" s="179"/>
      <c r="N3" s="179"/>
      <c r="O3" s="179" t="s">
        <v>16</v>
      </c>
      <c r="P3" s="179"/>
      <c r="Q3" s="179"/>
      <c r="R3" s="185"/>
      <c r="S3" s="181"/>
      <c r="T3" s="181"/>
    </row>
    <row r="4" spans="1:20" ht="15" customHeight="1">
      <c r="A4" s="183"/>
      <c r="B4" s="184"/>
      <c r="C4" s="184"/>
      <c r="D4" s="184"/>
      <c r="E4" s="190"/>
      <c r="F4" s="190"/>
      <c r="G4" s="190"/>
      <c r="H4" s="183"/>
      <c r="I4" s="184"/>
      <c r="J4" s="184"/>
      <c r="K4" s="184"/>
      <c r="L4" s="65" t="s">
        <v>17</v>
      </c>
      <c r="M4" s="2" t="s">
        <v>18</v>
      </c>
      <c r="N4" s="2" t="s">
        <v>19</v>
      </c>
      <c r="O4" s="65" t="s">
        <v>17</v>
      </c>
      <c r="P4" s="2" t="s">
        <v>18</v>
      </c>
      <c r="Q4" s="2" t="s">
        <v>19</v>
      </c>
      <c r="R4" s="185"/>
      <c r="S4" s="182"/>
      <c r="T4" s="182"/>
    </row>
    <row r="5" spans="1:20" ht="20.25" customHeight="1">
      <c r="A5" s="2"/>
      <c r="B5" s="3"/>
      <c r="C5" s="3"/>
      <c r="D5" s="3"/>
      <c r="E5" s="3"/>
      <c r="F5" s="4"/>
      <c r="G5" s="4"/>
      <c r="H5" s="2"/>
      <c r="I5" s="3"/>
      <c r="J5" s="3"/>
      <c r="K5" s="3"/>
      <c r="L5" s="65"/>
      <c r="M5" s="2"/>
      <c r="N5" s="2"/>
      <c r="O5" s="65"/>
      <c r="P5" s="2"/>
      <c r="Q5" s="2"/>
      <c r="R5" s="110"/>
      <c r="S5" s="129"/>
      <c r="T5" s="129"/>
    </row>
    <row r="6" spans="1:20" ht="15.5">
      <c r="A6" s="7">
        <v>1</v>
      </c>
      <c r="B6" s="7">
        <v>1</v>
      </c>
      <c r="C6" s="59">
        <v>862843049262793</v>
      </c>
      <c r="D6" s="8">
        <v>5754100267872</v>
      </c>
      <c r="E6" s="5" t="s">
        <v>20</v>
      </c>
      <c r="F6" s="7" t="s">
        <v>21</v>
      </c>
      <c r="G6" s="5" t="s">
        <v>22</v>
      </c>
      <c r="H6" s="159" t="s">
        <v>23</v>
      </c>
      <c r="I6" s="7" t="s">
        <v>24</v>
      </c>
      <c r="J6" s="9" t="s">
        <v>25</v>
      </c>
      <c r="K6" s="7" t="s">
        <v>26</v>
      </c>
      <c r="L6" s="64" t="s">
        <v>27</v>
      </c>
      <c r="M6" s="10" t="s">
        <v>28</v>
      </c>
      <c r="N6" s="7" t="s">
        <v>29</v>
      </c>
      <c r="O6" s="64" t="s">
        <v>30</v>
      </c>
      <c r="P6" s="7" t="s">
        <v>31</v>
      </c>
      <c r="Q6" s="7" t="s">
        <v>32</v>
      </c>
      <c r="R6" s="111">
        <f>4.6*4</f>
        <v>18.399999999999999</v>
      </c>
      <c r="S6" s="111" t="s">
        <v>33</v>
      </c>
      <c r="T6" s="111" t="s">
        <v>276</v>
      </c>
    </row>
    <row r="7" spans="1:20" ht="15.5">
      <c r="A7" s="7">
        <v>2</v>
      </c>
      <c r="B7" s="7">
        <v>2</v>
      </c>
      <c r="C7" s="59">
        <v>862843049264294</v>
      </c>
      <c r="D7" s="8">
        <v>5754100267873</v>
      </c>
      <c r="E7" s="5" t="s">
        <v>20</v>
      </c>
      <c r="F7" s="7" t="s">
        <v>21</v>
      </c>
      <c r="G7" s="5" t="s">
        <v>22</v>
      </c>
      <c r="H7" s="161"/>
      <c r="I7" s="7" t="s">
        <v>24</v>
      </c>
      <c r="J7" s="9" t="s">
        <v>35</v>
      </c>
      <c r="K7" s="7" t="s">
        <v>36</v>
      </c>
      <c r="L7" s="64" t="s">
        <v>37</v>
      </c>
      <c r="M7" s="10" t="s">
        <v>31</v>
      </c>
      <c r="N7" s="7" t="s">
        <v>32</v>
      </c>
      <c r="O7" s="64" t="s">
        <v>38</v>
      </c>
      <c r="P7" s="7" t="s">
        <v>39</v>
      </c>
      <c r="Q7" s="7" t="s">
        <v>40</v>
      </c>
      <c r="R7" s="111">
        <f>4.6*4</f>
        <v>18.399999999999999</v>
      </c>
      <c r="S7" s="111" t="s">
        <v>33</v>
      </c>
      <c r="T7" s="111" t="s">
        <v>276</v>
      </c>
    </row>
    <row r="8" spans="1:20" ht="15.5">
      <c r="A8" s="7">
        <v>3</v>
      </c>
      <c r="B8" s="7">
        <v>3</v>
      </c>
      <c r="C8" s="59">
        <v>862843049221468</v>
      </c>
      <c r="D8" s="8">
        <v>5754100267874</v>
      </c>
      <c r="E8" s="5" t="s">
        <v>20</v>
      </c>
      <c r="F8" s="7" t="s">
        <v>21</v>
      </c>
      <c r="G8" s="5" t="s">
        <v>22</v>
      </c>
      <c r="H8" s="139" t="s">
        <v>41</v>
      </c>
      <c r="I8" s="7" t="s">
        <v>24</v>
      </c>
      <c r="J8" s="9" t="s">
        <v>42</v>
      </c>
      <c r="K8" s="7" t="s">
        <v>43</v>
      </c>
      <c r="L8" s="64" t="s">
        <v>38</v>
      </c>
      <c r="M8" s="10" t="s">
        <v>44</v>
      </c>
      <c r="N8" s="7" t="s">
        <v>45</v>
      </c>
      <c r="O8" s="64" t="s">
        <v>46</v>
      </c>
      <c r="P8" s="7" t="s">
        <v>47</v>
      </c>
      <c r="Q8" s="7" t="s">
        <v>48</v>
      </c>
      <c r="R8" s="111">
        <f>3.1*4</f>
        <v>12.4</v>
      </c>
      <c r="S8" s="111" t="s">
        <v>33</v>
      </c>
      <c r="T8" s="111" t="s">
        <v>276</v>
      </c>
    </row>
    <row r="9" spans="1:20" ht="15.5">
      <c r="A9" s="7">
        <v>4</v>
      </c>
      <c r="B9" s="7">
        <v>4</v>
      </c>
      <c r="C9" s="59">
        <v>862843049240526</v>
      </c>
      <c r="D9" s="8">
        <v>5754100267875</v>
      </c>
      <c r="E9" s="5" t="s">
        <v>20</v>
      </c>
      <c r="F9" s="7" t="s">
        <v>21</v>
      </c>
      <c r="G9" s="5" t="s">
        <v>22</v>
      </c>
      <c r="H9" s="140"/>
      <c r="I9" s="7" t="s">
        <v>24</v>
      </c>
      <c r="J9" s="9" t="s">
        <v>49</v>
      </c>
      <c r="K9" s="7" t="s">
        <v>50</v>
      </c>
      <c r="L9" s="64" t="s">
        <v>46</v>
      </c>
      <c r="M9" s="10" t="s">
        <v>51</v>
      </c>
      <c r="N9" s="7" t="s">
        <v>52</v>
      </c>
      <c r="O9" s="64" t="s">
        <v>53</v>
      </c>
      <c r="P9" s="7" t="s">
        <v>54</v>
      </c>
      <c r="Q9" s="7" t="s">
        <v>55</v>
      </c>
      <c r="R9" s="111">
        <f>3.1*4</f>
        <v>12.4</v>
      </c>
      <c r="S9" s="111" t="s">
        <v>33</v>
      </c>
      <c r="T9" s="111" t="s">
        <v>276</v>
      </c>
    </row>
    <row r="10" spans="1:20" ht="15.5">
      <c r="A10" s="7">
        <v>5</v>
      </c>
      <c r="B10" s="7">
        <v>5</v>
      </c>
      <c r="C10" s="59">
        <v>862843049264237</v>
      </c>
      <c r="D10" s="8">
        <v>5754100267876</v>
      </c>
      <c r="E10" s="5" t="s">
        <v>20</v>
      </c>
      <c r="F10" s="7" t="s">
        <v>21</v>
      </c>
      <c r="G10" s="5" t="s">
        <v>22</v>
      </c>
      <c r="H10" s="140"/>
      <c r="I10" s="7" t="s">
        <v>24</v>
      </c>
      <c r="J10" s="9" t="s">
        <v>56</v>
      </c>
      <c r="K10" s="7" t="s">
        <v>57</v>
      </c>
      <c r="L10" s="64" t="s">
        <v>53</v>
      </c>
      <c r="M10" s="10" t="s">
        <v>54</v>
      </c>
      <c r="N10" s="7" t="s">
        <v>58</v>
      </c>
      <c r="O10" s="64" t="s">
        <v>59</v>
      </c>
      <c r="P10" s="7" t="s">
        <v>60</v>
      </c>
      <c r="Q10" s="7" t="s">
        <v>61</v>
      </c>
      <c r="R10" s="111">
        <f>3.1*4</f>
        <v>12.4</v>
      </c>
      <c r="S10" s="111" t="s">
        <v>33</v>
      </c>
      <c r="T10" s="111" t="s">
        <v>276</v>
      </c>
    </row>
    <row r="11" spans="1:20" ht="15.5">
      <c r="A11" s="7">
        <v>6</v>
      </c>
      <c r="B11" s="7">
        <v>6</v>
      </c>
      <c r="C11" s="59">
        <v>862843049263684</v>
      </c>
      <c r="D11" s="8">
        <v>5754100267877</v>
      </c>
      <c r="E11" s="5" t="s">
        <v>20</v>
      </c>
      <c r="F11" s="7" t="s">
        <v>21</v>
      </c>
      <c r="G11" s="5" t="s">
        <v>22</v>
      </c>
      <c r="H11" s="141"/>
      <c r="I11" s="7" t="s">
        <v>24</v>
      </c>
      <c r="J11" s="9" t="s">
        <v>62</v>
      </c>
      <c r="K11" s="7" t="s">
        <v>63</v>
      </c>
      <c r="L11" s="64" t="s">
        <v>59</v>
      </c>
      <c r="M11" s="10" t="s">
        <v>64</v>
      </c>
      <c r="N11" s="7" t="s">
        <v>65</v>
      </c>
      <c r="O11" s="64" t="s">
        <v>66</v>
      </c>
      <c r="P11" s="7" t="s">
        <v>67</v>
      </c>
      <c r="Q11" s="7" t="s">
        <v>68</v>
      </c>
      <c r="R11" s="111">
        <f>3.1*4</f>
        <v>12.4</v>
      </c>
      <c r="S11" s="111" t="s">
        <v>33</v>
      </c>
      <c r="T11" s="111" t="s">
        <v>276</v>
      </c>
    </row>
    <row r="12" spans="1:20" ht="15.5">
      <c r="A12" s="7">
        <v>7</v>
      </c>
      <c r="B12" s="7">
        <v>7</v>
      </c>
      <c r="C12" s="59">
        <v>862843049221559</v>
      </c>
      <c r="D12" s="8">
        <v>5754100267878</v>
      </c>
      <c r="E12" s="5" t="s">
        <v>20</v>
      </c>
      <c r="F12" s="7" t="s">
        <v>21</v>
      </c>
      <c r="G12" s="5" t="s">
        <v>22</v>
      </c>
      <c r="H12" s="159" t="s">
        <v>23</v>
      </c>
      <c r="I12" s="7" t="s">
        <v>69</v>
      </c>
      <c r="J12" s="14" t="s">
        <v>70</v>
      </c>
      <c r="K12" s="7" t="s">
        <v>71</v>
      </c>
      <c r="L12" s="64" t="s">
        <v>72</v>
      </c>
      <c r="M12" s="10" t="s">
        <v>73</v>
      </c>
      <c r="N12" s="7" t="s">
        <v>74</v>
      </c>
      <c r="O12" s="64" t="s">
        <v>75</v>
      </c>
      <c r="P12" s="7" t="s">
        <v>76</v>
      </c>
      <c r="Q12" s="7" t="s">
        <v>77</v>
      </c>
      <c r="R12" s="111">
        <v>12.8</v>
      </c>
      <c r="S12" s="111" t="s">
        <v>276</v>
      </c>
      <c r="T12" s="111" t="s">
        <v>78</v>
      </c>
    </row>
    <row r="13" spans="1:20" ht="15.5">
      <c r="A13" s="7">
        <v>8</v>
      </c>
      <c r="B13" s="7">
        <v>8</v>
      </c>
      <c r="C13" s="59">
        <v>862843049264088</v>
      </c>
      <c r="D13" s="8">
        <v>5754100267879</v>
      </c>
      <c r="E13" s="5" t="s">
        <v>20</v>
      </c>
      <c r="F13" s="7" t="s">
        <v>21</v>
      </c>
      <c r="G13" s="5" t="s">
        <v>22</v>
      </c>
      <c r="H13" s="160"/>
      <c r="I13" s="7" t="s">
        <v>69</v>
      </c>
      <c r="J13" s="14" t="s">
        <v>79</v>
      </c>
      <c r="K13" s="7" t="s">
        <v>71</v>
      </c>
      <c r="L13" s="66" t="s">
        <v>80</v>
      </c>
      <c r="M13" s="10" t="s">
        <v>81</v>
      </c>
      <c r="N13" s="7" t="s">
        <v>82</v>
      </c>
      <c r="O13" s="64" t="s">
        <v>83</v>
      </c>
      <c r="P13" s="7" t="s">
        <v>84</v>
      </c>
      <c r="Q13" s="7" t="s">
        <v>85</v>
      </c>
      <c r="R13" s="111">
        <v>12.9</v>
      </c>
      <c r="S13" s="111" t="s">
        <v>276</v>
      </c>
      <c r="T13" s="111" t="s">
        <v>78</v>
      </c>
    </row>
    <row r="14" spans="1:20" ht="15.5">
      <c r="A14" s="7">
        <v>9</v>
      </c>
      <c r="B14" s="7">
        <v>9</v>
      </c>
      <c r="C14" s="59">
        <v>862843049263528</v>
      </c>
      <c r="D14" s="8">
        <v>5754100267880</v>
      </c>
      <c r="E14" s="5" t="s">
        <v>20</v>
      </c>
      <c r="F14" s="7" t="s">
        <v>21</v>
      </c>
      <c r="G14" s="5" t="s">
        <v>22</v>
      </c>
      <c r="H14" s="160"/>
      <c r="I14" s="7" t="s">
        <v>69</v>
      </c>
      <c r="J14" s="14" t="s">
        <v>86</v>
      </c>
      <c r="K14" s="7" t="s">
        <v>26</v>
      </c>
      <c r="L14" s="64" t="s">
        <v>75</v>
      </c>
      <c r="M14" s="10" t="s">
        <v>87</v>
      </c>
      <c r="N14" s="7" t="s">
        <v>77</v>
      </c>
      <c r="O14" s="64" t="s">
        <v>88</v>
      </c>
      <c r="P14" s="7" t="s">
        <v>89</v>
      </c>
      <c r="Q14" s="7" t="s">
        <v>90</v>
      </c>
      <c r="R14" s="111">
        <v>12.8</v>
      </c>
      <c r="S14" s="111" t="s">
        <v>276</v>
      </c>
      <c r="T14" s="111" t="s">
        <v>78</v>
      </c>
    </row>
    <row r="15" spans="1:20" ht="15.5">
      <c r="A15" s="7">
        <v>10</v>
      </c>
      <c r="B15" s="7">
        <v>10</v>
      </c>
      <c r="C15" s="59">
        <v>862843049221112</v>
      </c>
      <c r="D15" s="8">
        <v>5754100267881</v>
      </c>
      <c r="E15" s="5" t="s">
        <v>20</v>
      </c>
      <c r="F15" s="7" t="s">
        <v>21</v>
      </c>
      <c r="G15" s="5" t="s">
        <v>22</v>
      </c>
      <c r="H15" s="161"/>
      <c r="I15" s="7" t="s">
        <v>69</v>
      </c>
      <c r="J15" s="14" t="s">
        <v>91</v>
      </c>
      <c r="K15" s="7" t="s">
        <v>36</v>
      </c>
      <c r="L15" s="64" t="s">
        <v>88</v>
      </c>
      <c r="M15" s="10" t="s">
        <v>89</v>
      </c>
      <c r="N15" s="7" t="s">
        <v>90</v>
      </c>
      <c r="O15" s="64" t="s">
        <v>92</v>
      </c>
      <c r="P15" s="7" t="s">
        <v>93</v>
      </c>
      <c r="Q15" s="7" t="s">
        <v>94</v>
      </c>
      <c r="R15" s="111">
        <v>12.6</v>
      </c>
      <c r="S15" s="111" t="s">
        <v>276</v>
      </c>
      <c r="T15" s="111" t="s">
        <v>78</v>
      </c>
    </row>
    <row r="16" spans="1:20" ht="15.5">
      <c r="A16" s="7">
        <v>11</v>
      </c>
      <c r="B16" s="7">
        <v>11</v>
      </c>
      <c r="C16" s="59">
        <v>862843049221120</v>
      </c>
      <c r="D16" s="8">
        <v>5754100267882</v>
      </c>
      <c r="E16" s="5" t="s">
        <v>20</v>
      </c>
      <c r="F16" s="7" t="s">
        <v>21</v>
      </c>
      <c r="G16" s="5" t="s">
        <v>22</v>
      </c>
      <c r="H16" s="139" t="s">
        <v>41</v>
      </c>
      <c r="I16" s="7" t="s">
        <v>69</v>
      </c>
      <c r="J16" s="14" t="s">
        <v>95</v>
      </c>
      <c r="K16" s="7" t="s">
        <v>43</v>
      </c>
      <c r="L16" s="64" t="s">
        <v>92</v>
      </c>
      <c r="M16" s="10" t="s">
        <v>93</v>
      </c>
      <c r="N16" s="7" t="s">
        <v>94</v>
      </c>
      <c r="O16" s="64" t="s">
        <v>96</v>
      </c>
      <c r="P16" s="7" t="s">
        <v>97</v>
      </c>
      <c r="Q16" s="7" t="s">
        <v>98</v>
      </c>
      <c r="R16" s="111">
        <v>12.8</v>
      </c>
      <c r="S16" s="111" t="s">
        <v>276</v>
      </c>
      <c r="T16" s="111" t="s">
        <v>78</v>
      </c>
    </row>
    <row r="17" spans="1:20" ht="15.5">
      <c r="A17" s="7">
        <v>12</v>
      </c>
      <c r="B17" s="7">
        <v>12</v>
      </c>
      <c r="C17" s="59">
        <v>862843049258692</v>
      </c>
      <c r="D17" s="8">
        <v>5754100267883</v>
      </c>
      <c r="E17" s="5" t="s">
        <v>20</v>
      </c>
      <c r="F17" s="7" t="s">
        <v>21</v>
      </c>
      <c r="G17" s="5" t="s">
        <v>22</v>
      </c>
      <c r="H17" s="140"/>
      <c r="I17" s="7" t="s">
        <v>69</v>
      </c>
      <c r="J17" s="14" t="s">
        <v>99</v>
      </c>
      <c r="K17" s="7" t="s">
        <v>50</v>
      </c>
      <c r="L17" s="64" t="s">
        <v>96</v>
      </c>
      <c r="M17" s="10" t="s">
        <v>97</v>
      </c>
      <c r="N17" s="7" t="s">
        <v>98</v>
      </c>
      <c r="O17" s="64" t="s">
        <v>100</v>
      </c>
      <c r="P17" s="7" t="s">
        <v>101</v>
      </c>
      <c r="Q17" s="7" t="s">
        <v>102</v>
      </c>
      <c r="R17" s="111">
        <v>12.8</v>
      </c>
      <c r="S17" s="111" t="s">
        <v>276</v>
      </c>
      <c r="T17" s="111" t="s">
        <v>78</v>
      </c>
    </row>
    <row r="18" spans="1:20" ht="15.5">
      <c r="A18" s="7">
        <v>13</v>
      </c>
      <c r="B18" s="7">
        <v>13</v>
      </c>
      <c r="C18" s="59">
        <v>862843049320161</v>
      </c>
      <c r="D18" s="8">
        <v>5754100267884</v>
      </c>
      <c r="E18" s="5" t="s">
        <v>20</v>
      </c>
      <c r="F18" s="7" t="s">
        <v>21</v>
      </c>
      <c r="G18" s="5" t="s">
        <v>22</v>
      </c>
      <c r="H18" s="140"/>
      <c r="I18" s="7" t="s">
        <v>69</v>
      </c>
      <c r="J18" s="14" t="s">
        <v>103</v>
      </c>
      <c r="K18" s="7" t="s">
        <v>57</v>
      </c>
      <c r="L18" s="64" t="s">
        <v>100</v>
      </c>
      <c r="M18" s="10" t="s">
        <v>101</v>
      </c>
      <c r="N18" s="7" t="s">
        <v>102</v>
      </c>
      <c r="O18" s="64" t="s">
        <v>104</v>
      </c>
      <c r="P18" s="7" t="s">
        <v>105</v>
      </c>
      <c r="Q18" s="7" t="s">
        <v>106</v>
      </c>
      <c r="R18" s="111">
        <v>12.8</v>
      </c>
      <c r="S18" s="111" t="s">
        <v>276</v>
      </c>
      <c r="T18" s="111" t="s">
        <v>78</v>
      </c>
    </row>
    <row r="19" spans="1:20" ht="15.5">
      <c r="A19" s="7">
        <v>14</v>
      </c>
      <c r="B19" s="7">
        <v>14</v>
      </c>
      <c r="C19" s="59">
        <v>862843049260052</v>
      </c>
      <c r="D19" s="8">
        <v>5754100267885</v>
      </c>
      <c r="E19" s="5" t="s">
        <v>20</v>
      </c>
      <c r="F19" s="7" t="s">
        <v>21</v>
      </c>
      <c r="G19" s="5" t="s">
        <v>22</v>
      </c>
      <c r="H19" s="141"/>
      <c r="I19" s="7" t="s">
        <v>69</v>
      </c>
      <c r="J19" s="14" t="s">
        <v>107</v>
      </c>
      <c r="K19" s="7" t="s">
        <v>63</v>
      </c>
      <c r="L19" s="64" t="s">
        <v>104</v>
      </c>
      <c r="M19" s="10" t="s">
        <v>105</v>
      </c>
      <c r="N19" s="7" t="s">
        <v>106</v>
      </c>
      <c r="O19" s="64" t="s">
        <v>66</v>
      </c>
      <c r="P19" s="7" t="s">
        <v>108</v>
      </c>
      <c r="Q19" s="7" t="s">
        <v>109</v>
      </c>
      <c r="R19" s="111">
        <v>12.8</v>
      </c>
      <c r="S19" s="111" t="s">
        <v>276</v>
      </c>
      <c r="T19" s="111" t="s">
        <v>78</v>
      </c>
    </row>
    <row r="20" spans="1:20" s="18" customFormat="1" ht="15.5">
      <c r="A20" s="15">
        <v>15</v>
      </c>
      <c r="B20" s="15">
        <v>15</v>
      </c>
      <c r="C20" s="60">
        <v>862843049260599</v>
      </c>
      <c r="D20" s="16">
        <v>5754100267886</v>
      </c>
      <c r="E20" s="17" t="s">
        <v>20</v>
      </c>
      <c r="F20" s="15" t="s">
        <v>21</v>
      </c>
      <c r="G20" s="17" t="s">
        <v>22</v>
      </c>
      <c r="H20" s="15"/>
      <c r="I20" s="15"/>
      <c r="J20" s="15"/>
      <c r="K20" s="15"/>
      <c r="L20" s="67"/>
      <c r="M20" s="15"/>
      <c r="N20" s="15"/>
      <c r="O20" s="67"/>
      <c r="P20" s="15"/>
      <c r="Q20" s="15"/>
      <c r="R20" s="67"/>
      <c r="S20" s="130"/>
      <c r="T20" s="130"/>
    </row>
    <row r="21" spans="1:20" s="18" customFormat="1" ht="15.5">
      <c r="A21" s="15">
        <v>16</v>
      </c>
      <c r="B21" s="15">
        <v>16</v>
      </c>
      <c r="C21" s="60">
        <v>862843049263718</v>
      </c>
      <c r="D21" s="16">
        <v>5754100267887</v>
      </c>
      <c r="E21" s="17" t="s">
        <v>20</v>
      </c>
      <c r="F21" s="15" t="s">
        <v>21</v>
      </c>
      <c r="G21" s="17" t="s">
        <v>22</v>
      </c>
      <c r="H21" s="15"/>
      <c r="I21" s="15"/>
      <c r="J21" s="15"/>
      <c r="K21" s="15"/>
      <c r="L21" s="67"/>
      <c r="M21" s="15"/>
      <c r="N21" s="15"/>
      <c r="O21" s="67"/>
      <c r="P21" s="15"/>
      <c r="Q21" s="15"/>
      <c r="R21" s="67"/>
      <c r="S21" s="130"/>
      <c r="T21" s="130"/>
    </row>
    <row r="22" spans="1:20" ht="15.5">
      <c r="A22" s="7">
        <v>17</v>
      </c>
      <c r="B22" s="7">
        <v>1</v>
      </c>
      <c r="C22" s="59">
        <v>862843049264443</v>
      </c>
      <c r="D22" s="8">
        <v>5754100267888</v>
      </c>
      <c r="E22" s="5" t="s">
        <v>110</v>
      </c>
      <c r="F22" s="7" t="s">
        <v>111</v>
      </c>
      <c r="G22" s="5" t="s">
        <v>112</v>
      </c>
      <c r="H22" s="176" t="s">
        <v>113</v>
      </c>
      <c r="I22" s="7" t="s">
        <v>24</v>
      </c>
      <c r="J22" s="9" t="s">
        <v>25</v>
      </c>
      <c r="K22" s="9" t="s">
        <v>114</v>
      </c>
      <c r="L22" s="68" t="s">
        <v>66</v>
      </c>
      <c r="M22" s="19" t="s">
        <v>108</v>
      </c>
      <c r="N22" s="9" t="s">
        <v>109</v>
      </c>
      <c r="O22" s="68" t="s">
        <v>115</v>
      </c>
      <c r="P22" s="9" t="s">
        <v>116</v>
      </c>
      <c r="Q22" s="9" t="s">
        <v>117</v>
      </c>
      <c r="R22" s="69">
        <v>9.92</v>
      </c>
      <c r="S22" s="111" t="s">
        <v>118</v>
      </c>
      <c r="T22" s="111" t="s">
        <v>119</v>
      </c>
    </row>
    <row r="23" spans="1:20" ht="15.5">
      <c r="A23" s="7">
        <v>18</v>
      </c>
      <c r="B23" s="7">
        <v>2</v>
      </c>
      <c r="C23" s="59">
        <v>862843049260177</v>
      </c>
      <c r="D23" s="8">
        <v>5754100267889</v>
      </c>
      <c r="E23" s="5" t="s">
        <v>110</v>
      </c>
      <c r="F23" s="7" t="s">
        <v>111</v>
      </c>
      <c r="G23" s="5" t="s">
        <v>112</v>
      </c>
      <c r="H23" s="177"/>
      <c r="I23" s="7" t="s">
        <v>24</v>
      </c>
      <c r="J23" s="9" t="s">
        <v>35</v>
      </c>
      <c r="K23" s="9" t="s">
        <v>114</v>
      </c>
      <c r="L23" s="68" t="s">
        <v>115</v>
      </c>
      <c r="M23" s="19" t="s">
        <v>116</v>
      </c>
      <c r="N23" s="9" t="s">
        <v>117</v>
      </c>
      <c r="O23" s="68" t="s">
        <v>120</v>
      </c>
      <c r="P23" s="9" t="s">
        <v>121</v>
      </c>
      <c r="Q23" s="9" t="s">
        <v>122</v>
      </c>
      <c r="R23" s="69">
        <v>18.559999999999999</v>
      </c>
      <c r="S23" s="111" t="s">
        <v>118</v>
      </c>
      <c r="T23" s="111" t="s">
        <v>119</v>
      </c>
    </row>
    <row r="24" spans="1:20" ht="15.5">
      <c r="A24" s="7">
        <v>19</v>
      </c>
      <c r="B24" s="7">
        <v>3</v>
      </c>
      <c r="C24" s="59">
        <v>862843049220643</v>
      </c>
      <c r="D24" s="8">
        <v>5754100267890</v>
      </c>
      <c r="E24" s="5" t="s">
        <v>110</v>
      </c>
      <c r="F24" s="7" t="s">
        <v>111</v>
      </c>
      <c r="G24" s="5" t="s">
        <v>112</v>
      </c>
      <c r="H24" s="177"/>
      <c r="I24" s="7" t="s">
        <v>24</v>
      </c>
      <c r="J24" s="9" t="s">
        <v>42</v>
      </c>
      <c r="K24" s="9" t="s">
        <v>123</v>
      </c>
      <c r="L24" s="68" t="s">
        <v>120</v>
      </c>
      <c r="M24" s="19" t="s">
        <v>121</v>
      </c>
      <c r="N24" s="9" t="s">
        <v>122</v>
      </c>
      <c r="O24" s="68" t="s">
        <v>124</v>
      </c>
      <c r="P24" s="9" t="s">
        <v>125</v>
      </c>
      <c r="Q24" s="9" t="s">
        <v>126</v>
      </c>
      <c r="R24" s="69">
        <v>14.48</v>
      </c>
      <c r="S24" s="111" t="s">
        <v>118</v>
      </c>
      <c r="T24" s="111" t="s">
        <v>119</v>
      </c>
    </row>
    <row r="25" spans="1:20" ht="15.5">
      <c r="A25" s="7">
        <v>20</v>
      </c>
      <c r="B25" s="7">
        <v>4</v>
      </c>
      <c r="C25" s="59">
        <v>862843049320500</v>
      </c>
      <c r="D25" s="8">
        <v>5754100267891</v>
      </c>
      <c r="E25" s="5" t="s">
        <v>110</v>
      </c>
      <c r="F25" s="7" t="s">
        <v>111</v>
      </c>
      <c r="G25" s="5" t="s">
        <v>112</v>
      </c>
      <c r="H25" s="177"/>
      <c r="I25" s="7" t="s">
        <v>24</v>
      </c>
      <c r="J25" s="9" t="s">
        <v>49</v>
      </c>
      <c r="K25" s="9" t="s">
        <v>123</v>
      </c>
      <c r="L25" s="68" t="s">
        <v>124</v>
      </c>
      <c r="M25" s="19" t="s">
        <v>125</v>
      </c>
      <c r="N25" s="9" t="s">
        <v>126</v>
      </c>
      <c r="O25" s="68" t="s">
        <v>127</v>
      </c>
      <c r="P25" s="9" t="s">
        <v>128</v>
      </c>
      <c r="Q25" s="9" t="s">
        <v>129</v>
      </c>
      <c r="R25" s="69">
        <v>14.48</v>
      </c>
      <c r="S25" s="111" t="s">
        <v>118</v>
      </c>
      <c r="T25" s="111" t="s">
        <v>119</v>
      </c>
    </row>
    <row r="26" spans="1:20" ht="15.5">
      <c r="A26" s="7">
        <v>21</v>
      </c>
      <c r="B26" s="7">
        <v>5</v>
      </c>
      <c r="C26" s="59">
        <v>862843049264310</v>
      </c>
      <c r="D26" s="8">
        <v>5754100267892</v>
      </c>
      <c r="E26" s="5" t="s">
        <v>110</v>
      </c>
      <c r="F26" s="7" t="s">
        <v>111</v>
      </c>
      <c r="G26" s="5" t="s">
        <v>112</v>
      </c>
      <c r="H26" s="178"/>
      <c r="I26" s="7" t="s">
        <v>24</v>
      </c>
      <c r="J26" s="9" t="s">
        <v>56</v>
      </c>
      <c r="K26" s="9" t="s">
        <v>130</v>
      </c>
      <c r="L26" s="68" t="s">
        <v>127</v>
      </c>
      <c r="M26" s="19" t="s">
        <v>128</v>
      </c>
      <c r="N26" s="9" t="s">
        <v>129</v>
      </c>
      <c r="O26" s="68" t="s">
        <v>131</v>
      </c>
      <c r="P26" s="20" t="s">
        <v>132</v>
      </c>
      <c r="Q26" s="21" t="s">
        <v>133</v>
      </c>
      <c r="R26" s="69">
        <v>15.84</v>
      </c>
      <c r="S26" s="111" t="s">
        <v>118</v>
      </c>
      <c r="T26" s="111" t="s">
        <v>119</v>
      </c>
    </row>
    <row r="27" spans="1:20" ht="15.5">
      <c r="A27" s="7">
        <v>22</v>
      </c>
      <c r="B27" s="7">
        <v>6</v>
      </c>
      <c r="C27" s="59">
        <v>862843049224884</v>
      </c>
      <c r="D27" s="8">
        <v>5754100267893</v>
      </c>
      <c r="E27" s="5" t="s">
        <v>110</v>
      </c>
      <c r="F27" s="7" t="s">
        <v>111</v>
      </c>
      <c r="G27" s="5" t="s">
        <v>112</v>
      </c>
      <c r="H27" s="176" t="s">
        <v>134</v>
      </c>
      <c r="I27" s="7" t="s">
        <v>24</v>
      </c>
      <c r="J27" s="9" t="s">
        <v>62</v>
      </c>
      <c r="K27" s="9" t="s">
        <v>135</v>
      </c>
      <c r="L27" s="68" t="s">
        <v>131</v>
      </c>
      <c r="M27" s="20" t="s">
        <v>132</v>
      </c>
      <c r="N27" s="20" t="s">
        <v>133</v>
      </c>
      <c r="O27" s="68" t="s">
        <v>136</v>
      </c>
      <c r="P27" s="9" t="s">
        <v>137</v>
      </c>
      <c r="Q27" s="9" t="s">
        <v>138</v>
      </c>
      <c r="R27" s="69">
        <v>15.12</v>
      </c>
      <c r="S27" s="111" t="s">
        <v>118</v>
      </c>
      <c r="T27" s="111" t="s">
        <v>119</v>
      </c>
    </row>
    <row r="28" spans="1:20" ht="15.5">
      <c r="A28" s="7">
        <v>23</v>
      </c>
      <c r="B28" s="7">
        <v>7</v>
      </c>
      <c r="C28" s="59">
        <v>862843049320526</v>
      </c>
      <c r="D28" s="8">
        <v>5754100267894</v>
      </c>
      <c r="E28" s="5" t="s">
        <v>110</v>
      </c>
      <c r="F28" s="7" t="s">
        <v>111</v>
      </c>
      <c r="G28" s="5" t="s">
        <v>112</v>
      </c>
      <c r="H28" s="177"/>
      <c r="I28" s="7" t="s">
        <v>24</v>
      </c>
      <c r="J28" s="9" t="s">
        <v>139</v>
      </c>
      <c r="K28" s="9" t="s">
        <v>135</v>
      </c>
      <c r="L28" s="68" t="s">
        <v>136</v>
      </c>
      <c r="M28" s="19" t="s">
        <v>137</v>
      </c>
      <c r="N28" s="9" t="s">
        <v>138</v>
      </c>
      <c r="O28" s="68" t="s">
        <v>140</v>
      </c>
      <c r="P28" s="9" t="s">
        <v>141</v>
      </c>
      <c r="Q28" s="9" t="s">
        <v>142</v>
      </c>
      <c r="R28" s="69">
        <v>14.72</v>
      </c>
      <c r="S28" s="111" t="s">
        <v>118</v>
      </c>
      <c r="T28" s="111" t="s">
        <v>119</v>
      </c>
    </row>
    <row r="29" spans="1:20" ht="15.5">
      <c r="A29" s="7">
        <v>24</v>
      </c>
      <c r="B29" s="7">
        <v>8</v>
      </c>
      <c r="C29" s="59">
        <v>862843049320633</v>
      </c>
      <c r="D29" s="8">
        <v>5754100267895</v>
      </c>
      <c r="E29" s="5" t="s">
        <v>110</v>
      </c>
      <c r="F29" s="7" t="s">
        <v>111</v>
      </c>
      <c r="G29" s="5" t="s">
        <v>112</v>
      </c>
      <c r="H29" s="177"/>
      <c r="I29" s="7" t="s">
        <v>24</v>
      </c>
      <c r="J29" s="9" t="s">
        <v>143</v>
      </c>
      <c r="K29" s="9" t="s">
        <v>144</v>
      </c>
      <c r="L29" s="68" t="s">
        <v>140</v>
      </c>
      <c r="M29" s="19" t="s">
        <v>141</v>
      </c>
      <c r="N29" s="9" t="s">
        <v>142</v>
      </c>
      <c r="O29" s="68" t="s">
        <v>145</v>
      </c>
      <c r="P29" s="9" t="s">
        <v>146</v>
      </c>
      <c r="Q29" s="9" t="s">
        <v>147</v>
      </c>
      <c r="R29" s="69">
        <v>18.64</v>
      </c>
      <c r="S29" s="111" t="s">
        <v>118</v>
      </c>
      <c r="T29" s="111" t="s">
        <v>119</v>
      </c>
    </row>
    <row r="30" spans="1:20" ht="15.5">
      <c r="A30" s="7">
        <v>25</v>
      </c>
      <c r="B30" s="7">
        <v>9</v>
      </c>
      <c r="C30" s="59">
        <v>862843049320708</v>
      </c>
      <c r="D30" s="8">
        <v>5754100267896</v>
      </c>
      <c r="E30" s="5" t="s">
        <v>110</v>
      </c>
      <c r="F30" s="7" t="s">
        <v>111</v>
      </c>
      <c r="G30" s="5" t="s">
        <v>112</v>
      </c>
      <c r="H30" s="178"/>
      <c r="I30" s="7" t="s">
        <v>24</v>
      </c>
      <c r="J30" s="9" t="s">
        <v>148</v>
      </c>
      <c r="K30" s="9" t="s">
        <v>144</v>
      </c>
      <c r="L30" s="68" t="s">
        <v>145</v>
      </c>
      <c r="M30" s="19" t="s">
        <v>146</v>
      </c>
      <c r="N30" s="9" t="s">
        <v>147</v>
      </c>
      <c r="O30" s="68" t="s">
        <v>149</v>
      </c>
      <c r="P30" s="9" t="s">
        <v>150</v>
      </c>
      <c r="Q30" s="9" t="s">
        <v>151</v>
      </c>
      <c r="R30" s="69">
        <v>8.24</v>
      </c>
      <c r="S30" s="111" t="s">
        <v>118</v>
      </c>
      <c r="T30" s="111" t="s">
        <v>119</v>
      </c>
    </row>
    <row r="31" spans="1:20" ht="15.5">
      <c r="A31" s="7">
        <v>26</v>
      </c>
      <c r="B31" s="7">
        <v>10</v>
      </c>
      <c r="C31" s="59">
        <v>862843049221328</v>
      </c>
      <c r="D31" s="8">
        <v>5754100267897</v>
      </c>
      <c r="E31" s="5" t="s">
        <v>110</v>
      </c>
      <c r="F31" s="7" t="s">
        <v>111</v>
      </c>
      <c r="G31" s="5" t="s">
        <v>112</v>
      </c>
      <c r="H31" s="176" t="s">
        <v>113</v>
      </c>
      <c r="I31" s="7" t="s">
        <v>69</v>
      </c>
      <c r="J31" s="9" t="s">
        <v>152</v>
      </c>
      <c r="K31" s="9" t="s">
        <v>114</v>
      </c>
      <c r="L31" s="69" t="s">
        <v>66</v>
      </c>
      <c r="M31" s="19" t="s">
        <v>108</v>
      </c>
      <c r="N31" s="9" t="s">
        <v>109</v>
      </c>
      <c r="O31" s="69" t="s">
        <v>153</v>
      </c>
      <c r="P31" s="9" t="s">
        <v>154</v>
      </c>
      <c r="Q31" s="9" t="s">
        <v>155</v>
      </c>
      <c r="R31" s="69">
        <v>12</v>
      </c>
      <c r="S31" s="111" t="s">
        <v>119</v>
      </c>
      <c r="T31" s="111" t="s">
        <v>156</v>
      </c>
    </row>
    <row r="32" spans="1:20" ht="15.5">
      <c r="A32" s="7">
        <v>27</v>
      </c>
      <c r="B32" s="7">
        <v>11</v>
      </c>
      <c r="C32" s="59">
        <v>862843049219660</v>
      </c>
      <c r="D32" s="8">
        <v>5754100267898</v>
      </c>
      <c r="E32" s="5" t="s">
        <v>110</v>
      </c>
      <c r="F32" s="7" t="s">
        <v>111</v>
      </c>
      <c r="G32" s="5" t="s">
        <v>112</v>
      </c>
      <c r="H32" s="177"/>
      <c r="I32" s="7" t="s">
        <v>69</v>
      </c>
      <c r="J32" s="9" t="s">
        <v>157</v>
      </c>
      <c r="K32" s="9" t="s">
        <v>114</v>
      </c>
      <c r="L32" s="69" t="s">
        <v>158</v>
      </c>
      <c r="M32" s="19" t="s">
        <v>154</v>
      </c>
      <c r="N32" s="9" t="s">
        <v>155</v>
      </c>
      <c r="O32" s="69" t="s">
        <v>158</v>
      </c>
      <c r="P32" s="9" t="s">
        <v>159</v>
      </c>
      <c r="Q32" s="9" t="s">
        <v>160</v>
      </c>
      <c r="R32" s="69">
        <v>12</v>
      </c>
      <c r="S32" s="111" t="s">
        <v>119</v>
      </c>
      <c r="T32" s="111" t="s">
        <v>156</v>
      </c>
    </row>
    <row r="33" spans="1:20" ht="15.5">
      <c r="A33" s="7">
        <v>28</v>
      </c>
      <c r="B33" s="7">
        <v>12</v>
      </c>
      <c r="C33" s="59">
        <v>862843049264013</v>
      </c>
      <c r="D33" s="8">
        <v>5754100267899</v>
      </c>
      <c r="E33" s="5" t="s">
        <v>110</v>
      </c>
      <c r="F33" s="7" t="s">
        <v>111</v>
      </c>
      <c r="G33" s="5" t="s">
        <v>112</v>
      </c>
      <c r="H33" s="177"/>
      <c r="I33" s="7" t="s">
        <v>69</v>
      </c>
      <c r="J33" s="9" t="s">
        <v>161</v>
      </c>
      <c r="K33" s="9" t="s">
        <v>114</v>
      </c>
      <c r="L33" s="69" t="s">
        <v>162</v>
      </c>
      <c r="M33" s="19" t="s">
        <v>159</v>
      </c>
      <c r="N33" s="9" t="s">
        <v>160</v>
      </c>
      <c r="O33" s="69" t="s">
        <v>162</v>
      </c>
      <c r="P33" s="9" t="s">
        <v>163</v>
      </c>
      <c r="Q33" s="9" t="s">
        <v>164</v>
      </c>
      <c r="R33" s="69">
        <v>7.6</v>
      </c>
      <c r="S33" s="111" t="s">
        <v>119</v>
      </c>
      <c r="T33" s="111" t="s">
        <v>156</v>
      </c>
    </row>
    <row r="34" spans="1:20" ht="15.5">
      <c r="A34" s="7">
        <v>29</v>
      </c>
      <c r="B34" s="7">
        <v>13</v>
      </c>
      <c r="C34" s="59">
        <v>862843049320294</v>
      </c>
      <c r="D34" s="8">
        <v>5754100267900</v>
      </c>
      <c r="E34" s="5" t="s">
        <v>110</v>
      </c>
      <c r="F34" s="7" t="s">
        <v>111</v>
      </c>
      <c r="G34" s="5" t="s">
        <v>112</v>
      </c>
      <c r="H34" s="177"/>
      <c r="I34" s="7" t="s">
        <v>69</v>
      </c>
      <c r="J34" s="9" t="s">
        <v>165</v>
      </c>
      <c r="K34" s="9" t="s">
        <v>123</v>
      </c>
      <c r="L34" s="69" t="s">
        <v>166</v>
      </c>
      <c r="M34" s="19" t="s">
        <v>163</v>
      </c>
      <c r="N34" s="9" t="s">
        <v>164</v>
      </c>
      <c r="O34" s="69" t="s">
        <v>166</v>
      </c>
      <c r="P34" s="9" t="s">
        <v>167</v>
      </c>
      <c r="Q34" s="9" t="s">
        <v>168</v>
      </c>
      <c r="R34" s="69">
        <v>11.6</v>
      </c>
      <c r="S34" s="111" t="s">
        <v>119</v>
      </c>
      <c r="T34" s="111" t="s">
        <v>156</v>
      </c>
    </row>
    <row r="35" spans="1:20" ht="15.5">
      <c r="A35" s="7">
        <v>30</v>
      </c>
      <c r="B35" s="7">
        <v>14</v>
      </c>
      <c r="C35" s="59">
        <v>862843049221708</v>
      </c>
      <c r="D35" s="8">
        <v>5754100267901</v>
      </c>
      <c r="E35" s="5" t="s">
        <v>110</v>
      </c>
      <c r="F35" s="7" t="s">
        <v>111</v>
      </c>
      <c r="G35" s="5" t="s">
        <v>112</v>
      </c>
      <c r="H35" s="177"/>
      <c r="I35" s="7" t="s">
        <v>69</v>
      </c>
      <c r="J35" s="9" t="s">
        <v>169</v>
      </c>
      <c r="K35" s="9" t="s">
        <v>123</v>
      </c>
      <c r="L35" s="69" t="s">
        <v>170</v>
      </c>
      <c r="M35" s="19" t="s">
        <v>167</v>
      </c>
      <c r="N35" s="9" t="s">
        <v>168</v>
      </c>
      <c r="O35" s="69" t="s">
        <v>170</v>
      </c>
      <c r="P35" s="9" t="s">
        <v>171</v>
      </c>
      <c r="Q35" s="9" t="s">
        <v>172</v>
      </c>
      <c r="R35" s="69">
        <v>10.8</v>
      </c>
      <c r="S35" s="111" t="s">
        <v>119</v>
      </c>
      <c r="T35" s="111" t="s">
        <v>156</v>
      </c>
    </row>
    <row r="36" spans="1:20" ht="15.5">
      <c r="A36" s="7">
        <v>31</v>
      </c>
      <c r="B36" s="7">
        <v>15</v>
      </c>
      <c r="C36" s="59">
        <v>862843049221716</v>
      </c>
      <c r="D36" s="8">
        <v>5754100267902</v>
      </c>
      <c r="E36" s="5" t="s">
        <v>110</v>
      </c>
      <c r="F36" s="7" t="s">
        <v>111</v>
      </c>
      <c r="G36" s="5" t="s">
        <v>112</v>
      </c>
      <c r="H36" s="177"/>
      <c r="I36" s="7" t="s">
        <v>69</v>
      </c>
      <c r="J36" s="9" t="s">
        <v>173</v>
      </c>
      <c r="K36" s="9" t="s">
        <v>123</v>
      </c>
      <c r="L36" s="69" t="s">
        <v>174</v>
      </c>
      <c r="M36" s="19" t="s">
        <v>171</v>
      </c>
      <c r="N36" s="9" t="s">
        <v>172</v>
      </c>
      <c r="O36" s="69" t="s">
        <v>174</v>
      </c>
      <c r="P36" s="9" t="s">
        <v>175</v>
      </c>
      <c r="Q36" s="9" t="s">
        <v>176</v>
      </c>
      <c r="R36" s="69">
        <v>6.4</v>
      </c>
      <c r="S36" s="111" t="s">
        <v>119</v>
      </c>
      <c r="T36" s="111" t="s">
        <v>156</v>
      </c>
    </row>
    <row r="37" spans="1:20" ht="15.5">
      <c r="A37" s="7">
        <v>32</v>
      </c>
      <c r="B37" s="7">
        <v>16</v>
      </c>
      <c r="C37" s="59">
        <v>862843049224710</v>
      </c>
      <c r="D37" s="8">
        <v>5754100267903</v>
      </c>
      <c r="E37" s="5" t="s">
        <v>110</v>
      </c>
      <c r="F37" s="7" t="s">
        <v>111</v>
      </c>
      <c r="G37" s="5" t="s">
        <v>112</v>
      </c>
      <c r="H37" s="178"/>
      <c r="I37" s="7" t="s">
        <v>69</v>
      </c>
      <c r="J37" s="9" t="s">
        <v>177</v>
      </c>
      <c r="K37" s="9" t="s">
        <v>130</v>
      </c>
      <c r="L37" s="69" t="s">
        <v>178</v>
      </c>
      <c r="M37" s="19" t="s">
        <v>175</v>
      </c>
      <c r="N37" s="9" t="s">
        <v>176</v>
      </c>
      <c r="O37" s="69" t="s">
        <v>178</v>
      </c>
      <c r="P37" s="9" t="s">
        <v>179</v>
      </c>
      <c r="Q37" s="9" t="s">
        <v>180</v>
      </c>
      <c r="R37" s="69">
        <v>10</v>
      </c>
      <c r="S37" s="111" t="s">
        <v>119</v>
      </c>
      <c r="T37" s="111" t="s">
        <v>156</v>
      </c>
    </row>
    <row r="38" spans="1:20" ht="15.5">
      <c r="A38" s="7">
        <v>33</v>
      </c>
      <c r="B38" s="7">
        <v>17</v>
      </c>
      <c r="C38" s="59">
        <v>862843049221088</v>
      </c>
      <c r="D38" s="8">
        <v>5754100267904</v>
      </c>
      <c r="E38" s="5" t="s">
        <v>110</v>
      </c>
      <c r="F38" s="7" t="s">
        <v>111</v>
      </c>
      <c r="G38" s="5" t="s">
        <v>112</v>
      </c>
      <c r="H38" s="176" t="s">
        <v>134</v>
      </c>
      <c r="I38" s="7" t="s">
        <v>69</v>
      </c>
      <c r="J38" s="9" t="s">
        <v>181</v>
      </c>
      <c r="K38" s="9" t="s">
        <v>130</v>
      </c>
      <c r="L38" s="69" t="s">
        <v>182</v>
      </c>
      <c r="M38" s="19" t="s">
        <v>179</v>
      </c>
      <c r="N38" s="9" t="s">
        <v>180</v>
      </c>
      <c r="O38" s="69" t="s">
        <v>182</v>
      </c>
      <c r="P38" s="9" t="s">
        <v>183</v>
      </c>
      <c r="Q38" s="9" t="s">
        <v>184</v>
      </c>
      <c r="R38" s="69">
        <v>6.4</v>
      </c>
      <c r="S38" s="111" t="s">
        <v>119</v>
      </c>
      <c r="T38" s="111" t="s">
        <v>156</v>
      </c>
    </row>
    <row r="39" spans="1:20" ht="15.5">
      <c r="A39" s="7">
        <v>34</v>
      </c>
      <c r="B39" s="7">
        <v>18</v>
      </c>
      <c r="C39" s="59">
        <v>862843049320179</v>
      </c>
      <c r="D39" s="8">
        <v>5754100267905</v>
      </c>
      <c r="E39" s="5" t="s">
        <v>110</v>
      </c>
      <c r="F39" s="7" t="s">
        <v>111</v>
      </c>
      <c r="G39" s="5" t="s">
        <v>112</v>
      </c>
      <c r="H39" s="177"/>
      <c r="I39" s="7" t="s">
        <v>69</v>
      </c>
      <c r="J39" s="9" t="s">
        <v>185</v>
      </c>
      <c r="K39" s="9" t="s">
        <v>135</v>
      </c>
      <c r="L39" s="69" t="s">
        <v>186</v>
      </c>
      <c r="M39" s="19" t="s">
        <v>183</v>
      </c>
      <c r="N39" s="9" t="s">
        <v>184</v>
      </c>
      <c r="O39" s="69" t="s">
        <v>186</v>
      </c>
      <c r="P39" s="9" t="s">
        <v>187</v>
      </c>
      <c r="Q39" s="9" t="s">
        <v>188</v>
      </c>
      <c r="R39" s="69">
        <v>13.6</v>
      </c>
      <c r="S39" s="111" t="s">
        <v>119</v>
      </c>
      <c r="T39" s="111" t="s">
        <v>156</v>
      </c>
    </row>
    <row r="40" spans="1:20" ht="15.5">
      <c r="A40" s="7">
        <v>35</v>
      </c>
      <c r="B40" s="7">
        <v>19</v>
      </c>
      <c r="C40" s="59">
        <v>862843049258700</v>
      </c>
      <c r="D40" s="8">
        <v>5754100267906</v>
      </c>
      <c r="E40" s="5" t="s">
        <v>110</v>
      </c>
      <c r="F40" s="7" t="s">
        <v>111</v>
      </c>
      <c r="G40" s="5" t="s">
        <v>112</v>
      </c>
      <c r="H40" s="177"/>
      <c r="I40" s="7" t="s">
        <v>69</v>
      </c>
      <c r="J40" s="9" t="s">
        <v>189</v>
      </c>
      <c r="K40" s="9" t="s">
        <v>135</v>
      </c>
      <c r="L40" s="69" t="s">
        <v>190</v>
      </c>
      <c r="M40" s="19" t="s">
        <v>187</v>
      </c>
      <c r="N40" s="9" t="s">
        <v>188</v>
      </c>
      <c r="O40" s="69" t="s">
        <v>190</v>
      </c>
      <c r="P40" s="9" t="s">
        <v>191</v>
      </c>
      <c r="Q40" s="9" t="s">
        <v>192</v>
      </c>
      <c r="R40" s="69">
        <v>13.6</v>
      </c>
      <c r="S40" s="111" t="s">
        <v>119</v>
      </c>
      <c r="T40" s="111" t="s">
        <v>156</v>
      </c>
    </row>
    <row r="41" spans="1:20" ht="15.5">
      <c r="A41" s="7">
        <v>36</v>
      </c>
      <c r="B41" s="7">
        <v>20</v>
      </c>
      <c r="C41" s="59">
        <v>862843049263767</v>
      </c>
      <c r="D41" s="8">
        <v>5754100267907</v>
      </c>
      <c r="E41" s="5" t="s">
        <v>110</v>
      </c>
      <c r="F41" s="7" t="s">
        <v>111</v>
      </c>
      <c r="G41" s="5" t="s">
        <v>112</v>
      </c>
      <c r="H41" s="177"/>
      <c r="I41" s="7" t="s">
        <v>69</v>
      </c>
      <c r="J41" s="9" t="s">
        <v>193</v>
      </c>
      <c r="K41" s="9" t="s">
        <v>144</v>
      </c>
      <c r="L41" s="69" t="s">
        <v>194</v>
      </c>
      <c r="M41" s="19" t="s">
        <v>191</v>
      </c>
      <c r="N41" s="9" t="s">
        <v>192</v>
      </c>
      <c r="O41" s="69" t="s">
        <v>194</v>
      </c>
      <c r="P41" s="9" t="s">
        <v>195</v>
      </c>
      <c r="Q41" s="9" t="s">
        <v>196</v>
      </c>
      <c r="R41" s="69">
        <v>13.2</v>
      </c>
      <c r="S41" s="111" t="s">
        <v>119</v>
      </c>
      <c r="T41" s="111" t="s">
        <v>156</v>
      </c>
    </row>
    <row r="42" spans="1:20" ht="15.5">
      <c r="A42" s="7">
        <v>37</v>
      </c>
      <c r="B42" s="7">
        <v>21</v>
      </c>
      <c r="C42" s="59">
        <v>862843049263858</v>
      </c>
      <c r="D42" s="8">
        <v>5754100267908</v>
      </c>
      <c r="E42" s="5" t="s">
        <v>110</v>
      </c>
      <c r="F42" s="7" t="s">
        <v>111</v>
      </c>
      <c r="G42" s="5" t="s">
        <v>112</v>
      </c>
      <c r="H42" s="177"/>
      <c r="I42" s="7" t="s">
        <v>69</v>
      </c>
      <c r="J42" s="9" t="s">
        <v>197</v>
      </c>
      <c r="K42" s="9" t="s">
        <v>144</v>
      </c>
      <c r="L42" s="69" t="s">
        <v>198</v>
      </c>
      <c r="M42" s="19" t="s">
        <v>195</v>
      </c>
      <c r="N42" s="9" t="s">
        <v>196</v>
      </c>
      <c r="O42" s="69" t="s">
        <v>198</v>
      </c>
      <c r="P42" s="9" t="s">
        <v>199</v>
      </c>
      <c r="Q42" s="9" t="s">
        <v>200</v>
      </c>
      <c r="R42" s="69">
        <v>6</v>
      </c>
      <c r="S42" s="111" t="s">
        <v>119</v>
      </c>
      <c r="T42" s="111" t="s">
        <v>156</v>
      </c>
    </row>
    <row r="43" spans="1:20" ht="15.5">
      <c r="A43" s="7">
        <v>38</v>
      </c>
      <c r="B43" s="7">
        <v>22</v>
      </c>
      <c r="C43" s="59">
        <v>862843049221039</v>
      </c>
      <c r="D43" s="8">
        <v>5754100267909</v>
      </c>
      <c r="E43" s="5" t="s">
        <v>110</v>
      </c>
      <c r="F43" s="7" t="s">
        <v>111</v>
      </c>
      <c r="G43" s="5" t="s">
        <v>112</v>
      </c>
      <c r="H43" s="178"/>
      <c r="I43" s="7" t="s">
        <v>69</v>
      </c>
      <c r="J43" s="9" t="s">
        <v>201</v>
      </c>
      <c r="K43" s="9" t="s">
        <v>202</v>
      </c>
      <c r="L43" s="69" t="s">
        <v>149</v>
      </c>
      <c r="M43" s="19" t="s">
        <v>199</v>
      </c>
      <c r="N43" s="9" t="s">
        <v>200</v>
      </c>
      <c r="O43" s="69" t="s">
        <v>149</v>
      </c>
      <c r="P43" s="9" t="s">
        <v>150</v>
      </c>
      <c r="Q43" s="9" t="s">
        <v>151</v>
      </c>
      <c r="R43" s="69">
        <v>6.8</v>
      </c>
      <c r="S43" s="111" t="s">
        <v>119</v>
      </c>
      <c r="T43" s="111" t="s">
        <v>156</v>
      </c>
    </row>
    <row r="44" spans="1:20" ht="15.75" customHeight="1">
      <c r="A44" s="7">
        <v>39</v>
      </c>
      <c r="B44" s="7">
        <v>1</v>
      </c>
      <c r="C44" s="59">
        <v>862843049263635</v>
      </c>
      <c r="D44" s="8">
        <v>5754100267910</v>
      </c>
      <c r="E44" s="2" t="s">
        <v>203</v>
      </c>
      <c r="F44" s="7" t="s">
        <v>204</v>
      </c>
      <c r="G44" s="5" t="s">
        <v>205</v>
      </c>
      <c r="H44" s="139" t="s">
        <v>206</v>
      </c>
      <c r="I44" s="7" t="s">
        <v>24</v>
      </c>
      <c r="J44" s="7" t="s">
        <v>207</v>
      </c>
      <c r="K44" s="7" t="s">
        <v>208</v>
      </c>
      <c r="L44" s="64" t="s">
        <v>209</v>
      </c>
      <c r="M44" s="22" t="s">
        <v>210</v>
      </c>
      <c r="N44" s="7" t="s">
        <v>211</v>
      </c>
      <c r="O44" s="64" t="s">
        <v>212</v>
      </c>
      <c r="P44" s="1" t="s">
        <v>213</v>
      </c>
      <c r="Q44" s="7" t="s">
        <v>214</v>
      </c>
      <c r="R44" s="64">
        <v>20</v>
      </c>
      <c r="S44" s="111" t="s">
        <v>215</v>
      </c>
      <c r="T44" s="111" t="s">
        <v>216</v>
      </c>
    </row>
    <row r="45" spans="1:20" ht="15.75" customHeight="1">
      <c r="A45" s="7">
        <v>40</v>
      </c>
      <c r="B45" s="7">
        <v>2</v>
      </c>
      <c r="C45" s="59">
        <v>862843049259716</v>
      </c>
      <c r="D45" s="8">
        <v>5754100267911</v>
      </c>
      <c r="E45" s="2" t="s">
        <v>203</v>
      </c>
      <c r="F45" s="7" t="s">
        <v>204</v>
      </c>
      <c r="G45" s="5" t="s">
        <v>205</v>
      </c>
      <c r="H45" s="140"/>
      <c r="I45" s="7" t="s">
        <v>24</v>
      </c>
      <c r="J45" s="7" t="s">
        <v>217</v>
      </c>
      <c r="K45" s="7" t="s">
        <v>208</v>
      </c>
      <c r="L45" s="64" t="s">
        <v>209</v>
      </c>
      <c r="M45" s="22" t="s">
        <v>210</v>
      </c>
      <c r="N45" s="7" t="s">
        <v>211</v>
      </c>
      <c r="O45" s="64" t="s">
        <v>212</v>
      </c>
      <c r="P45" s="1" t="s">
        <v>213</v>
      </c>
      <c r="Q45" s="7" t="s">
        <v>214</v>
      </c>
      <c r="R45" s="64">
        <v>20</v>
      </c>
      <c r="S45" s="111" t="s">
        <v>215</v>
      </c>
      <c r="T45" s="111" t="s">
        <v>216</v>
      </c>
    </row>
    <row r="46" spans="1:20" ht="15.75" customHeight="1">
      <c r="A46" s="7">
        <v>41</v>
      </c>
      <c r="B46" s="7">
        <v>3</v>
      </c>
      <c r="C46" s="59">
        <v>862843049259682</v>
      </c>
      <c r="D46" s="8">
        <v>5754100267912</v>
      </c>
      <c r="E46" s="2" t="s">
        <v>203</v>
      </c>
      <c r="F46" s="7" t="s">
        <v>204</v>
      </c>
      <c r="G46" s="5" t="s">
        <v>205</v>
      </c>
      <c r="H46" s="140"/>
      <c r="I46" s="7" t="s">
        <v>24</v>
      </c>
      <c r="J46" s="7" t="s">
        <v>218</v>
      </c>
      <c r="K46" s="7" t="s">
        <v>208</v>
      </c>
      <c r="L46" s="64" t="s">
        <v>209</v>
      </c>
      <c r="M46" s="22" t="s">
        <v>210</v>
      </c>
      <c r="N46" s="7" t="s">
        <v>211</v>
      </c>
      <c r="O46" s="64" t="s">
        <v>212</v>
      </c>
      <c r="P46" s="1" t="s">
        <v>213</v>
      </c>
      <c r="Q46" s="7" t="s">
        <v>214</v>
      </c>
      <c r="R46" s="64">
        <v>20</v>
      </c>
      <c r="S46" s="111" t="s">
        <v>215</v>
      </c>
      <c r="T46" s="111" t="s">
        <v>216</v>
      </c>
    </row>
    <row r="47" spans="1:20" ht="15.75" customHeight="1">
      <c r="A47" s="7">
        <v>42</v>
      </c>
      <c r="B47" s="7">
        <v>4</v>
      </c>
      <c r="C47" s="59">
        <v>862843049264054</v>
      </c>
      <c r="D47" s="8">
        <v>5754100267913</v>
      </c>
      <c r="E47" s="2" t="s">
        <v>203</v>
      </c>
      <c r="F47" s="7" t="s">
        <v>204</v>
      </c>
      <c r="G47" s="5" t="s">
        <v>205</v>
      </c>
      <c r="H47" s="140"/>
      <c r="I47" s="7" t="s">
        <v>24</v>
      </c>
      <c r="J47" s="7" t="s">
        <v>219</v>
      </c>
      <c r="K47" s="7" t="s">
        <v>208</v>
      </c>
      <c r="L47" s="64" t="s">
        <v>209</v>
      </c>
      <c r="M47" s="22" t="s">
        <v>210</v>
      </c>
      <c r="N47" s="7" t="s">
        <v>211</v>
      </c>
      <c r="O47" s="64" t="s">
        <v>212</v>
      </c>
      <c r="P47" s="1" t="s">
        <v>213</v>
      </c>
      <c r="Q47" s="7" t="s">
        <v>214</v>
      </c>
      <c r="R47" s="64">
        <v>20</v>
      </c>
      <c r="S47" s="111" t="s">
        <v>215</v>
      </c>
      <c r="T47" s="111" t="s">
        <v>216</v>
      </c>
    </row>
    <row r="48" spans="1:20" ht="15.75" customHeight="1">
      <c r="A48" s="7">
        <v>43</v>
      </c>
      <c r="B48" s="7">
        <v>5</v>
      </c>
      <c r="C48" s="59">
        <v>862843049258403</v>
      </c>
      <c r="D48" s="8">
        <v>5754100267914</v>
      </c>
      <c r="E48" s="2" t="s">
        <v>203</v>
      </c>
      <c r="F48" s="7" t="s">
        <v>204</v>
      </c>
      <c r="G48" s="5" t="s">
        <v>205</v>
      </c>
      <c r="H48" s="140"/>
      <c r="I48" s="7" t="s">
        <v>24</v>
      </c>
      <c r="J48" s="7" t="s">
        <v>220</v>
      </c>
      <c r="K48" s="7" t="s">
        <v>208</v>
      </c>
      <c r="L48" s="64" t="s">
        <v>212</v>
      </c>
      <c r="M48" s="23" t="s">
        <v>221</v>
      </c>
      <c r="N48" s="7" t="s">
        <v>214</v>
      </c>
      <c r="O48" s="64" t="s">
        <v>222</v>
      </c>
      <c r="P48" s="22" t="s">
        <v>223</v>
      </c>
      <c r="Q48" s="7" t="s">
        <v>224</v>
      </c>
      <c r="R48" s="64">
        <v>20</v>
      </c>
      <c r="S48" s="111" t="s">
        <v>215</v>
      </c>
      <c r="T48" s="111" t="s">
        <v>216</v>
      </c>
    </row>
    <row r="49" spans="1:20" ht="15.75" customHeight="1">
      <c r="A49" s="7">
        <v>44</v>
      </c>
      <c r="B49" s="7">
        <v>6</v>
      </c>
      <c r="C49" s="59">
        <v>862843049263338</v>
      </c>
      <c r="D49" s="8">
        <v>5754100267915</v>
      </c>
      <c r="E49" s="2" t="s">
        <v>203</v>
      </c>
      <c r="F49" s="7" t="s">
        <v>204</v>
      </c>
      <c r="G49" s="5" t="s">
        <v>205</v>
      </c>
      <c r="H49" s="140"/>
      <c r="I49" s="7" t="s">
        <v>24</v>
      </c>
      <c r="J49" s="7" t="s">
        <v>225</v>
      </c>
      <c r="K49" s="7" t="s">
        <v>208</v>
      </c>
      <c r="L49" s="64" t="s">
        <v>212</v>
      </c>
      <c r="M49" s="23" t="s">
        <v>226</v>
      </c>
      <c r="N49" s="7" t="s">
        <v>214</v>
      </c>
      <c r="O49" s="64" t="s">
        <v>222</v>
      </c>
      <c r="P49" s="22" t="s">
        <v>223</v>
      </c>
      <c r="Q49" s="7" t="s">
        <v>224</v>
      </c>
      <c r="R49" s="64">
        <v>20</v>
      </c>
      <c r="S49" s="111" t="s">
        <v>215</v>
      </c>
      <c r="T49" s="111" t="s">
        <v>216</v>
      </c>
    </row>
    <row r="50" spans="1:20" ht="15.75" customHeight="1">
      <c r="A50" s="7">
        <v>45</v>
      </c>
      <c r="B50" s="7">
        <v>7</v>
      </c>
      <c r="C50" s="59">
        <v>862843049355035</v>
      </c>
      <c r="D50" s="8">
        <v>5754100267916</v>
      </c>
      <c r="E50" s="2" t="s">
        <v>203</v>
      </c>
      <c r="F50" s="7" t="s">
        <v>204</v>
      </c>
      <c r="G50" s="5" t="s">
        <v>205</v>
      </c>
      <c r="H50" s="140"/>
      <c r="I50" s="7" t="s">
        <v>24</v>
      </c>
      <c r="J50" s="7" t="s">
        <v>227</v>
      </c>
      <c r="K50" s="7" t="s">
        <v>228</v>
      </c>
      <c r="L50" s="64" t="s">
        <v>222</v>
      </c>
      <c r="M50" s="23" t="s">
        <v>223</v>
      </c>
      <c r="N50" s="7" t="s">
        <v>224</v>
      </c>
      <c r="O50" s="64" t="s">
        <v>229</v>
      </c>
      <c r="P50" s="1" t="s">
        <v>230</v>
      </c>
      <c r="Q50" s="7" t="s">
        <v>231</v>
      </c>
      <c r="R50" s="64">
        <v>20</v>
      </c>
      <c r="S50" s="111" t="s">
        <v>215</v>
      </c>
      <c r="T50" s="111" t="s">
        <v>216</v>
      </c>
    </row>
    <row r="51" spans="1:20" ht="15.75" customHeight="1">
      <c r="A51" s="7">
        <v>46</v>
      </c>
      <c r="B51" s="7">
        <v>8</v>
      </c>
      <c r="C51" s="59">
        <v>862843049355084</v>
      </c>
      <c r="D51" s="8">
        <v>5754100267917</v>
      </c>
      <c r="E51" s="2" t="s">
        <v>203</v>
      </c>
      <c r="F51" s="7" t="s">
        <v>204</v>
      </c>
      <c r="G51" s="5" t="s">
        <v>205</v>
      </c>
      <c r="H51" s="140"/>
      <c r="I51" s="7" t="s">
        <v>24</v>
      </c>
      <c r="J51" s="7" t="s">
        <v>232</v>
      </c>
      <c r="K51" s="7" t="s">
        <v>228</v>
      </c>
      <c r="L51" s="64" t="s">
        <v>229</v>
      </c>
      <c r="M51" s="23" t="s">
        <v>230</v>
      </c>
      <c r="N51" s="7" t="s">
        <v>233</v>
      </c>
      <c r="O51" s="64" t="s">
        <v>234</v>
      </c>
      <c r="P51" s="22" t="s">
        <v>235</v>
      </c>
      <c r="Q51" s="7" t="s">
        <v>236</v>
      </c>
      <c r="R51" s="64">
        <v>20</v>
      </c>
      <c r="S51" s="111" t="s">
        <v>215</v>
      </c>
      <c r="T51" s="111" t="s">
        <v>216</v>
      </c>
    </row>
    <row r="52" spans="1:20" ht="15.75" customHeight="1">
      <c r="A52" s="7">
        <v>47</v>
      </c>
      <c r="B52" s="7">
        <v>9</v>
      </c>
      <c r="C52" s="59">
        <v>862843049264104</v>
      </c>
      <c r="D52" s="8">
        <v>5754100267918</v>
      </c>
      <c r="E52" s="2" t="s">
        <v>203</v>
      </c>
      <c r="F52" s="7" t="s">
        <v>204</v>
      </c>
      <c r="G52" s="5" t="s">
        <v>205</v>
      </c>
      <c r="H52" s="141"/>
      <c r="I52" s="7" t="s">
        <v>24</v>
      </c>
      <c r="J52" s="7" t="s">
        <v>237</v>
      </c>
      <c r="K52" s="7" t="s">
        <v>228</v>
      </c>
      <c r="L52" s="64" t="s">
        <v>234</v>
      </c>
      <c r="M52" s="22" t="s">
        <v>235</v>
      </c>
      <c r="N52" s="7" t="s">
        <v>238</v>
      </c>
      <c r="O52" s="64" t="s">
        <v>239</v>
      </c>
      <c r="P52" s="7" t="s">
        <v>240</v>
      </c>
      <c r="Q52" s="7" t="s">
        <v>241</v>
      </c>
      <c r="R52" s="64">
        <v>20</v>
      </c>
      <c r="S52" s="111" t="s">
        <v>215</v>
      </c>
      <c r="T52" s="111" t="s">
        <v>216</v>
      </c>
    </row>
    <row r="53" spans="1:20" ht="15.75" customHeight="1">
      <c r="A53" s="7">
        <v>48</v>
      </c>
      <c r="B53" s="7">
        <v>10</v>
      </c>
      <c r="C53" s="59">
        <v>862843049264385</v>
      </c>
      <c r="D53" s="8">
        <v>5754100267919</v>
      </c>
      <c r="E53" s="2" t="s">
        <v>203</v>
      </c>
      <c r="F53" s="7" t="s">
        <v>204</v>
      </c>
      <c r="G53" s="5" t="s">
        <v>205</v>
      </c>
      <c r="H53" s="139" t="s">
        <v>242</v>
      </c>
      <c r="I53" s="7" t="s">
        <v>24</v>
      </c>
      <c r="J53" s="7" t="s">
        <v>243</v>
      </c>
      <c r="K53" s="7" t="s">
        <v>244</v>
      </c>
      <c r="L53" s="64" t="s">
        <v>234</v>
      </c>
      <c r="M53" s="22" t="s">
        <v>235</v>
      </c>
      <c r="N53" s="7" t="s">
        <v>238</v>
      </c>
      <c r="O53" s="64" t="s">
        <v>239</v>
      </c>
      <c r="P53" s="7" t="s">
        <v>240</v>
      </c>
      <c r="Q53" s="7" t="s">
        <v>241</v>
      </c>
      <c r="R53" s="64">
        <v>20</v>
      </c>
      <c r="S53" s="111" t="s">
        <v>215</v>
      </c>
      <c r="T53" s="111" t="s">
        <v>216</v>
      </c>
    </row>
    <row r="54" spans="1:20" ht="15.75" customHeight="1">
      <c r="A54" s="7">
        <v>49</v>
      </c>
      <c r="B54" s="7">
        <v>11</v>
      </c>
      <c r="C54" s="59">
        <v>862843049320567</v>
      </c>
      <c r="D54" s="8">
        <v>5754100267920</v>
      </c>
      <c r="E54" s="2" t="s">
        <v>203</v>
      </c>
      <c r="F54" s="7" t="s">
        <v>204</v>
      </c>
      <c r="G54" s="5" t="s">
        <v>205</v>
      </c>
      <c r="H54" s="140"/>
      <c r="I54" s="7" t="s">
        <v>24</v>
      </c>
      <c r="J54" s="7" t="s">
        <v>245</v>
      </c>
      <c r="K54" s="7" t="s">
        <v>244</v>
      </c>
      <c r="L54" s="64" t="s">
        <v>239</v>
      </c>
      <c r="M54" s="10" t="s">
        <v>246</v>
      </c>
      <c r="N54" s="7" t="s">
        <v>247</v>
      </c>
      <c r="O54" s="64" t="s">
        <v>248</v>
      </c>
      <c r="P54" s="7" t="s">
        <v>249</v>
      </c>
      <c r="Q54" s="7" t="s">
        <v>250</v>
      </c>
      <c r="R54" s="64">
        <v>20</v>
      </c>
      <c r="S54" s="111" t="s">
        <v>215</v>
      </c>
      <c r="T54" s="111" t="s">
        <v>216</v>
      </c>
    </row>
    <row r="55" spans="1:20" ht="15.75" customHeight="1">
      <c r="A55" s="7">
        <v>50</v>
      </c>
      <c r="B55" s="7">
        <v>12</v>
      </c>
      <c r="C55" s="59">
        <v>862843049221187</v>
      </c>
      <c r="D55" s="8">
        <v>5754100267921</v>
      </c>
      <c r="E55" s="2" t="s">
        <v>203</v>
      </c>
      <c r="F55" s="7" t="s">
        <v>204</v>
      </c>
      <c r="G55" s="5" t="s">
        <v>205</v>
      </c>
      <c r="H55" s="140"/>
      <c r="I55" s="7" t="s">
        <v>24</v>
      </c>
      <c r="J55" s="7" t="s">
        <v>251</v>
      </c>
      <c r="K55" s="7" t="s">
        <v>244</v>
      </c>
      <c r="L55" s="64" t="s">
        <v>248</v>
      </c>
      <c r="M55" s="10" t="s">
        <v>252</v>
      </c>
      <c r="N55" s="7" t="s">
        <v>253</v>
      </c>
      <c r="O55" s="64" t="s">
        <v>254</v>
      </c>
      <c r="P55" s="7" t="s">
        <v>255</v>
      </c>
      <c r="Q55" s="7" t="s">
        <v>256</v>
      </c>
      <c r="R55" s="64">
        <v>20</v>
      </c>
      <c r="S55" s="111" t="s">
        <v>215</v>
      </c>
      <c r="T55" s="111" t="s">
        <v>216</v>
      </c>
    </row>
    <row r="56" spans="1:20" ht="15.75" customHeight="1">
      <c r="A56" s="7">
        <v>51</v>
      </c>
      <c r="B56" s="7">
        <v>13</v>
      </c>
      <c r="C56" s="59">
        <v>862843049258478</v>
      </c>
      <c r="D56" s="8">
        <v>5754100267922</v>
      </c>
      <c r="E56" s="2" t="s">
        <v>203</v>
      </c>
      <c r="F56" s="7" t="s">
        <v>204</v>
      </c>
      <c r="G56" s="5" t="s">
        <v>205</v>
      </c>
      <c r="H56" s="140"/>
      <c r="I56" s="7" t="s">
        <v>24</v>
      </c>
      <c r="J56" s="7" t="s">
        <v>257</v>
      </c>
      <c r="K56" s="7" t="s">
        <v>244</v>
      </c>
      <c r="L56" s="64" t="s">
        <v>254</v>
      </c>
      <c r="M56" s="10" t="s">
        <v>258</v>
      </c>
      <c r="N56" s="7" t="s">
        <v>259</v>
      </c>
      <c r="O56" s="64" t="s">
        <v>260</v>
      </c>
      <c r="P56" s="7" t="s">
        <v>261</v>
      </c>
      <c r="Q56" s="7" t="s">
        <v>262</v>
      </c>
      <c r="R56" s="64">
        <v>20</v>
      </c>
      <c r="S56" s="111" t="s">
        <v>215</v>
      </c>
      <c r="T56" s="111" t="s">
        <v>216</v>
      </c>
    </row>
    <row r="57" spans="1:20" ht="15.75" customHeight="1">
      <c r="A57" s="7">
        <v>52</v>
      </c>
      <c r="B57" s="7">
        <v>14</v>
      </c>
      <c r="C57" s="59">
        <v>862843049259211</v>
      </c>
      <c r="D57" s="8">
        <v>5754100267923</v>
      </c>
      <c r="E57" s="2" t="s">
        <v>203</v>
      </c>
      <c r="F57" s="7" t="s">
        <v>204</v>
      </c>
      <c r="G57" s="5" t="s">
        <v>205</v>
      </c>
      <c r="H57" s="141"/>
      <c r="I57" s="7" t="s">
        <v>24</v>
      </c>
      <c r="J57" s="7" t="s">
        <v>263</v>
      </c>
      <c r="K57" s="7" t="s">
        <v>244</v>
      </c>
      <c r="L57" s="64" t="s">
        <v>260</v>
      </c>
      <c r="M57" s="10" t="s">
        <v>264</v>
      </c>
      <c r="N57" s="7" t="s">
        <v>265</v>
      </c>
      <c r="O57" s="64" t="s">
        <v>266</v>
      </c>
      <c r="P57" s="7" t="s">
        <v>267</v>
      </c>
      <c r="Q57" s="7" t="s">
        <v>268</v>
      </c>
      <c r="R57" s="64">
        <v>20</v>
      </c>
      <c r="S57" s="111" t="s">
        <v>215</v>
      </c>
      <c r="T57" s="111" t="s">
        <v>216</v>
      </c>
    </row>
    <row r="58" spans="1:20" s="18" customFormat="1" ht="15.75" customHeight="1">
      <c r="A58" s="15">
        <v>53</v>
      </c>
      <c r="B58" s="15">
        <v>15</v>
      </c>
      <c r="C58" s="60">
        <v>862843049263403</v>
      </c>
      <c r="D58" s="16">
        <v>5754100267924</v>
      </c>
      <c r="E58" s="24" t="s">
        <v>203</v>
      </c>
      <c r="F58" s="15" t="s">
        <v>204</v>
      </c>
      <c r="G58" s="17" t="s">
        <v>205</v>
      </c>
      <c r="H58" s="15"/>
      <c r="I58" s="15"/>
      <c r="J58" s="15"/>
      <c r="K58" s="15"/>
      <c r="L58" s="67"/>
      <c r="M58" s="15"/>
      <c r="N58" s="15"/>
      <c r="O58" s="67"/>
      <c r="P58" s="15"/>
      <c r="Q58" s="15"/>
      <c r="R58" s="67"/>
      <c r="S58" s="130"/>
      <c r="T58" s="130"/>
    </row>
    <row r="59" spans="1:20" ht="15.75" customHeight="1">
      <c r="A59" s="7">
        <v>54</v>
      </c>
      <c r="B59" s="7">
        <v>16</v>
      </c>
      <c r="C59" s="59">
        <v>862843049221500</v>
      </c>
      <c r="D59" s="8">
        <v>5754100267925</v>
      </c>
      <c r="E59" s="2" t="s">
        <v>203</v>
      </c>
      <c r="F59" s="7" t="s">
        <v>204</v>
      </c>
      <c r="G59" s="5" t="s">
        <v>205</v>
      </c>
      <c r="H59" s="139" t="s">
        <v>206</v>
      </c>
      <c r="I59" s="7" t="s">
        <v>69</v>
      </c>
      <c r="J59" s="14" t="s">
        <v>70</v>
      </c>
      <c r="K59" s="7" t="s">
        <v>202</v>
      </c>
      <c r="L59" s="64" t="s">
        <v>269</v>
      </c>
      <c r="M59" s="10" t="s">
        <v>270</v>
      </c>
      <c r="N59" s="7" t="s">
        <v>271</v>
      </c>
      <c r="O59" s="64" t="s">
        <v>272</v>
      </c>
      <c r="P59" s="7" t="s">
        <v>273</v>
      </c>
      <c r="Q59" s="7" t="s">
        <v>274</v>
      </c>
      <c r="R59" s="98" t="s">
        <v>275</v>
      </c>
      <c r="S59" s="111" t="s">
        <v>276</v>
      </c>
      <c r="T59" s="111" t="s">
        <v>1047</v>
      </c>
    </row>
    <row r="60" spans="1:20" ht="15.75" customHeight="1">
      <c r="A60" s="7">
        <v>55</v>
      </c>
      <c r="B60" s="7">
        <v>17</v>
      </c>
      <c r="C60" s="59">
        <v>862843049263551</v>
      </c>
      <c r="D60" s="8">
        <v>5754100267926</v>
      </c>
      <c r="E60" s="2" t="s">
        <v>203</v>
      </c>
      <c r="F60" s="7" t="s">
        <v>204</v>
      </c>
      <c r="G60" s="5" t="s">
        <v>205</v>
      </c>
      <c r="H60" s="140"/>
      <c r="I60" s="7" t="s">
        <v>69</v>
      </c>
      <c r="J60" s="14" t="s">
        <v>79</v>
      </c>
      <c r="K60" s="7" t="s">
        <v>202</v>
      </c>
      <c r="L60" s="64" t="s">
        <v>272</v>
      </c>
      <c r="M60" s="10" t="s">
        <v>277</v>
      </c>
      <c r="N60" s="7" t="s">
        <v>274</v>
      </c>
      <c r="O60" s="64" t="s">
        <v>278</v>
      </c>
      <c r="P60" s="7" t="s">
        <v>279</v>
      </c>
      <c r="Q60" s="7" t="s">
        <v>280</v>
      </c>
      <c r="R60" s="64">
        <v>13.364000000000001</v>
      </c>
      <c r="S60" s="111" t="s">
        <v>276</v>
      </c>
      <c r="T60" s="111" t="s">
        <v>1047</v>
      </c>
    </row>
    <row r="61" spans="1:20" ht="15.75" customHeight="1">
      <c r="A61" s="7">
        <v>56</v>
      </c>
      <c r="B61" s="7">
        <v>18</v>
      </c>
      <c r="C61" s="59">
        <v>862843049320559</v>
      </c>
      <c r="D61" s="8">
        <v>5754100267927</v>
      </c>
      <c r="E61" s="2" t="s">
        <v>203</v>
      </c>
      <c r="F61" s="7" t="s">
        <v>204</v>
      </c>
      <c r="G61" s="5" t="s">
        <v>205</v>
      </c>
      <c r="H61" s="140"/>
      <c r="I61" s="7" t="s">
        <v>69</v>
      </c>
      <c r="J61" s="14" t="s">
        <v>86</v>
      </c>
      <c r="K61" s="7" t="s">
        <v>202</v>
      </c>
      <c r="L61" s="64" t="s">
        <v>278</v>
      </c>
      <c r="M61" s="10" t="s">
        <v>281</v>
      </c>
      <c r="N61" s="7" t="s">
        <v>280</v>
      </c>
      <c r="O61" s="64" t="s">
        <v>282</v>
      </c>
      <c r="P61" s="7" t="s">
        <v>283</v>
      </c>
      <c r="Q61" s="7" t="s">
        <v>284</v>
      </c>
      <c r="R61" s="64">
        <v>12.816000000000001</v>
      </c>
      <c r="S61" s="111" t="s">
        <v>276</v>
      </c>
      <c r="T61" s="111" t="s">
        <v>1047</v>
      </c>
    </row>
    <row r="62" spans="1:20" ht="15.75" customHeight="1">
      <c r="A62" s="7">
        <v>57</v>
      </c>
      <c r="B62" s="7">
        <v>19</v>
      </c>
      <c r="C62" s="59">
        <v>862843049321110</v>
      </c>
      <c r="D62" s="8">
        <v>5754100267928</v>
      </c>
      <c r="E62" s="2" t="s">
        <v>203</v>
      </c>
      <c r="F62" s="7" t="s">
        <v>204</v>
      </c>
      <c r="G62" s="5" t="s">
        <v>205</v>
      </c>
      <c r="H62" s="140"/>
      <c r="I62" s="7" t="s">
        <v>69</v>
      </c>
      <c r="J62" s="14" t="s">
        <v>91</v>
      </c>
      <c r="K62" s="7" t="s">
        <v>202</v>
      </c>
      <c r="L62" s="64" t="s">
        <v>282</v>
      </c>
      <c r="M62" s="7" t="s">
        <v>285</v>
      </c>
      <c r="N62" s="7" t="s">
        <v>286</v>
      </c>
      <c r="O62" s="64" t="s">
        <v>287</v>
      </c>
      <c r="P62" s="7" t="s">
        <v>288</v>
      </c>
      <c r="Q62" s="7" t="s">
        <v>289</v>
      </c>
      <c r="R62" s="64">
        <v>9.9600000000000009</v>
      </c>
      <c r="S62" s="111" t="s">
        <v>276</v>
      </c>
      <c r="T62" s="111" t="s">
        <v>1047</v>
      </c>
    </row>
    <row r="63" spans="1:20" ht="15.75" customHeight="1">
      <c r="A63" s="7">
        <v>58</v>
      </c>
      <c r="B63" s="7">
        <v>20</v>
      </c>
      <c r="C63" s="59">
        <v>862843049221401</v>
      </c>
      <c r="D63" s="8">
        <v>5754100267929</v>
      </c>
      <c r="E63" s="2" t="s">
        <v>203</v>
      </c>
      <c r="F63" s="7" t="s">
        <v>204</v>
      </c>
      <c r="G63" s="5" t="s">
        <v>205</v>
      </c>
      <c r="H63" s="140"/>
      <c r="I63" s="7" t="s">
        <v>69</v>
      </c>
      <c r="J63" s="14" t="s">
        <v>95</v>
      </c>
      <c r="K63" s="7" t="s">
        <v>228</v>
      </c>
      <c r="L63" s="64" t="s">
        <v>287</v>
      </c>
      <c r="M63" s="7" t="s">
        <v>288</v>
      </c>
      <c r="N63" s="7" t="s">
        <v>289</v>
      </c>
      <c r="O63" s="64" t="s">
        <v>290</v>
      </c>
      <c r="P63" s="7" t="s">
        <v>291</v>
      </c>
      <c r="Q63" s="7" t="s">
        <v>292</v>
      </c>
      <c r="R63" s="64">
        <v>13.936</v>
      </c>
      <c r="S63" s="111" t="s">
        <v>276</v>
      </c>
      <c r="T63" s="111" t="s">
        <v>1047</v>
      </c>
    </row>
    <row r="64" spans="1:20" ht="15.75" customHeight="1">
      <c r="A64" s="7">
        <v>59</v>
      </c>
      <c r="B64" s="7">
        <v>21</v>
      </c>
      <c r="C64" s="59">
        <v>862843049355225</v>
      </c>
      <c r="D64" s="8">
        <v>5754100267930</v>
      </c>
      <c r="E64" s="2" t="s">
        <v>203</v>
      </c>
      <c r="F64" s="7" t="s">
        <v>204</v>
      </c>
      <c r="G64" s="5" t="s">
        <v>205</v>
      </c>
      <c r="H64" s="140"/>
      <c r="I64" s="7" t="s">
        <v>69</v>
      </c>
      <c r="J64" s="14" t="s">
        <v>99</v>
      </c>
      <c r="K64" s="7" t="s">
        <v>293</v>
      </c>
      <c r="L64" s="64" t="s">
        <v>290</v>
      </c>
      <c r="M64" s="22" t="s">
        <v>291</v>
      </c>
      <c r="N64" s="7" t="s">
        <v>292</v>
      </c>
      <c r="O64" s="64" t="s">
        <v>294</v>
      </c>
      <c r="P64" s="7" t="s">
        <v>295</v>
      </c>
      <c r="Q64" s="7" t="s">
        <v>296</v>
      </c>
      <c r="R64" s="64">
        <v>14.944000000000001</v>
      </c>
      <c r="S64" s="111" t="s">
        <v>276</v>
      </c>
      <c r="T64" s="111" t="s">
        <v>1047</v>
      </c>
    </row>
    <row r="65" spans="1:20" ht="15.75" customHeight="1">
      <c r="A65" s="7">
        <v>60</v>
      </c>
      <c r="B65" s="7">
        <v>22</v>
      </c>
      <c r="C65" s="59">
        <v>862843049271182</v>
      </c>
      <c r="D65" s="8">
        <v>5754100267931</v>
      </c>
      <c r="E65" s="2" t="s">
        <v>203</v>
      </c>
      <c r="F65" s="7" t="s">
        <v>204</v>
      </c>
      <c r="G65" s="5" t="s">
        <v>205</v>
      </c>
      <c r="H65" s="140"/>
      <c r="I65" s="7" t="s">
        <v>69</v>
      </c>
      <c r="J65" s="14" t="s">
        <v>103</v>
      </c>
      <c r="K65" s="7" t="s">
        <v>293</v>
      </c>
      <c r="L65" s="64" t="s">
        <v>290</v>
      </c>
      <c r="M65" s="22" t="s">
        <v>291</v>
      </c>
      <c r="N65" s="7" t="s">
        <v>292</v>
      </c>
      <c r="O65" s="64" t="s">
        <v>297</v>
      </c>
      <c r="P65" s="1" t="s">
        <v>298</v>
      </c>
      <c r="Q65" s="1" t="s">
        <v>299</v>
      </c>
      <c r="R65" s="64">
        <v>9</v>
      </c>
      <c r="S65" s="111" t="s">
        <v>276</v>
      </c>
      <c r="T65" s="111" t="s">
        <v>1047</v>
      </c>
    </row>
    <row r="66" spans="1:20" ht="15.75" customHeight="1">
      <c r="A66" s="7">
        <v>61</v>
      </c>
      <c r="B66" s="7">
        <v>23</v>
      </c>
      <c r="C66" s="59">
        <v>862843049221724</v>
      </c>
      <c r="D66" s="8">
        <v>5754100267932</v>
      </c>
      <c r="E66" s="2" t="s">
        <v>203</v>
      </c>
      <c r="F66" s="7" t="s">
        <v>204</v>
      </c>
      <c r="G66" s="5" t="s">
        <v>205</v>
      </c>
      <c r="H66" s="140"/>
      <c r="I66" s="7" t="s">
        <v>69</v>
      </c>
      <c r="J66" s="14" t="s">
        <v>107</v>
      </c>
      <c r="K66" s="7" t="s">
        <v>293</v>
      </c>
      <c r="L66" s="64" t="s">
        <v>300</v>
      </c>
      <c r="M66" s="22" t="s">
        <v>301</v>
      </c>
      <c r="N66" s="7" t="s">
        <v>302</v>
      </c>
      <c r="O66" s="64" t="s">
        <v>303</v>
      </c>
      <c r="P66" s="7" t="s">
        <v>304</v>
      </c>
      <c r="Q66" s="7" t="s">
        <v>305</v>
      </c>
      <c r="R66" s="64">
        <v>12</v>
      </c>
      <c r="S66" s="111" t="s">
        <v>276</v>
      </c>
      <c r="T66" s="111" t="s">
        <v>1047</v>
      </c>
    </row>
    <row r="67" spans="1:20" ht="15.75" customHeight="1">
      <c r="A67" s="7">
        <v>62</v>
      </c>
      <c r="B67" s="7">
        <v>24</v>
      </c>
      <c r="C67" s="59">
        <v>862843049320286</v>
      </c>
      <c r="D67" s="8">
        <v>5754100267933</v>
      </c>
      <c r="E67" s="2" t="s">
        <v>203</v>
      </c>
      <c r="F67" s="7" t="s">
        <v>204</v>
      </c>
      <c r="G67" s="5" t="s">
        <v>205</v>
      </c>
      <c r="H67" s="141"/>
      <c r="I67" s="7" t="s">
        <v>69</v>
      </c>
      <c r="J67" s="14" t="s">
        <v>306</v>
      </c>
      <c r="K67" s="7" t="s">
        <v>293</v>
      </c>
      <c r="L67" s="64" t="s">
        <v>307</v>
      </c>
      <c r="M67" s="22" t="s">
        <v>308</v>
      </c>
      <c r="N67" s="7" t="s">
        <v>309</v>
      </c>
      <c r="O67" s="64" t="s">
        <v>310</v>
      </c>
      <c r="P67" s="7" t="s">
        <v>311</v>
      </c>
      <c r="Q67" s="7" t="s">
        <v>312</v>
      </c>
      <c r="R67" s="64">
        <v>12</v>
      </c>
      <c r="S67" s="111" t="s">
        <v>276</v>
      </c>
      <c r="T67" s="111" t="s">
        <v>1047</v>
      </c>
    </row>
    <row r="68" spans="1:20" ht="15.75" customHeight="1">
      <c r="A68" s="7">
        <v>63</v>
      </c>
      <c r="B68" s="7">
        <v>25</v>
      </c>
      <c r="C68" s="59">
        <v>862843049264666</v>
      </c>
      <c r="D68" s="8">
        <v>5754100267934</v>
      </c>
      <c r="E68" s="2" t="s">
        <v>203</v>
      </c>
      <c r="F68" s="7" t="s">
        <v>204</v>
      </c>
      <c r="G68" s="5" t="s">
        <v>205</v>
      </c>
      <c r="H68" s="139" t="s">
        <v>242</v>
      </c>
      <c r="I68" s="7" t="s">
        <v>69</v>
      </c>
      <c r="J68" s="14" t="s">
        <v>313</v>
      </c>
      <c r="K68" s="7" t="s">
        <v>314</v>
      </c>
      <c r="L68" s="64" t="s">
        <v>294</v>
      </c>
      <c r="M68" s="13" t="s">
        <v>315</v>
      </c>
      <c r="N68" s="13" t="s">
        <v>316</v>
      </c>
      <c r="O68" s="70" t="s">
        <v>317</v>
      </c>
      <c r="P68" s="1" t="s">
        <v>318</v>
      </c>
      <c r="Q68" s="1" t="s">
        <v>319</v>
      </c>
      <c r="R68" s="64">
        <v>12.772</v>
      </c>
      <c r="S68" s="111" t="s">
        <v>276</v>
      </c>
      <c r="T68" s="111" t="s">
        <v>1047</v>
      </c>
    </row>
    <row r="69" spans="1:20" ht="15.75" customHeight="1">
      <c r="A69" s="7">
        <v>64</v>
      </c>
      <c r="B69" s="7">
        <v>26</v>
      </c>
      <c r="C69" s="59">
        <v>862843049259484</v>
      </c>
      <c r="D69" s="8">
        <v>5754100267935</v>
      </c>
      <c r="E69" s="2" t="s">
        <v>203</v>
      </c>
      <c r="F69" s="7" t="s">
        <v>204</v>
      </c>
      <c r="G69" s="5" t="s">
        <v>205</v>
      </c>
      <c r="H69" s="140"/>
      <c r="I69" s="7" t="s">
        <v>69</v>
      </c>
      <c r="J69" s="14" t="s">
        <v>320</v>
      </c>
      <c r="K69" s="7" t="s">
        <v>321</v>
      </c>
      <c r="L69" s="64" t="s">
        <v>317</v>
      </c>
      <c r="M69" s="10" t="s">
        <v>322</v>
      </c>
      <c r="N69" s="7" t="s">
        <v>323</v>
      </c>
      <c r="O69" s="64" t="s">
        <v>324</v>
      </c>
      <c r="P69" s="7" t="s">
        <v>325</v>
      </c>
      <c r="Q69" s="7" t="s">
        <v>326</v>
      </c>
      <c r="R69" s="64">
        <v>11.836</v>
      </c>
      <c r="S69" s="111" t="s">
        <v>276</v>
      </c>
      <c r="T69" s="111" t="s">
        <v>1047</v>
      </c>
    </row>
    <row r="70" spans="1:20" ht="15.75" customHeight="1">
      <c r="A70" s="7">
        <v>65</v>
      </c>
      <c r="B70" s="7">
        <v>27</v>
      </c>
      <c r="C70" s="59">
        <v>862843049321334</v>
      </c>
      <c r="D70" s="8">
        <v>5754100267936</v>
      </c>
      <c r="E70" s="2" t="s">
        <v>203</v>
      </c>
      <c r="F70" s="7" t="s">
        <v>204</v>
      </c>
      <c r="G70" s="5" t="s">
        <v>205</v>
      </c>
      <c r="H70" s="140"/>
      <c r="I70" s="7" t="s">
        <v>69</v>
      </c>
      <c r="J70" s="14" t="s">
        <v>327</v>
      </c>
      <c r="K70" s="7" t="s">
        <v>321</v>
      </c>
      <c r="L70" s="64" t="s">
        <v>324</v>
      </c>
      <c r="M70" s="10" t="s">
        <v>325</v>
      </c>
      <c r="N70" s="7" t="s">
        <v>328</v>
      </c>
      <c r="O70" s="64" t="s">
        <v>329</v>
      </c>
      <c r="P70" s="7" t="s">
        <v>330</v>
      </c>
      <c r="Q70" s="7" t="s">
        <v>331</v>
      </c>
      <c r="R70" s="64">
        <v>12.568</v>
      </c>
      <c r="S70" s="111" t="s">
        <v>276</v>
      </c>
      <c r="T70" s="111" t="s">
        <v>1047</v>
      </c>
    </row>
    <row r="71" spans="1:20" ht="15.75" customHeight="1">
      <c r="A71" s="7">
        <v>66</v>
      </c>
      <c r="B71" s="7">
        <v>28</v>
      </c>
      <c r="C71" s="59">
        <v>862843049263890</v>
      </c>
      <c r="D71" s="8">
        <v>5754100267937</v>
      </c>
      <c r="E71" s="2" t="s">
        <v>203</v>
      </c>
      <c r="F71" s="7" t="s">
        <v>204</v>
      </c>
      <c r="G71" s="5" t="s">
        <v>205</v>
      </c>
      <c r="H71" s="141"/>
      <c r="I71" s="7" t="s">
        <v>69</v>
      </c>
      <c r="J71" s="14" t="s">
        <v>332</v>
      </c>
      <c r="K71" s="7" t="s">
        <v>321</v>
      </c>
      <c r="L71" s="64" t="s">
        <v>329</v>
      </c>
      <c r="M71" s="10" t="s">
        <v>333</v>
      </c>
      <c r="N71" s="7" t="s">
        <v>331</v>
      </c>
      <c r="O71" s="64" t="s">
        <v>334</v>
      </c>
      <c r="P71" s="7" t="s">
        <v>335</v>
      </c>
      <c r="Q71" s="7" t="s">
        <v>336</v>
      </c>
      <c r="R71" s="64">
        <v>11.944000000000001</v>
      </c>
      <c r="S71" s="111" t="s">
        <v>276</v>
      </c>
      <c r="T71" s="111" t="s">
        <v>1047</v>
      </c>
    </row>
    <row r="72" spans="1:20" ht="15.75" customHeight="1">
      <c r="A72" s="7">
        <v>67</v>
      </c>
      <c r="B72" s="7">
        <v>29</v>
      </c>
      <c r="C72" s="59">
        <v>862843049355282</v>
      </c>
      <c r="D72" s="8">
        <v>5754100267938</v>
      </c>
      <c r="E72" s="2" t="s">
        <v>203</v>
      </c>
      <c r="F72" s="7" t="s">
        <v>204</v>
      </c>
      <c r="G72" s="5" t="s">
        <v>205</v>
      </c>
      <c r="H72" s="139" t="s">
        <v>206</v>
      </c>
      <c r="I72" s="7" t="s">
        <v>69</v>
      </c>
      <c r="J72" s="7" t="s">
        <v>337</v>
      </c>
      <c r="K72" s="7" t="s">
        <v>338</v>
      </c>
      <c r="L72" s="64" t="s">
        <v>269</v>
      </c>
      <c r="M72" s="10" t="s">
        <v>270</v>
      </c>
      <c r="N72" s="7" t="s">
        <v>271</v>
      </c>
      <c r="O72" s="64" t="s">
        <v>278</v>
      </c>
      <c r="P72" s="7" t="s">
        <v>279</v>
      </c>
      <c r="Q72" s="7" t="s">
        <v>280</v>
      </c>
      <c r="R72" s="98" t="s">
        <v>339</v>
      </c>
      <c r="S72" s="111" t="s">
        <v>276</v>
      </c>
      <c r="T72" s="111" t="s">
        <v>1047</v>
      </c>
    </row>
    <row r="73" spans="1:20" ht="15.75" customHeight="1">
      <c r="A73" s="7">
        <v>68</v>
      </c>
      <c r="B73" s="7">
        <v>30</v>
      </c>
      <c r="C73" s="59">
        <v>862843049264351</v>
      </c>
      <c r="D73" s="8">
        <v>5754100267939</v>
      </c>
      <c r="E73" s="2" t="s">
        <v>203</v>
      </c>
      <c r="F73" s="7" t="s">
        <v>204</v>
      </c>
      <c r="G73" s="5" t="s">
        <v>205</v>
      </c>
      <c r="H73" s="140"/>
      <c r="I73" s="7" t="s">
        <v>69</v>
      </c>
      <c r="J73" s="7" t="s">
        <v>340</v>
      </c>
      <c r="K73" s="7" t="s">
        <v>341</v>
      </c>
      <c r="L73" s="64" t="s">
        <v>278</v>
      </c>
      <c r="M73" s="10" t="s">
        <v>281</v>
      </c>
      <c r="N73" s="7" t="s">
        <v>280</v>
      </c>
      <c r="O73" s="64" t="s">
        <v>287</v>
      </c>
      <c r="P73" s="7" t="s">
        <v>288</v>
      </c>
      <c r="Q73" s="7" t="s">
        <v>289</v>
      </c>
      <c r="R73" s="98" t="s">
        <v>342</v>
      </c>
      <c r="S73" s="111" t="s">
        <v>276</v>
      </c>
      <c r="T73" s="111" t="s">
        <v>1047</v>
      </c>
    </row>
    <row r="74" spans="1:20" ht="15.75" customHeight="1">
      <c r="A74" s="7">
        <v>69</v>
      </c>
      <c r="B74" s="7">
        <v>31</v>
      </c>
      <c r="C74" s="59">
        <v>862843049263080</v>
      </c>
      <c r="D74" s="8">
        <v>5754100267940</v>
      </c>
      <c r="E74" s="2" t="s">
        <v>203</v>
      </c>
      <c r="F74" s="7" t="s">
        <v>204</v>
      </c>
      <c r="G74" s="5" t="s">
        <v>205</v>
      </c>
      <c r="H74" s="141"/>
      <c r="I74" s="7" t="s">
        <v>69</v>
      </c>
      <c r="J74" s="7" t="s">
        <v>343</v>
      </c>
      <c r="K74" s="7" t="s">
        <v>344</v>
      </c>
      <c r="L74" s="64" t="s">
        <v>287</v>
      </c>
      <c r="M74" s="7" t="s">
        <v>288</v>
      </c>
      <c r="N74" s="7" t="s">
        <v>289</v>
      </c>
      <c r="O74" s="64" t="s">
        <v>294</v>
      </c>
      <c r="P74" s="7" t="s">
        <v>295</v>
      </c>
      <c r="Q74" s="7" t="s">
        <v>296</v>
      </c>
      <c r="R74" s="98" t="s">
        <v>345</v>
      </c>
      <c r="S74" s="111" t="s">
        <v>276</v>
      </c>
      <c r="T74" s="111" t="s">
        <v>1047</v>
      </c>
    </row>
    <row r="75" spans="1:20" ht="15.75" customHeight="1">
      <c r="A75" s="7">
        <v>70</v>
      </c>
      <c r="B75" s="7">
        <v>32</v>
      </c>
      <c r="C75" s="59">
        <v>862843049264203</v>
      </c>
      <c r="D75" s="8">
        <v>5754100267941</v>
      </c>
      <c r="E75" s="2" t="s">
        <v>203</v>
      </c>
      <c r="F75" s="7" t="s">
        <v>204</v>
      </c>
      <c r="G75" s="5" t="s">
        <v>205</v>
      </c>
      <c r="H75" s="139" t="s">
        <v>242</v>
      </c>
      <c r="I75" s="7" t="s">
        <v>69</v>
      </c>
      <c r="J75" s="7" t="s">
        <v>346</v>
      </c>
      <c r="K75" s="7" t="s">
        <v>347</v>
      </c>
      <c r="L75" s="64" t="s">
        <v>294</v>
      </c>
      <c r="M75" s="13" t="s">
        <v>315</v>
      </c>
      <c r="N75" s="13" t="s">
        <v>316</v>
      </c>
      <c r="O75" s="64" t="s">
        <v>324</v>
      </c>
      <c r="P75" s="7" t="s">
        <v>325</v>
      </c>
      <c r="Q75" s="7" t="s">
        <v>326</v>
      </c>
      <c r="R75" s="98" t="s">
        <v>348</v>
      </c>
      <c r="S75" s="111" t="s">
        <v>276</v>
      </c>
      <c r="T75" s="111" t="s">
        <v>1047</v>
      </c>
    </row>
    <row r="76" spans="1:20" ht="15.75" customHeight="1">
      <c r="A76" s="7">
        <v>71</v>
      </c>
      <c r="B76" s="7">
        <v>33</v>
      </c>
      <c r="C76" s="59">
        <v>862843049221443</v>
      </c>
      <c r="D76" s="8">
        <v>5754100267942</v>
      </c>
      <c r="E76" s="2" t="s">
        <v>203</v>
      </c>
      <c r="F76" s="7" t="s">
        <v>204</v>
      </c>
      <c r="G76" s="5" t="s">
        <v>205</v>
      </c>
      <c r="H76" s="141"/>
      <c r="I76" s="7" t="s">
        <v>69</v>
      </c>
      <c r="J76" s="7" t="s">
        <v>349</v>
      </c>
      <c r="K76" s="7" t="s">
        <v>350</v>
      </c>
      <c r="L76" s="64" t="s">
        <v>324</v>
      </c>
      <c r="M76" s="10" t="s">
        <v>325</v>
      </c>
      <c r="N76" s="7" t="s">
        <v>326</v>
      </c>
      <c r="O76" s="64" t="s">
        <v>334</v>
      </c>
      <c r="P76" s="7" t="s">
        <v>335</v>
      </c>
      <c r="Q76" s="7" t="s">
        <v>336</v>
      </c>
      <c r="R76" s="98" t="s">
        <v>351</v>
      </c>
      <c r="S76" s="111" t="s">
        <v>276</v>
      </c>
      <c r="T76" s="111" t="s">
        <v>1047</v>
      </c>
    </row>
    <row r="77" spans="1:20" ht="15" customHeight="1">
      <c r="A77" s="7">
        <v>72</v>
      </c>
      <c r="B77" s="7">
        <v>1</v>
      </c>
      <c r="C77" s="59">
        <v>862843049321243</v>
      </c>
      <c r="D77" s="8">
        <v>5754100267943</v>
      </c>
      <c r="E77" s="2" t="s">
        <v>352</v>
      </c>
      <c r="F77" s="7" t="s">
        <v>353</v>
      </c>
      <c r="G77" s="2" t="s">
        <v>354</v>
      </c>
      <c r="H77" s="139" t="s">
        <v>355</v>
      </c>
      <c r="I77" s="7" t="s">
        <v>24</v>
      </c>
      <c r="J77" s="7" t="s">
        <v>207</v>
      </c>
      <c r="K77" s="7" t="s">
        <v>356</v>
      </c>
      <c r="L77" s="64" t="s">
        <v>357</v>
      </c>
      <c r="M77" s="25">
        <v>14.9120054</v>
      </c>
      <c r="N77" s="7">
        <v>79.989280699999995</v>
      </c>
      <c r="O77" s="64" t="s">
        <v>358</v>
      </c>
      <c r="P77" s="7" t="s">
        <v>359</v>
      </c>
      <c r="Q77" s="7" t="s">
        <v>360</v>
      </c>
      <c r="R77" s="64">
        <v>11.6</v>
      </c>
      <c r="S77" s="111" t="s">
        <v>2155</v>
      </c>
      <c r="T77" s="111" t="s">
        <v>1047</v>
      </c>
    </row>
    <row r="78" spans="1:20" ht="15" customHeight="1">
      <c r="A78" s="7">
        <v>73</v>
      </c>
      <c r="B78" s="7">
        <v>2</v>
      </c>
      <c r="C78" s="59">
        <v>862843049263916</v>
      </c>
      <c r="D78" s="8">
        <v>5754100267944</v>
      </c>
      <c r="E78" s="2" t="s">
        <v>352</v>
      </c>
      <c r="F78" s="7" t="s">
        <v>353</v>
      </c>
      <c r="G78" s="2" t="s">
        <v>354</v>
      </c>
      <c r="H78" s="140"/>
      <c r="I78" s="7" t="s">
        <v>24</v>
      </c>
      <c r="J78" s="7" t="s">
        <v>217</v>
      </c>
      <c r="K78" s="7" t="s">
        <v>361</v>
      </c>
      <c r="L78" s="64" t="s">
        <v>358</v>
      </c>
      <c r="M78" s="7" t="s">
        <v>359</v>
      </c>
      <c r="N78" s="7" t="s">
        <v>360</v>
      </c>
      <c r="O78" s="64" t="s">
        <v>362</v>
      </c>
      <c r="P78" s="7" t="s">
        <v>363</v>
      </c>
      <c r="Q78" s="7" t="s">
        <v>364</v>
      </c>
      <c r="R78" s="64">
        <v>14.4</v>
      </c>
      <c r="S78" s="111" t="s">
        <v>2155</v>
      </c>
      <c r="T78" s="111" t="s">
        <v>1047</v>
      </c>
    </row>
    <row r="79" spans="1:20" ht="15" customHeight="1">
      <c r="A79" s="7">
        <v>74</v>
      </c>
      <c r="B79" s="7">
        <v>3</v>
      </c>
      <c r="C79" s="59">
        <v>862843049264278</v>
      </c>
      <c r="D79" s="8">
        <v>5754100267945</v>
      </c>
      <c r="E79" s="2" t="s">
        <v>352</v>
      </c>
      <c r="F79" s="7" t="s">
        <v>353</v>
      </c>
      <c r="G79" s="2" t="s">
        <v>354</v>
      </c>
      <c r="H79" s="140"/>
      <c r="I79" s="7" t="s">
        <v>24</v>
      </c>
      <c r="J79" s="7" t="s">
        <v>218</v>
      </c>
      <c r="K79" s="7" t="s">
        <v>361</v>
      </c>
      <c r="L79" s="64" t="s">
        <v>362</v>
      </c>
      <c r="M79" s="7" t="s">
        <v>363</v>
      </c>
      <c r="N79" s="7" t="s">
        <v>364</v>
      </c>
      <c r="O79" s="64" t="s">
        <v>365</v>
      </c>
      <c r="P79" s="7" t="s">
        <v>366</v>
      </c>
      <c r="Q79" s="7" t="s">
        <v>367</v>
      </c>
      <c r="R79" s="64">
        <v>14</v>
      </c>
      <c r="S79" s="111" t="s">
        <v>2155</v>
      </c>
      <c r="T79" s="111" t="s">
        <v>1047</v>
      </c>
    </row>
    <row r="80" spans="1:20" ht="15" customHeight="1">
      <c r="A80" s="7">
        <v>75</v>
      </c>
      <c r="B80" s="7">
        <v>4</v>
      </c>
      <c r="C80" s="59">
        <v>862843049321466</v>
      </c>
      <c r="D80" s="8">
        <v>5754100267946</v>
      </c>
      <c r="E80" s="2" t="s">
        <v>352</v>
      </c>
      <c r="F80" s="7" t="s">
        <v>353</v>
      </c>
      <c r="G80" s="2" t="s">
        <v>354</v>
      </c>
      <c r="H80" s="140"/>
      <c r="I80" s="7" t="s">
        <v>24</v>
      </c>
      <c r="J80" s="7" t="s">
        <v>219</v>
      </c>
      <c r="K80" s="7" t="s">
        <v>361</v>
      </c>
      <c r="L80" s="64" t="s">
        <v>365</v>
      </c>
      <c r="M80" s="7" t="s">
        <v>366</v>
      </c>
      <c r="N80" s="7" t="s">
        <v>367</v>
      </c>
      <c r="O80" s="64" t="s">
        <v>368</v>
      </c>
      <c r="P80" s="7" t="s">
        <v>369</v>
      </c>
      <c r="Q80" s="7" t="s">
        <v>370</v>
      </c>
      <c r="R80" s="64">
        <v>13.6</v>
      </c>
      <c r="S80" s="111" t="s">
        <v>2155</v>
      </c>
      <c r="T80" s="111" t="s">
        <v>1047</v>
      </c>
    </row>
    <row r="81" spans="1:20" ht="15" customHeight="1">
      <c r="A81" s="7">
        <v>76</v>
      </c>
      <c r="B81" s="7">
        <v>5</v>
      </c>
      <c r="C81" s="59">
        <v>862843049264070</v>
      </c>
      <c r="D81" s="8">
        <v>5754100267947</v>
      </c>
      <c r="E81" s="2" t="s">
        <v>352</v>
      </c>
      <c r="F81" s="7" t="s">
        <v>353</v>
      </c>
      <c r="G81" s="2" t="s">
        <v>354</v>
      </c>
      <c r="H81" s="141"/>
      <c r="I81" s="7" t="s">
        <v>24</v>
      </c>
      <c r="J81" s="7" t="s">
        <v>220</v>
      </c>
      <c r="K81" s="7" t="s">
        <v>361</v>
      </c>
      <c r="L81" s="64" t="s">
        <v>368</v>
      </c>
      <c r="M81" s="7" t="s">
        <v>369</v>
      </c>
      <c r="N81" s="7" t="s">
        <v>370</v>
      </c>
      <c r="O81" s="64" t="s">
        <v>371</v>
      </c>
      <c r="P81" s="7" t="s">
        <v>372</v>
      </c>
      <c r="Q81" s="7" t="s">
        <v>373</v>
      </c>
      <c r="R81" s="64">
        <v>12.4</v>
      </c>
      <c r="S81" s="111" t="s">
        <v>2155</v>
      </c>
      <c r="T81" s="111" t="s">
        <v>1047</v>
      </c>
    </row>
    <row r="82" spans="1:20" ht="15" customHeight="1">
      <c r="A82" s="7">
        <v>77</v>
      </c>
      <c r="B82" s="7">
        <v>6</v>
      </c>
      <c r="C82" s="59">
        <v>862843049263650</v>
      </c>
      <c r="D82" s="8">
        <v>5754100267948</v>
      </c>
      <c r="E82" s="2" t="s">
        <v>352</v>
      </c>
      <c r="F82" s="7" t="s">
        <v>353</v>
      </c>
      <c r="G82" s="2" t="s">
        <v>354</v>
      </c>
      <c r="H82" s="139" t="s">
        <v>374</v>
      </c>
      <c r="I82" s="7" t="s">
        <v>24</v>
      </c>
      <c r="J82" s="7" t="s">
        <v>225</v>
      </c>
      <c r="K82" s="13" t="s">
        <v>375</v>
      </c>
      <c r="L82" s="70" t="s">
        <v>371</v>
      </c>
      <c r="M82" s="7" t="s">
        <v>372</v>
      </c>
      <c r="N82" s="7" t="s">
        <v>373</v>
      </c>
      <c r="O82" s="70" t="s">
        <v>376</v>
      </c>
      <c r="P82" s="7" t="s">
        <v>377</v>
      </c>
      <c r="Q82" s="7" t="s">
        <v>378</v>
      </c>
      <c r="R82" s="70">
        <v>14.4</v>
      </c>
      <c r="S82" s="128" t="s">
        <v>2155</v>
      </c>
      <c r="T82" s="128" t="s">
        <v>1047</v>
      </c>
    </row>
    <row r="83" spans="1:20" ht="15" customHeight="1">
      <c r="A83" s="7">
        <v>78</v>
      </c>
      <c r="B83" s="7">
        <v>7</v>
      </c>
      <c r="C83" s="59">
        <v>862843049263924</v>
      </c>
      <c r="D83" s="8">
        <v>5754100267949</v>
      </c>
      <c r="E83" s="2" t="s">
        <v>352</v>
      </c>
      <c r="F83" s="7" t="s">
        <v>353</v>
      </c>
      <c r="G83" s="2" t="s">
        <v>354</v>
      </c>
      <c r="H83" s="140"/>
      <c r="I83" s="7" t="s">
        <v>24</v>
      </c>
      <c r="J83" s="7" t="s">
        <v>227</v>
      </c>
      <c r="K83" s="7" t="s">
        <v>375</v>
      </c>
      <c r="L83" s="64" t="s">
        <v>376</v>
      </c>
      <c r="M83" s="7" t="s">
        <v>377</v>
      </c>
      <c r="N83" s="7" t="s">
        <v>378</v>
      </c>
      <c r="O83" s="64" t="s">
        <v>379</v>
      </c>
      <c r="P83" s="7" t="s">
        <v>380</v>
      </c>
      <c r="Q83" s="7" t="s">
        <v>381</v>
      </c>
      <c r="R83" s="64">
        <v>13.6</v>
      </c>
      <c r="S83" s="111" t="s">
        <v>2155</v>
      </c>
      <c r="T83" s="111" t="s">
        <v>1047</v>
      </c>
    </row>
    <row r="84" spans="1:20" ht="15" customHeight="1">
      <c r="A84" s="7">
        <v>79</v>
      </c>
      <c r="B84" s="7">
        <v>8</v>
      </c>
      <c r="C84" s="59">
        <v>862843049260607</v>
      </c>
      <c r="D84" s="8">
        <v>5754100267950</v>
      </c>
      <c r="E84" s="2" t="s">
        <v>352</v>
      </c>
      <c r="F84" s="7" t="s">
        <v>353</v>
      </c>
      <c r="G84" s="2" t="s">
        <v>354</v>
      </c>
      <c r="H84" s="140"/>
      <c r="I84" s="7" t="s">
        <v>24</v>
      </c>
      <c r="J84" s="7" t="s">
        <v>232</v>
      </c>
      <c r="K84" s="7" t="s">
        <v>375</v>
      </c>
      <c r="L84" s="64" t="s">
        <v>379</v>
      </c>
      <c r="M84" s="7" t="s">
        <v>380</v>
      </c>
      <c r="N84" s="7" t="s">
        <v>381</v>
      </c>
      <c r="O84" s="64" t="s">
        <v>382</v>
      </c>
      <c r="P84" s="7" t="s">
        <v>383</v>
      </c>
      <c r="Q84" s="7" t="s">
        <v>384</v>
      </c>
      <c r="R84" s="64">
        <v>14.68</v>
      </c>
      <c r="S84" s="111" t="s">
        <v>2155</v>
      </c>
      <c r="T84" s="111" t="s">
        <v>1047</v>
      </c>
    </row>
    <row r="85" spans="1:20" ht="15" customHeight="1">
      <c r="A85" s="7">
        <v>80</v>
      </c>
      <c r="B85" s="7">
        <v>9</v>
      </c>
      <c r="C85" s="59">
        <v>862843049320864</v>
      </c>
      <c r="D85" s="8">
        <v>5754100267951</v>
      </c>
      <c r="E85" s="2" t="s">
        <v>352</v>
      </c>
      <c r="F85" s="7" t="s">
        <v>353</v>
      </c>
      <c r="G85" s="2" t="s">
        <v>354</v>
      </c>
      <c r="H85" s="140"/>
      <c r="I85" s="7" t="s">
        <v>24</v>
      </c>
      <c r="J85" s="7" t="s">
        <v>237</v>
      </c>
      <c r="K85" s="7" t="s">
        <v>375</v>
      </c>
      <c r="L85" s="64" t="s">
        <v>382</v>
      </c>
      <c r="M85" s="7" t="s">
        <v>383</v>
      </c>
      <c r="N85" s="7" t="s">
        <v>384</v>
      </c>
      <c r="O85" s="64" t="s">
        <v>385</v>
      </c>
      <c r="P85" s="7">
        <v>15.1691088</v>
      </c>
      <c r="Q85" s="7">
        <v>80.012401400000002</v>
      </c>
      <c r="R85" s="64">
        <v>12.4</v>
      </c>
      <c r="S85" s="111" t="s">
        <v>2155</v>
      </c>
      <c r="T85" s="111" t="s">
        <v>1047</v>
      </c>
    </row>
    <row r="86" spans="1:20" ht="15" customHeight="1">
      <c r="A86" s="7">
        <v>81</v>
      </c>
      <c r="B86" s="7">
        <v>10</v>
      </c>
      <c r="C86" s="59">
        <v>862843049264468</v>
      </c>
      <c r="D86" s="8">
        <v>5754100267952</v>
      </c>
      <c r="E86" s="2" t="s">
        <v>352</v>
      </c>
      <c r="F86" s="7" t="s">
        <v>353</v>
      </c>
      <c r="G86" s="2" t="s">
        <v>354</v>
      </c>
      <c r="H86" s="141"/>
      <c r="I86" s="7" t="s">
        <v>69</v>
      </c>
      <c r="J86" s="14" t="s">
        <v>70</v>
      </c>
      <c r="K86" s="7" t="s">
        <v>375</v>
      </c>
      <c r="L86" s="64" t="s">
        <v>385</v>
      </c>
      <c r="M86" s="7">
        <v>15.1691088</v>
      </c>
      <c r="N86" s="7">
        <v>80.012401400000002</v>
      </c>
      <c r="O86" s="64" t="s">
        <v>386</v>
      </c>
      <c r="P86" s="7" t="s">
        <v>387</v>
      </c>
      <c r="Q86" s="7" t="s">
        <v>388</v>
      </c>
      <c r="R86" s="64">
        <v>14</v>
      </c>
      <c r="S86" s="111" t="s">
        <v>2155</v>
      </c>
      <c r="T86" s="111" t="s">
        <v>1047</v>
      </c>
    </row>
    <row r="87" spans="1:20" ht="15.75" customHeight="1">
      <c r="A87" s="7">
        <v>82</v>
      </c>
      <c r="B87" s="7">
        <v>11</v>
      </c>
      <c r="C87" s="59">
        <v>862843049240609</v>
      </c>
      <c r="D87" s="8">
        <v>5754100267953</v>
      </c>
      <c r="E87" s="2" t="s">
        <v>352</v>
      </c>
      <c r="F87" s="7" t="s">
        <v>353</v>
      </c>
      <c r="G87" s="2" t="s">
        <v>354</v>
      </c>
      <c r="H87" s="139" t="s">
        <v>355</v>
      </c>
      <c r="I87" s="7" t="s">
        <v>69</v>
      </c>
      <c r="J87" s="14" t="s">
        <v>79</v>
      </c>
      <c r="K87" s="7" t="s">
        <v>361</v>
      </c>
      <c r="L87" s="64" t="s">
        <v>389</v>
      </c>
      <c r="M87" s="7" t="s">
        <v>390</v>
      </c>
      <c r="N87" s="7" t="s">
        <v>391</v>
      </c>
      <c r="O87" s="64" t="s">
        <v>392</v>
      </c>
      <c r="P87" s="7" t="s">
        <v>363</v>
      </c>
      <c r="Q87" s="7" t="s">
        <v>364</v>
      </c>
      <c r="R87" s="112">
        <v>14</v>
      </c>
      <c r="S87" s="98" t="s">
        <v>393</v>
      </c>
      <c r="T87" s="98" t="s">
        <v>394</v>
      </c>
    </row>
    <row r="88" spans="1:20" ht="15.75" customHeight="1">
      <c r="A88" s="7">
        <v>83</v>
      </c>
      <c r="B88" s="7">
        <v>12</v>
      </c>
      <c r="C88" s="59">
        <v>862843049286255</v>
      </c>
      <c r="D88" s="8">
        <v>5754100267954</v>
      </c>
      <c r="E88" s="2" t="s">
        <v>352</v>
      </c>
      <c r="F88" s="7" t="s">
        <v>353</v>
      </c>
      <c r="G88" s="2" t="s">
        <v>354</v>
      </c>
      <c r="H88" s="140"/>
      <c r="I88" s="7" t="s">
        <v>69</v>
      </c>
      <c r="J88" s="14" t="s">
        <v>86</v>
      </c>
      <c r="K88" s="7" t="s">
        <v>361</v>
      </c>
      <c r="L88" s="64" t="s">
        <v>392</v>
      </c>
      <c r="M88" s="7" t="s">
        <v>363</v>
      </c>
      <c r="N88" s="7" t="s">
        <v>364</v>
      </c>
      <c r="O88" s="64" t="s">
        <v>395</v>
      </c>
      <c r="P88" s="7" t="s">
        <v>396</v>
      </c>
      <c r="Q88" s="7" t="s">
        <v>397</v>
      </c>
      <c r="R88" s="112">
        <v>14.8</v>
      </c>
      <c r="S88" s="98" t="s">
        <v>393</v>
      </c>
      <c r="T88" s="98" t="s">
        <v>394</v>
      </c>
    </row>
    <row r="89" spans="1:20" ht="15.75" customHeight="1">
      <c r="A89" s="7">
        <v>84</v>
      </c>
      <c r="B89" s="7">
        <v>13</v>
      </c>
      <c r="C89" s="59">
        <v>862843049263148</v>
      </c>
      <c r="D89" s="8">
        <v>5754100267955</v>
      </c>
      <c r="E89" s="2" t="s">
        <v>352</v>
      </c>
      <c r="F89" s="7" t="s">
        <v>353</v>
      </c>
      <c r="G89" s="2" t="s">
        <v>354</v>
      </c>
      <c r="H89" s="140"/>
      <c r="I89" s="7" t="s">
        <v>69</v>
      </c>
      <c r="J89" s="14" t="s">
        <v>91</v>
      </c>
      <c r="K89" s="7" t="s">
        <v>361</v>
      </c>
      <c r="L89" s="64" t="s">
        <v>395</v>
      </c>
      <c r="M89" s="7" t="s">
        <v>396</v>
      </c>
      <c r="N89" s="7" t="s">
        <v>397</v>
      </c>
      <c r="O89" s="64" t="s">
        <v>398</v>
      </c>
      <c r="P89" s="7" t="s">
        <v>399</v>
      </c>
      <c r="Q89" s="7" t="s">
        <v>400</v>
      </c>
      <c r="R89" s="112">
        <v>14.8</v>
      </c>
      <c r="S89" s="98" t="s">
        <v>393</v>
      </c>
      <c r="T89" s="98" t="s">
        <v>394</v>
      </c>
    </row>
    <row r="90" spans="1:20" ht="15.75" customHeight="1">
      <c r="A90" s="7">
        <v>85</v>
      </c>
      <c r="B90" s="7">
        <v>14</v>
      </c>
      <c r="C90" s="59">
        <v>862843049240450</v>
      </c>
      <c r="D90" s="8">
        <v>5754100267956</v>
      </c>
      <c r="E90" s="2" t="s">
        <v>352</v>
      </c>
      <c r="F90" s="7" t="s">
        <v>353</v>
      </c>
      <c r="G90" s="2" t="s">
        <v>354</v>
      </c>
      <c r="H90" s="141"/>
      <c r="I90" s="7" t="s">
        <v>69</v>
      </c>
      <c r="J90" s="14" t="s">
        <v>95</v>
      </c>
      <c r="K90" s="7" t="s">
        <v>361</v>
      </c>
      <c r="L90" s="64" t="s">
        <v>398</v>
      </c>
      <c r="M90" s="7" t="s">
        <v>399</v>
      </c>
      <c r="N90" s="7" t="s">
        <v>400</v>
      </c>
      <c r="O90" s="64" t="s">
        <v>401</v>
      </c>
      <c r="P90" s="7" t="s">
        <v>402</v>
      </c>
      <c r="Q90" s="7" t="s">
        <v>403</v>
      </c>
      <c r="R90" s="112">
        <v>13.6</v>
      </c>
      <c r="S90" s="98" t="s">
        <v>393</v>
      </c>
      <c r="T90" s="98" t="s">
        <v>394</v>
      </c>
    </row>
    <row r="91" spans="1:20" ht="15.75" customHeight="1">
      <c r="A91" s="7">
        <v>86</v>
      </c>
      <c r="B91" s="7">
        <v>15</v>
      </c>
      <c r="C91" s="59">
        <v>862843049263700</v>
      </c>
      <c r="D91" s="8">
        <v>5754100267957</v>
      </c>
      <c r="E91" s="2" t="s">
        <v>352</v>
      </c>
      <c r="F91" s="7" t="s">
        <v>353</v>
      </c>
      <c r="G91" s="2" t="s">
        <v>354</v>
      </c>
      <c r="H91" s="139" t="s">
        <v>374</v>
      </c>
      <c r="I91" s="7" t="s">
        <v>69</v>
      </c>
      <c r="J91" s="14" t="s">
        <v>99</v>
      </c>
      <c r="K91" s="7" t="s">
        <v>375</v>
      </c>
      <c r="L91" s="64" t="s">
        <v>401</v>
      </c>
      <c r="M91" s="7" t="s">
        <v>402</v>
      </c>
      <c r="N91" s="7" t="s">
        <v>403</v>
      </c>
      <c r="O91" s="64" t="s">
        <v>404</v>
      </c>
      <c r="P91" s="7" t="s">
        <v>405</v>
      </c>
      <c r="Q91" s="7" t="s">
        <v>406</v>
      </c>
      <c r="R91" s="112">
        <v>13.6</v>
      </c>
      <c r="S91" s="98" t="s">
        <v>393</v>
      </c>
      <c r="T91" s="98" t="s">
        <v>394</v>
      </c>
    </row>
    <row r="92" spans="1:20" ht="15.75" customHeight="1">
      <c r="A92" s="7">
        <v>87</v>
      </c>
      <c r="B92" s="7">
        <v>16</v>
      </c>
      <c r="C92" s="59">
        <v>862843049320443</v>
      </c>
      <c r="D92" s="8">
        <v>5754100267958</v>
      </c>
      <c r="E92" s="2" t="s">
        <v>352</v>
      </c>
      <c r="F92" s="7" t="s">
        <v>353</v>
      </c>
      <c r="G92" s="2" t="s">
        <v>354</v>
      </c>
      <c r="H92" s="140"/>
      <c r="I92" s="7" t="s">
        <v>69</v>
      </c>
      <c r="J92" s="14" t="s">
        <v>103</v>
      </c>
      <c r="K92" s="7" t="s">
        <v>375</v>
      </c>
      <c r="L92" s="64" t="s">
        <v>404</v>
      </c>
      <c r="M92" s="7" t="s">
        <v>405</v>
      </c>
      <c r="N92" s="7" t="s">
        <v>406</v>
      </c>
      <c r="O92" s="64" t="s">
        <v>407</v>
      </c>
      <c r="P92" s="7" t="s">
        <v>380</v>
      </c>
      <c r="Q92" s="7" t="s">
        <v>408</v>
      </c>
      <c r="R92" s="112">
        <v>14</v>
      </c>
      <c r="S92" s="98" t="s">
        <v>393</v>
      </c>
      <c r="T92" s="98" t="s">
        <v>394</v>
      </c>
    </row>
    <row r="93" spans="1:20" ht="15.75" customHeight="1">
      <c r="A93" s="7">
        <v>88</v>
      </c>
      <c r="B93" s="7">
        <v>17</v>
      </c>
      <c r="C93" s="59">
        <v>862843049258742</v>
      </c>
      <c r="D93" s="8">
        <v>5754100267959</v>
      </c>
      <c r="E93" s="2" t="s">
        <v>352</v>
      </c>
      <c r="F93" s="7" t="s">
        <v>353</v>
      </c>
      <c r="G93" s="2" t="s">
        <v>354</v>
      </c>
      <c r="H93" s="140"/>
      <c r="I93" s="7" t="s">
        <v>69</v>
      </c>
      <c r="J93" s="14" t="s">
        <v>107</v>
      </c>
      <c r="K93" s="7" t="s">
        <v>375</v>
      </c>
      <c r="L93" s="64" t="s">
        <v>407</v>
      </c>
      <c r="M93" s="7" t="s">
        <v>380</v>
      </c>
      <c r="N93" s="7" t="s">
        <v>408</v>
      </c>
      <c r="O93" s="64" t="s">
        <v>409</v>
      </c>
      <c r="P93" s="7" t="s">
        <v>410</v>
      </c>
      <c r="Q93" s="7" t="s">
        <v>411</v>
      </c>
      <c r="R93" s="112">
        <v>12.8</v>
      </c>
      <c r="S93" s="98" t="s">
        <v>393</v>
      </c>
      <c r="T93" s="98" t="s">
        <v>394</v>
      </c>
    </row>
    <row r="94" spans="1:20" ht="15.75" customHeight="1">
      <c r="A94" s="7">
        <v>89</v>
      </c>
      <c r="B94" s="7">
        <v>18</v>
      </c>
      <c r="C94" s="59">
        <v>862843049264435</v>
      </c>
      <c r="D94" s="8">
        <v>5754100267960</v>
      </c>
      <c r="E94" s="2" t="s">
        <v>352</v>
      </c>
      <c r="F94" s="7" t="s">
        <v>353</v>
      </c>
      <c r="G94" s="2" t="s">
        <v>354</v>
      </c>
      <c r="H94" s="140"/>
      <c r="I94" s="7" t="s">
        <v>69</v>
      </c>
      <c r="J94" s="14" t="s">
        <v>306</v>
      </c>
      <c r="K94" s="7" t="s">
        <v>375</v>
      </c>
      <c r="L94" s="64" t="s">
        <v>409</v>
      </c>
      <c r="M94" s="7" t="s">
        <v>410</v>
      </c>
      <c r="N94" s="7" t="s">
        <v>411</v>
      </c>
      <c r="O94" s="64" t="s">
        <v>412</v>
      </c>
      <c r="P94" s="7" t="s">
        <v>413</v>
      </c>
      <c r="Q94" s="7" t="s">
        <v>414</v>
      </c>
      <c r="R94" s="112">
        <v>15.2</v>
      </c>
      <c r="S94" s="98" t="s">
        <v>393</v>
      </c>
      <c r="T94" s="98" t="s">
        <v>394</v>
      </c>
    </row>
    <row r="95" spans="1:20" ht="15.75" customHeight="1">
      <c r="A95" s="7">
        <v>90</v>
      </c>
      <c r="B95" s="7">
        <v>19</v>
      </c>
      <c r="C95" s="59">
        <v>862843049263908</v>
      </c>
      <c r="D95" s="8">
        <v>5754100267961</v>
      </c>
      <c r="E95" s="2" t="s">
        <v>352</v>
      </c>
      <c r="F95" s="7" t="s">
        <v>353</v>
      </c>
      <c r="G95" s="2" t="s">
        <v>354</v>
      </c>
      <c r="H95" s="141"/>
      <c r="I95" s="7" t="s">
        <v>69</v>
      </c>
      <c r="J95" s="14" t="s">
        <v>313</v>
      </c>
      <c r="K95" s="7" t="s">
        <v>375</v>
      </c>
      <c r="L95" s="64" t="s">
        <v>412</v>
      </c>
      <c r="M95" s="7" t="s">
        <v>413</v>
      </c>
      <c r="N95" s="7" t="s">
        <v>414</v>
      </c>
      <c r="O95" s="64" t="s">
        <v>386</v>
      </c>
      <c r="P95" s="7" t="s">
        <v>387</v>
      </c>
      <c r="Q95" s="7" t="s">
        <v>388</v>
      </c>
      <c r="R95" s="112">
        <v>16</v>
      </c>
      <c r="S95" s="98" t="s">
        <v>393</v>
      </c>
      <c r="T95" s="98" t="s">
        <v>394</v>
      </c>
    </row>
    <row r="96" spans="1:20" ht="15" customHeight="1">
      <c r="A96" s="7">
        <v>91</v>
      </c>
      <c r="B96" s="7">
        <v>20</v>
      </c>
      <c r="C96" s="59">
        <v>862843049355407</v>
      </c>
      <c r="D96" s="8">
        <v>5754100267962</v>
      </c>
      <c r="E96" s="2" t="s">
        <v>352</v>
      </c>
      <c r="F96" s="7" t="s">
        <v>353</v>
      </c>
      <c r="G96" s="2" t="s">
        <v>354</v>
      </c>
      <c r="H96" s="139" t="s">
        <v>355</v>
      </c>
      <c r="I96" s="7" t="s">
        <v>69</v>
      </c>
      <c r="J96" s="7" t="s">
        <v>337</v>
      </c>
      <c r="K96" s="7" t="s">
        <v>356</v>
      </c>
      <c r="L96" s="64" t="s">
        <v>357</v>
      </c>
      <c r="M96" s="25">
        <v>14.9120054</v>
      </c>
      <c r="N96" s="7">
        <v>79.989280699999995</v>
      </c>
      <c r="O96" s="64" t="s">
        <v>362</v>
      </c>
      <c r="P96" s="7" t="s">
        <v>363</v>
      </c>
      <c r="Q96" s="7" t="s">
        <v>364</v>
      </c>
      <c r="R96" s="64">
        <v>26</v>
      </c>
      <c r="S96" s="111" t="s">
        <v>2155</v>
      </c>
      <c r="T96" s="111" t="s">
        <v>1047</v>
      </c>
    </row>
    <row r="97" spans="1:20" ht="15" customHeight="1">
      <c r="A97" s="7">
        <v>92</v>
      </c>
      <c r="B97" s="7">
        <v>21</v>
      </c>
      <c r="C97" s="59">
        <v>862843049263262</v>
      </c>
      <c r="D97" s="8">
        <v>5754100267963</v>
      </c>
      <c r="E97" s="2" t="s">
        <v>352</v>
      </c>
      <c r="F97" s="7" t="s">
        <v>353</v>
      </c>
      <c r="G97" s="2" t="s">
        <v>354</v>
      </c>
      <c r="H97" s="141"/>
      <c r="I97" s="7" t="s">
        <v>69</v>
      </c>
      <c r="J97" s="7" t="s">
        <v>340</v>
      </c>
      <c r="K97" s="7" t="s">
        <v>361</v>
      </c>
      <c r="L97" s="64" t="s">
        <v>362</v>
      </c>
      <c r="M97" s="7" t="s">
        <v>363</v>
      </c>
      <c r="N97" s="7" t="s">
        <v>364</v>
      </c>
      <c r="O97" s="64" t="s">
        <v>368</v>
      </c>
      <c r="P97" s="7" t="s">
        <v>369</v>
      </c>
      <c r="Q97" s="7" t="s">
        <v>370</v>
      </c>
      <c r="R97" s="64">
        <v>27.6</v>
      </c>
      <c r="S97" s="111" t="s">
        <v>2155</v>
      </c>
      <c r="T97" s="111" t="s">
        <v>1047</v>
      </c>
    </row>
    <row r="98" spans="1:20" ht="15" customHeight="1">
      <c r="A98" s="7">
        <v>93</v>
      </c>
      <c r="B98" s="7">
        <v>22</v>
      </c>
      <c r="C98" s="59">
        <v>862843049263973</v>
      </c>
      <c r="D98" s="8">
        <v>5754100267964</v>
      </c>
      <c r="E98" s="2" t="s">
        <v>352</v>
      </c>
      <c r="F98" s="7" t="s">
        <v>353</v>
      </c>
      <c r="G98" s="2" t="s">
        <v>354</v>
      </c>
      <c r="H98" s="139" t="s">
        <v>374</v>
      </c>
      <c r="I98" s="7" t="s">
        <v>69</v>
      </c>
      <c r="J98" s="7" t="s">
        <v>343</v>
      </c>
      <c r="K98" s="7" t="s">
        <v>361</v>
      </c>
      <c r="L98" s="64" t="s">
        <v>368</v>
      </c>
      <c r="M98" s="7" t="s">
        <v>369</v>
      </c>
      <c r="N98" s="7" t="s">
        <v>370</v>
      </c>
      <c r="O98" s="70" t="s">
        <v>376</v>
      </c>
      <c r="P98" s="7" t="s">
        <v>377</v>
      </c>
      <c r="Q98" s="7" t="s">
        <v>378</v>
      </c>
      <c r="R98" s="64">
        <v>26.8</v>
      </c>
      <c r="S98" s="111" t="s">
        <v>2155</v>
      </c>
      <c r="T98" s="111" t="s">
        <v>1047</v>
      </c>
    </row>
    <row r="99" spans="1:20" ht="15" customHeight="1">
      <c r="A99" s="7">
        <v>94</v>
      </c>
      <c r="B99" s="7">
        <v>23</v>
      </c>
      <c r="C99" s="59">
        <v>862843049258593</v>
      </c>
      <c r="D99" s="8">
        <v>5754100267965</v>
      </c>
      <c r="E99" s="2" t="s">
        <v>352</v>
      </c>
      <c r="F99" s="7" t="s">
        <v>353</v>
      </c>
      <c r="G99" s="2" t="s">
        <v>354</v>
      </c>
      <c r="H99" s="140"/>
      <c r="I99" s="7" t="s">
        <v>69</v>
      </c>
      <c r="J99" s="7" t="s">
        <v>346</v>
      </c>
      <c r="K99" s="7" t="s">
        <v>375</v>
      </c>
      <c r="L99" s="64" t="s">
        <v>376</v>
      </c>
      <c r="M99" s="7" t="s">
        <v>377</v>
      </c>
      <c r="N99" s="7" t="s">
        <v>378</v>
      </c>
      <c r="O99" s="64" t="s">
        <v>382</v>
      </c>
      <c r="P99" s="7" t="s">
        <v>383</v>
      </c>
      <c r="Q99" s="7" t="s">
        <v>384</v>
      </c>
      <c r="R99" s="64">
        <v>28.28</v>
      </c>
      <c r="S99" s="111" t="s">
        <v>2155</v>
      </c>
      <c r="T99" s="111" t="s">
        <v>1047</v>
      </c>
    </row>
    <row r="100" spans="1:20" ht="15" customHeight="1">
      <c r="A100" s="7">
        <v>95</v>
      </c>
      <c r="B100" s="7">
        <v>24</v>
      </c>
      <c r="C100" s="59">
        <v>862843049264179</v>
      </c>
      <c r="D100" s="8">
        <v>5754100267966</v>
      </c>
      <c r="E100" s="2" t="s">
        <v>352</v>
      </c>
      <c r="F100" s="7" t="s">
        <v>353</v>
      </c>
      <c r="G100" s="2" t="s">
        <v>354</v>
      </c>
      <c r="H100" s="141"/>
      <c r="I100" s="7" t="s">
        <v>69</v>
      </c>
      <c r="J100" s="7" t="s">
        <v>349</v>
      </c>
      <c r="K100" s="7" t="s">
        <v>375</v>
      </c>
      <c r="L100" s="64" t="s">
        <v>382</v>
      </c>
      <c r="M100" s="7" t="s">
        <v>383</v>
      </c>
      <c r="N100" s="7" t="s">
        <v>384</v>
      </c>
      <c r="O100" s="64" t="s">
        <v>386</v>
      </c>
      <c r="P100" s="7" t="s">
        <v>387</v>
      </c>
      <c r="Q100" s="7" t="s">
        <v>388</v>
      </c>
      <c r="R100" s="64">
        <v>26.4</v>
      </c>
      <c r="S100" s="111" t="s">
        <v>2155</v>
      </c>
      <c r="T100" s="111" t="s">
        <v>1047</v>
      </c>
    </row>
    <row r="101" spans="1:20" ht="15.75" customHeight="1">
      <c r="A101" s="7">
        <v>96</v>
      </c>
      <c r="B101" s="7">
        <v>1</v>
      </c>
      <c r="C101" s="59">
        <v>862843049258288</v>
      </c>
      <c r="D101" s="8">
        <v>5754100267967</v>
      </c>
      <c r="E101" s="2" t="s">
        <v>415</v>
      </c>
      <c r="F101" s="7" t="s">
        <v>416</v>
      </c>
      <c r="G101" s="5" t="s">
        <v>417</v>
      </c>
      <c r="H101" s="139" t="s">
        <v>418</v>
      </c>
      <c r="I101" s="7" t="s">
        <v>24</v>
      </c>
      <c r="J101" s="7" t="s">
        <v>207</v>
      </c>
      <c r="K101" s="7" t="s">
        <v>419</v>
      </c>
      <c r="L101" s="64" t="s">
        <v>420</v>
      </c>
      <c r="M101" s="10" t="s">
        <v>421</v>
      </c>
      <c r="N101" s="7" t="s">
        <v>422</v>
      </c>
      <c r="O101" s="97" t="s">
        <v>423</v>
      </c>
      <c r="P101" s="7" t="s">
        <v>424</v>
      </c>
      <c r="Q101" s="7" t="s">
        <v>425</v>
      </c>
      <c r="R101" s="64">
        <v>12.86</v>
      </c>
      <c r="S101" s="111" t="s">
        <v>426</v>
      </c>
      <c r="T101" s="111" t="s">
        <v>34</v>
      </c>
    </row>
    <row r="102" spans="1:20" ht="15.75" customHeight="1">
      <c r="A102" s="7">
        <v>97</v>
      </c>
      <c r="B102" s="7">
        <v>2</v>
      </c>
      <c r="C102" s="59">
        <v>862843049221450</v>
      </c>
      <c r="D102" s="8">
        <v>5754100267968</v>
      </c>
      <c r="E102" s="2" t="s">
        <v>415</v>
      </c>
      <c r="F102" s="7" t="s">
        <v>416</v>
      </c>
      <c r="G102" s="5" t="s">
        <v>417</v>
      </c>
      <c r="H102" s="140"/>
      <c r="I102" s="7" t="s">
        <v>24</v>
      </c>
      <c r="J102" s="7" t="s">
        <v>217</v>
      </c>
      <c r="K102" s="7" t="s">
        <v>419</v>
      </c>
      <c r="L102" s="64" t="s">
        <v>423</v>
      </c>
      <c r="M102" s="10" t="s">
        <v>424</v>
      </c>
      <c r="N102" s="7" t="s">
        <v>425</v>
      </c>
      <c r="O102" s="97" t="s">
        <v>427</v>
      </c>
      <c r="P102" s="7" t="s">
        <v>428</v>
      </c>
      <c r="Q102" s="7" t="s">
        <v>429</v>
      </c>
      <c r="R102" s="64">
        <v>12.956</v>
      </c>
      <c r="S102" s="111" t="s">
        <v>426</v>
      </c>
      <c r="T102" s="111" t="s">
        <v>34</v>
      </c>
    </row>
    <row r="103" spans="1:20" ht="15.75" customHeight="1">
      <c r="A103" s="7">
        <v>98</v>
      </c>
      <c r="B103" s="7">
        <v>3</v>
      </c>
      <c r="C103" s="59">
        <v>862843049264112</v>
      </c>
      <c r="D103" s="8">
        <v>5754100267969</v>
      </c>
      <c r="E103" s="2" t="s">
        <v>415</v>
      </c>
      <c r="F103" s="7" t="s">
        <v>416</v>
      </c>
      <c r="G103" s="5" t="s">
        <v>417</v>
      </c>
      <c r="H103" s="140"/>
      <c r="I103" s="7" t="s">
        <v>24</v>
      </c>
      <c r="J103" s="7" t="s">
        <v>218</v>
      </c>
      <c r="K103" s="7" t="s">
        <v>430</v>
      </c>
      <c r="L103" s="64" t="s">
        <v>427</v>
      </c>
      <c r="M103" s="10" t="s">
        <v>428</v>
      </c>
      <c r="N103" s="7" t="s">
        <v>429</v>
      </c>
      <c r="O103" s="97" t="s">
        <v>431</v>
      </c>
      <c r="P103" s="7" t="s">
        <v>432</v>
      </c>
      <c r="Q103" s="7" t="s">
        <v>433</v>
      </c>
      <c r="R103" s="64">
        <v>13.2</v>
      </c>
      <c r="S103" s="111" t="s">
        <v>426</v>
      </c>
      <c r="T103" s="111" t="s">
        <v>34</v>
      </c>
    </row>
    <row r="104" spans="1:20" ht="15.75" customHeight="1">
      <c r="A104" s="7">
        <v>99</v>
      </c>
      <c r="B104" s="7">
        <v>4</v>
      </c>
      <c r="C104" s="59">
        <v>862843049321581</v>
      </c>
      <c r="D104" s="8">
        <v>5754100267970</v>
      </c>
      <c r="E104" s="2" t="s">
        <v>415</v>
      </c>
      <c r="F104" s="7" t="s">
        <v>416</v>
      </c>
      <c r="G104" s="5" t="s">
        <v>417</v>
      </c>
      <c r="H104" s="141"/>
      <c r="I104" s="7" t="s">
        <v>24</v>
      </c>
      <c r="J104" s="7" t="s">
        <v>219</v>
      </c>
      <c r="K104" s="7" t="s">
        <v>430</v>
      </c>
      <c r="L104" s="64" t="s">
        <v>431</v>
      </c>
      <c r="M104" s="10" t="s">
        <v>432</v>
      </c>
      <c r="N104" s="7" t="s">
        <v>433</v>
      </c>
      <c r="O104" s="97" t="s">
        <v>434</v>
      </c>
      <c r="P104" s="7" t="s">
        <v>435</v>
      </c>
      <c r="Q104" s="7" t="s">
        <v>436</v>
      </c>
      <c r="R104" s="64">
        <v>13.04</v>
      </c>
      <c r="S104" s="111" t="s">
        <v>426</v>
      </c>
      <c r="T104" s="111" t="s">
        <v>34</v>
      </c>
    </row>
    <row r="105" spans="1:20" ht="15.75" customHeight="1">
      <c r="A105" s="7">
        <v>100</v>
      </c>
      <c r="B105" s="7">
        <v>5</v>
      </c>
      <c r="C105" s="59">
        <v>862843049264005</v>
      </c>
      <c r="D105" s="8">
        <v>5754100267971</v>
      </c>
      <c r="E105" s="2" t="s">
        <v>415</v>
      </c>
      <c r="F105" s="7" t="s">
        <v>416</v>
      </c>
      <c r="G105" s="5" t="s">
        <v>417</v>
      </c>
      <c r="H105" s="139" t="s">
        <v>437</v>
      </c>
      <c r="I105" s="7" t="s">
        <v>24</v>
      </c>
      <c r="J105" s="7" t="s">
        <v>220</v>
      </c>
      <c r="K105" s="7" t="s">
        <v>430</v>
      </c>
      <c r="L105" s="64" t="s">
        <v>434</v>
      </c>
      <c r="M105" s="10" t="s">
        <v>435</v>
      </c>
      <c r="N105" s="7" t="s">
        <v>436</v>
      </c>
      <c r="O105" s="97" t="s">
        <v>438</v>
      </c>
      <c r="P105" s="7" t="s">
        <v>439</v>
      </c>
      <c r="Q105" s="7" t="s">
        <v>440</v>
      </c>
      <c r="R105" s="64">
        <v>12.792</v>
      </c>
      <c r="S105" s="111" t="s">
        <v>426</v>
      </c>
      <c r="T105" s="111" t="s">
        <v>34</v>
      </c>
    </row>
    <row r="106" spans="1:20" ht="15.75" customHeight="1">
      <c r="A106" s="7">
        <v>101</v>
      </c>
      <c r="B106" s="7">
        <v>6</v>
      </c>
      <c r="C106" s="59">
        <v>862843049321532</v>
      </c>
      <c r="D106" s="8">
        <v>5754100267972</v>
      </c>
      <c r="E106" s="2" t="s">
        <v>415</v>
      </c>
      <c r="F106" s="7" t="s">
        <v>416</v>
      </c>
      <c r="G106" s="5" t="s">
        <v>417</v>
      </c>
      <c r="H106" s="140"/>
      <c r="I106" s="7" t="s">
        <v>24</v>
      </c>
      <c r="J106" s="7" t="s">
        <v>225</v>
      </c>
      <c r="K106" s="7" t="s">
        <v>441</v>
      </c>
      <c r="L106" s="64" t="s">
        <v>438</v>
      </c>
      <c r="M106" s="10" t="s">
        <v>439</v>
      </c>
      <c r="N106" s="7" t="s">
        <v>440</v>
      </c>
      <c r="O106" s="97" t="s">
        <v>442</v>
      </c>
      <c r="P106" s="7" t="s">
        <v>443</v>
      </c>
      <c r="Q106" s="7" t="s">
        <v>444</v>
      </c>
      <c r="R106" s="64">
        <v>12.888</v>
      </c>
      <c r="S106" s="111" t="s">
        <v>426</v>
      </c>
      <c r="T106" s="111" t="s">
        <v>34</v>
      </c>
    </row>
    <row r="107" spans="1:20" ht="15.75" customHeight="1">
      <c r="A107" s="7">
        <v>102</v>
      </c>
      <c r="B107" s="7">
        <v>7</v>
      </c>
      <c r="C107" s="59">
        <v>862843049224942</v>
      </c>
      <c r="D107" s="8">
        <v>5754100267973</v>
      </c>
      <c r="E107" s="2" t="s">
        <v>415</v>
      </c>
      <c r="F107" s="7" t="s">
        <v>416</v>
      </c>
      <c r="G107" s="5" t="s">
        <v>417</v>
      </c>
      <c r="H107" s="140"/>
      <c r="I107" s="7" t="s">
        <v>24</v>
      </c>
      <c r="J107" s="7" t="s">
        <v>227</v>
      </c>
      <c r="K107" s="7" t="s">
        <v>441</v>
      </c>
      <c r="L107" s="64" t="s">
        <v>442</v>
      </c>
      <c r="M107" s="10" t="s">
        <v>443</v>
      </c>
      <c r="N107" s="7" t="s">
        <v>444</v>
      </c>
      <c r="O107" s="97" t="s">
        <v>445</v>
      </c>
      <c r="P107" s="7" t="s">
        <v>446</v>
      </c>
      <c r="Q107" s="7" t="s">
        <v>447</v>
      </c>
      <c r="R107" s="64">
        <v>12.4</v>
      </c>
      <c r="S107" s="111" t="s">
        <v>426</v>
      </c>
      <c r="T107" s="111" t="s">
        <v>34</v>
      </c>
    </row>
    <row r="108" spans="1:20" ht="15.75" customHeight="1">
      <c r="A108" s="7">
        <v>103</v>
      </c>
      <c r="B108" s="7">
        <v>8</v>
      </c>
      <c r="C108" s="59">
        <v>862843049264419</v>
      </c>
      <c r="D108" s="8">
        <v>5754100267974</v>
      </c>
      <c r="E108" s="2" t="s">
        <v>415</v>
      </c>
      <c r="F108" s="7" t="s">
        <v>416</v>
      </c>
      <c r="G108" s="5" t="s">
        <v>417</v>
      </c>
      <c r="H108" s="140"/>
      <c r="I108" s="7" t="s">
        <v>24</v>
      </c>
      <c r="J108" s="7" t="s">
        <v>232</v>
      </c>
      <c r="K108" s="7" t="s">
        <v>441</v>
      </c>
      <c r="L108" s="64" t="s">
        <v>445</v>
      </c>
      <c r="M108" s="10" t="s">
        <v>448</v>
      </c>
      <c r="N108" s="7" t="s">
        <v>447</v>
      </c>
      <c r="O108" s="97" t="s">
        <v>449</v>
      </c>
      <c r="P108" s="7" t="s">
        <v>450</v>
      </c>
      <c r="Q108" s="7" t="s">
        <v>451</v>
      </c>
      <c r="R108" s="64">
        <v>12.52</v>
      </c>
      <c r="S108" s="111" t="s">
        <v>426</v>
      </c>
      <c r="T108" s="111" t="s">
        <v>34</v>
      </c>
    </row>
    <row r="109" spans="1:20" ht="15.75" customHeight="1">
      <c r="A109" s="7">
        <v>104</v>
      </c>
      <c r="B109" s="7">
        <v>9</v>
      </c>
      <c r="C109" s="59">
        <v>862843049263361</v>
      </c>
      <c r="D109" s="8">
        <v>5754100267975</v>
      </c>
      <c r="E109" s="2" t="s">
        <v>415</v>
      </c>
      <c r="F109" s="7" t="s">
        <v>416</v>
      </c>
      <c r="G109" s="5" t="s">
        <v>417</v>
      </c>
      <c r="H109" s="140"/>
      <c r="I109" s="7" t="s">
        <v>24</v>
      </c>
      <c r="J109" s="7" t="s">
        <v>237</v>
      </c>
      <c r="K109" s="7" t="s">
        <v>452</v>
      </c>
      <c r="L109" s="64" t="s">
        <v>449</v>
      </c>
      <c r="M109" s="10" t="s">
        <v>450</v>
      </c>
      <c r="N109" s="7" t="s">
        <v>451</v>
      </c>
      <c r="O109" s="97" t="s">
        <v>453</v>
      </c>
      <c r="P109" s="7" t="s">
        <v>454</v>
      </c>
      <c r="Q109" s="7" t="s">
        <v>455</v>
      </c>
      <c r="R109" s="64">
        <v>13.028</v>
      </c>
      <c r="S109" s="111" t="s">
        <v>426</v>
      </c>
      <c r="T109" s="111" t="s">
        <v>34</v>
      </c>
    </row>
    <row r="110" spans="1:20" ht="15.75" customHeight="1">
      <c r="A110" s="7">
        <v>105</v>
      </c>
      <c r="B110" s="7">
        <v>10</v>
      </c>
      <c r="C110" s="59">
        <v>862843049225535</v>
      </c>
      <c r="D110" s="8">
        <v>5754100267976</v>
      </c>
      <c r="E110" s="2" t="s">
        <v>415</v>
      </c>
      <c r="F110" s="7" t="s">
        <v>416</v>
      </c>
      <c r="G110" s="5" t="s">
        <v>417</v>
      </c>
      <c r="H110" s="141"/>
      <c r="I110" s="7" t="s">
        <v>24</v>
      </c>
      <c r="J110" s="7" t="s">
        <v>243</v>
      </c>
      <c r="K110" s="7" t="s">
        <v>452</v>
      </c>
      <c r="L110" s="64" t="s">
        <v>453</v>
      </c>
      <c r="M110" s="10" t="s">
        <v>454</v>
      </c>
      <c r="N110" s="7" t="s">
        <v>455</v>
      </c>
      <c r="O110" s="97" t="s">
        <v>456</v>
      </c>
      <c r="P110" s="7" t="s">
        <v>457</v>
      </c>
      <c r="Q110" s="7" t="s">
        <v>458</v>
      </c>
      <c r="R110" s="64">
        <v>12.956</v>
      </c>
      <c r="S110" s="111" t="s">
        <v>426</v>
      </c>
      <c r="T110" s="111" t="s">
        <v>34</v>
      </c>
    </row>
    <row r="111" spans="1:20" ht="15.75" customHeight="1">
      <c r="A111" s="7">
        <v>106</v>
      </c>
      <c r="B111" s="7">
        <v>11</v>
      </c>
      <c r="C111" s="59">
        <v>862843049321201</v>
      </c>
      <c r="D111" s="8">
        <v>5754100267977</v>
      </c>
      <c r="E111" s="2" t="s">
        <v>415</v>
      </c>
      <c r="F111" s="7" t="s">
        <v>416</v>
      </c>
      <c r="G111" s="5" t="s">
        <v>417</v>
      </c>
      <c r="H111" s="139" t="s">
        <v>416</v>
      </c>
      <c r="I111" s="7" t="s">
        <v>69</v>
      </c>
      <c r="J111" s="7" t="s">
        <v>459</v>
      </c>
      <c r="K111" s="7" t="s">
        <v>419</v>
      </c>
      <c r="L111" s="64" t="s">
        <v>420</v>
      </c>
      <c r="M111" s="10" t="s">
        <v>421</v>
      </c>
      <c r="N111" s="7" t="s">
        <v>422</v>
      </c>
      <c r="O111" s="97" t="s">
        <v>460</v>
      </c>
      <c r="P111" s="7" t="s">
        <v>461</v>
      </c>
      <c r="Q111" s="7" t="s">
        <v>462</v>
      </c>
      <c r="R111" s="64">
        <v>13.564</v>
      </c>
      <c r="S111" s="111" t="s">
        <v>34</v>
      </c>
      <c r="T111" s="111" t="s">
        <v>463</v>
      </c>
    </row>
    <row r="112" spans="1:20" ht="15.75" customHeight="1">
      <c r="A112" s="7">
        <v>107</v>
      </c>
      <c r="B112" s="7">
        <v>12</v>
      </c>
      <c r="C112" s="59">
        <v>862843049321292</v>
      </c>
      <c r="D112" s="8">
        <v>5754100267978</v>
      </c>
      <c r="E112" s="2" t="s">
        <v>415</v>
      </c>
      <c r="F112" s="7" t="s">
        <v>416</v>
      </c>
      <c r="G112" s="5" t="s">
        <v>417</v>
      </c>
      <c r="H112" s="140"/>
      <c r="I112" s="7" t="s">
        <v>69</v>
      </c>
      <c r="J112" s="7" t="s">
        <v>464</v>
      </c>
      <c r="K112" s="7" t="s">
        <v>419</v>
      </c>
      <c r="L112" s="64" t="s">
        <v>460</v>
      </c>
      <c r="M112" s="10" t="s">
        <v>465</v>
      </c>
      <c r="N112" s="7" t="s">
        <v>462</v>
      </c>
      <c r="O112" s="97" t="s">
        <v>427</v>
      </c>
      <c r="P112" s="7" t="s">
        <v>428</v>
      </c>
      <c r="Q112" s="7" t="s">
        <v>429</v>
      </c>
      <c r="R112" s="64">
        <v>12.144</v>
      </c>
      <c r="S112" s="111" t="s">
        <v>34</v>
      </c>
      <c r="T112" s="111" t="s">
        <v>463</v>
      </c>
    </row>
    <row r="113" spans="1:20" ht="15.75" customHeight="1">
      <c r="A113" s="7">
        <v>108</v>
      </c>
      <c r="B113" s="7">
        <v>13</v>
      </c>
      <c r="C113" s="59">
        <v>862843049262868</v>
      </c>
      <c r="D113" s="8">
        <v>5754100267979</v>
      </c>
      <c r="E113" s="2" t="s">
        <v>415</v>
      </c>
      <c r="F113" s="7" t="s">
        <v>416</v>
      </c>
      <c r="G113" s="5" t="s">
        <v>417</v>
      </c>
      <c r="H113" s="140"/>
      <c r="I113" s="7" t="s">
        <v>69</v>
      </c>
      <c r="J113" s="7" t="s">
        <v>466</v>
      </c>
      <c r="K113" s="7" t="s">
        <v>430</v>
      </c>
      <c r="L113" s="64" t="s">
        <v>427</v>
      </c>
      <c r="M113" s="10" t="s">
        <v>467</v>
      </c>
      <c r="N113" s="7" t="s">
        <v>429</v>
      </c>
      <c r="O113" s="97" t="s">
        <v>431</v>
      </c>
      <c r="P113" s="7" t="s">
        <v>432</v>
      </c>
      <c r="Q113" s="7" t="s">
        <v>433</v>
      </c>
      <c r="R113" s="64">
        <v>13.2</v>
      </c>
      <c r="S113" s="111" t="s">
        <v>34</v>
      </c>
      <c r="T113" s="111" t="s">
        <v>463</v>
      </c>
    </row>
    <row r="114" spans="1:20" ht="15.75" customHeight="1">
      <c r="A114" s="7">
        <v>109</v>
      </c>
      <c r="B114" s="7">
        <v>14</v>
      </c>
      <c r="C114" s="59">
        <v>862843049263981</v>
      </c>
      <c r="D114" s="8">
        <v>5754100267980</v>
      </c>
      <c r="E114" s="2" t="s">
        <v>415</v>
      </c>
      <c r="F114" s="7" t="s">
        <v>416</v>
      </c>
      <c r="G114" s="5" t="s">
        <v>417</v>
      </c>
      <c r="H114" s="141"/>
      <c r="I114" s="7" t="s">
        <v>69</v>
      </c>
      <c r="J114" s="7" t="s">
        <v>468</v>
      </c>
      <c r="K114" s="7" t="s">
        <v>430</v>
      </c>
      <c r="L114" s="64" t="s">
        <v>431</v>
      </c>
      <c r="M114" s="10" t="s">
        <v>432</v>
      </c>
      <c r="N114" s="7" t="s">
        <v>433</v>
      </c>
      <c r="O114" s="97" t="s">
        <v>434</v>
      </c>
      <c r="P114" s="7" t="s">
        <v>435</v>
      </c>
      <c r="Q114" s="7" t="s">
        <v>436</v>
      </c>
      <c r="R114" s="64">
        <v>13.04</v>
      </c>
      <c r="S114" s="111" t="s">
        <v>34</v>
      </c>
      <c r="T114" s="111" t="s">
        <v>463</v>
      </c>
    </row>
    <row r="115" spans="1:20" ht="15.75" customHeight="1">
      <c r="A115" s="7">
        <v>110</v>
      </c>
      <c r="B115" s="7">
        <v>15</v>
      </c>
      <c r="C115" s="59">
        <v>862843049321573</v>
      </c>
      <c r="D115" s="8">
        <v>5754100267981</v>
      </c>
      <c r="E115" s="2" t="s">
        <v>415</v>
      </c>
      <c r="F115" s="7" t="s">
        <v>416</v>
      </c>
      <c r="G115" s="5" t="s">
        <v>417</v>
      </c>
      <c r="H115" s="139" t="s">
        <v>437</v>
      </c>
      <c r="I115" s="7" t="s">
        <v>69</v>
      </c>
      <c r="J115" s="7" t="s">
        <v>469</v>
      </c>
      <c r="K115" s="7" t="s">
        <v>430</v>
      </c>
      <c r="L115" s="64" t="s">
        <v>434</v>
      </c>
      <c r="M115" s="10" t="s">
        <v>435</v>
      </c>
      <c r="N115" s="7" t="s">
        <v>436</v>
      </c>
      <c r="O115" s="97" t="s">
        <v>470</v>
      </c>
      <c r="P115" s="7" t="s">
        <v>471</v>
      </c>
      <c r="Q115" s="7" t="s">
        <v>472</v>
      </c>
      <c r="R115" s="64">
        <v>12.288</v>
      </c>
      <c r="S115" s="111" t="s">
        <v>34</v>
      </c>
      <c r="T115" s="111" t="s">
        <v>463</v>
      </c>
    </row>
    <row r="116" spans="1:20" ht="15.75" customHeight="1">
      <c r="A116" s="7">
        <v>111</v>
      </c>
      <c r="B116" s="7">
        <v>16</v>
      </c>
      <c r="C116" s="59">
        <v>862843049320195</v>
      </c>
      <c r="D116" s="8">
        <v>5754100267982</v>
      </c>
      <c r="E116" s="2" t="s">
        <v>415</v>
      </c>
      <c r="F116" s="7" t="s">
        <v>416</v>
      </c>
      <c r="G116" s="5" t="s">
        <v>417</v>
      </c>
      <c r="H116" s="140"/>
      <c r="I116" s="7" t="s">
        <v>69</v>
      </c>
      <c r="J116" s="7" t="s">
        <v>473</v>
      </c>
      <c r="K116" s="7" t="s">
        <v>441</v>
      </c>
      <c r="L116" s="64" t="s">
        <v>470</v>
      </c>
      <c r="M116" s="10" t="s">
        <v>471</v>
      </c>
      <c r="N116" s="7" t="s">
        <v>472</v>
      </c>
      <c r="O116" s="97" t="s">
        <v>442</v>
      </c>
      <c r="P116" s="7" t="s">
        <v>443</v>
      </c>
      <c r="Q116" s="7" t="s">
        <v>444</v>
      </c>
      <c r="R116" s="64">
        <v>13.391999999999999</v>
      </c>
      <c r="S116" s="111" t="s">
        <v>34</v>
      </c>
      <c r="T116" s="111" t="s">
        <v>463</v>
      </c>
    </row>
    <row r="117" spans="1:20" ht="15.75" customHeight="1">
      <c r="A117" s="7">
        <v>112</v>
      </c>
      <c r="B117" s="7">
        <v>17</v>
      </c>
      <c r="C117" s="59">
        <v>862843049321375</v>
      </c>
      <c r="D117" s="8">
        <v>5754100267983</v>
      </c>
      <c r="E117" s="2" t="s">
        <v>415</v>
      </c>
      <c r="F117" s="7" t="s">
        <v>416</v>
      </c>
      <c r="G117" s="5" t="s">
        <v>417</v>
      </c>
      <c r="H117" s="140"/>
      <c r="I117" s="7" t="s">
        <v>69</v>
      </c>
      <c r="J117" s="7" t="s">
        <v>474</v>
      </c>
      <c r="K117" s="7" t="s">
        <v>441</v>
      </c>
      <c r="L117" s="64" t="s">
        <v>442</v>
      </c>
      <c r="M117" s="10" t="s">
        <v>443</v>
      </c>
      <c r="N117" s="7" t="s">
        <v>444</v>
      </c>
      <c r="O117" s="97" t="s">
        <v>475</v>
      </c>
      <c r="P117" s="7" t="s">
        <v>476</v>
      </c>
      <c r="Q117" s="7" t="s">
        <v>477</v>
      </c>
      <c r="R117" s="64">
        <v>12.8</v>
      </c>
      <c r="S117" s="111" t="s">
        <v>34</v>
      </c>
      <c r="T117" s="111" t="s">
        <v>463</v>
      </c>
    </row>
    <row r="118" spans="1:20" ht="15.75" customHeight="1">
      <c r="A118" s="7">
        <v>113</v>
      </c>
      <c r="B118" s="7">
        <v>18</v>
      </c>
      <c r="C118" s="59">
        <v>862843049321250</v>
      </c>
      <c r="D118" s="8">
        <v>5754100267984</v>
      </c>
      <c r="E118" s="2" t="s">
        <v>415</v>
      </c>
      <c r="F118" s="7" t="s">
        <v>416</v>
      </c>
      <c r="G118" s="5" t="s">
        <v>417</v>
      </c>
      <c r="H118" s="140"/>
      <c r="I118" s="7" t="s">
        <v>69</v>
      </c>
      <c r="J118" s="7" t="s">
        <v>478</v>
      </c>
      <c r="K118" s="7" t="s">
        <v>441</v>
      </c>
      <c r="L118" s="64" t="s">
        <v>475</v>
      </c>
      <c r="M118" s="10" t="s">
        <v>479</v>
      </c>
      <c r="N118" s="7" t="s">
        <v>477</v>
      </c>
      <c r="O118" s="97" t="s">
        <v>449</v>
      </c>
      <c r="P118" s="7" t="s">
        <v>450</v>
      </c>
      <c r="Q118" s="7" t="s">
        <v>451</v>
      </c>
      <c r="R118" s="64">
        <v>12.12</v>
      </c>
      <c r="S118" s="111" t="s">
        <v>34</v>
      </c>
      <c r="T118" s="111" t="s">
        <v>463</v>
      </c>
    </row>
    <row r="119" spans="1:20" ht="15.75" customHeight="1">
      <c r="A119" s="7">
        <v>114</v>
      </c>
      <c r="B119" s="7">
        <v>19</v>
      </c>
      <c r="C119" s="59">
        <v>862843049258338</v>
      </c>
      <c r="D119" s="8">
        <v>5754100267985</v>
      </c>
      <c r="E119" s="2" t="s">
        <v>415</v>
      </c>
      <c r="F119" s="7" t="s">
        <v>416</v>
      </c>
      <c r="G119" s="5" t="s">
        <v>417</v>
      </c>
      <c r="H119" s="140"/>
      <c r="I119" s="7" t="s">
        <v>69</v>
      </c>
      <c r="J119" s="7" t="s">
        <v>480</v>
      </c>
      <c r="K119" s="7" t="s">
        <v>452</v>
      </c>
      <c r="L119" s="64" t="s">
        <v>449</v>
      </c>
      <c r="M119" s="10" t="s">
        <v>450</v>
      </c>
      <c r="N119" s="7" t="s">
        <v>451</v>
      </c>
      <c r="O119" s="97" t="s">
        <v>453</v>
      </c>
      <c r="P119" s="7" t="s">
        <v>454</v>
      </c>
      <c r="Q119" s="7" t="s">
        <v>455</v>
      </c>
      <c r="R119" s="64">
        <v>13.028</v>
      </c>
      <c r="S119" s="111" t="s">
        <v>34</v>
      </c>
      <c r="T119" s="111" t="s">
        <v>463</v>
      </c>
    </row>
    <row r="120" spans="1:20" ht="15.75" customHeight="1">
      <c r="A120" s="7">
        <v>115</v>
      </c>
      <c r="B120" s="7">
        <v>20</v>
      </c>
      <c r="C120" s="59">
        <v>862843049270796</v>
      </c>
      <c r="D120" s="8">
        <v>5754100267986</v>
      </c>
      <c r="E120" s="2" t="s">
        <v>415</v>
      </c>
      <c r="F120" s="7" t="s">
        <v>416</v>
      </c>
      <c r="G120" s="5" t="s">
        <v>417</v>
      </c>
      <c r="H120" s="141"/>
      <c r="I120" s="7" t="s">
        <v>69</v>
      </c>
      <c r="J120" s="7" t="s">
        <v>481</v>
      </c>
      <c r="K120" s="7" t="s">
        <v>452</v>
      </c>
      <c r="L120" s="64" t="s">
        <v>453</v>
      </c>
      <c r="M120" s="10" t="s">
        <v>454</v>
      </c>
      <c r="N120" s="7" t="s">
        <v>455</v>
      </c>
      <c r="O120" s="97" t="s">
        <v>456</v>
      </c>
      <c r="P120" s="7" t="s">
        <v>457</v>
      </c>
      <c r="Q120" s="7" t="s">
        <v>458</v>
      </c>
      <c r="R120" s="64">
        <v>12.956</v>
      </c>
      <c r="S120" s="111" t="s">
        <v>34</v>
      </c>
      <c r="T120" s="111" t="s">
        <v>463</v>
      </c>
    </row>
    <row r="121" spans="1:20" ht="15" customHeight="1">
      <c r="A121" s="7">
        <v>116</v>
      </c>
      <c r="B121" s="7">
        <v>1</v>
      </c>
      <c r="C121" s="59">
        <v>862843049355787</v>
      </c>
      <c r="D121" s="8">
        <v>5754100267987</v>
      </c>
      <c r="E121" s="2" t="s">
        <v>482</v>
      </c>
      <c r="F121" s="7" t="s">
        <v>483</v>
      </c>
      <c r="G121" s="2" t="s">
        <v>484</v>
      </c>
      <c r="H121" s="139" t="s">
        <v>485</v>
      </c>
      <c r="I121" s="7" t="s">
        <v>24</v>
      </c>
      <c r="J121" s="7" t="s">
        <v>486</v>
      </c>
      <c r="K121" s="7" t="s">
        <v>487</v>
      </c>
      <c r="L121" s="64" t="s">
        <v>488</v>
      </c>
      <c r="M121" s="28" t="s">
        <v>489</v>
      </c>
      <c r="N121" s="1" t="s">
        <v>490</v>
      </c>
      <c r="O121" s="64" t="s">
        <v>491</v>
      </c>
      <c r="P121" s="29" t="s">
        <v>492</v>
      </c>
      <c r="Q121" s="29" t="s">
        <v>493</v>
      </c>
      <c r="R121" s="64">
        <v>13.45</v>
      </c>
      <c r="S121" s="111" t="s">
        <v>494</v>
      </c>
      <c r="T121" s="111" t="s">
        <v>276</v>
      </c>
    </row>
    <row r="122" spans="1:20" ht="15" customHeight="1">
      <c r="A122" s="7">
        <v>117</v>
      </c>
      <c r="B122" s="7">
        <v>2</v>
      </c>
      <c r="C122" s="59">
        <v>862843049258502</v>
      </c>
      <c r="D122" s="8">
        <v>5754100267988</v>
      </c>
      <c r="E122" s="2" t="s">
        <v>482</v>
      </c>
      <c r="F122" s="7" t="s">
        <v>483</v>
      </c>
      <c r="G122" s="2" t="s">
        <v>484</v>
      </c>
      <c r="H122" s="140"/>
      <c r="I122" s="7" t="s">
        <v>24</v>
      </c>
      <c r="J122" s="7" t="s">
        <v>495</v>
      </c>
      <c r="K122" s="7" t="s">
        <v>487</v>
      </c>
      <c r="L122" s="64" t="s">
        <v>491</v>
      </c>
      <c r="M122" s="30" t="s">
        <v>492</v>
      </c>
      <c r="N122" s="29" t="s">
        <v>493</v>
      </c>
      <c r="O122" s="64" t="s">
        <v>496</v>
      </c>
      <c r="P122" s="29" t="s">
        <v>497</v>
      </c>
      <c r="Q122" s="29" t="s">
        <v>498</v>
      </c>
      <c r="R122" s="64">
        <v>13.34</v>
      </c>
      <c r="S122" s="111" t="s">
        <v>494</v>
      </c>
      <c r="T122" s="111" t="s">
        <v>276</v>
      </c>
    </row>
    <row r="123" spans="1:20" ht="15" customHeight="1">
      <c r="A123" s="7">
        <v>118</v>
      </c>
      <c r="B123" s="7">
        <v>3</v>
      </c>
      <c r="C123" s="59">
        <v>862843049258882</v>
      </c>
      <c r="D123" s="8">
        <v>5754100267989</v>
      </c>
      <c r="E123" s="2" t="s">
        <v>482</v>
      </c>
      <c r="F123" s="7" t="s">
        <v>483</v>
      </c>
      <c r="G123" s="2" t="s">
        <v>484</v>
      </c>
      <c r="H123" s="140"/>
      <c r="I123" s="7" t="s">
        <v>24</v>
      </c>
      <c r="J123" s="7" t="s">
        <v>499</v>
      </c>
      <c r="K123" s="7" t="s">
        <v>487</v>
      </c>
      <c r="L123" s="64" t="s">
        <v>496</v>
      </c>
      <c r="M123" s="30" t="s">
        <v>497</v>
      </c>
      <c r="N123" s="29" t="s">
        <v>498</v>
      </c>
      <c r="O123" s="64" t="s">
        <v>500</v>
      </c>
      <c r="P123" s="29" t="s">
        <v>501</v>
      </c>
      <c r="Q123" s="29" t="s">
        <v>502</v>
      </c>
      <c r="R123" s="64">
        <v>13.08</v>
      </c>
      <c r="S123" s="111" t="s">
        <v>494</v>
      </c>
      <c r="T123" s="111" t="s">
        <v>276</v>
      </c>
    </row>
    <row r="124" spans="1:20" ht="15" customHeight="1">
      <c r="A124" s="7">
        <v>119</v>
      </c>
      <c r="B124" s="7">
        <v>4</v>
      </c>
      <c r="C124" s="59">
        <v>862843049262926</v>
      </c>
      <c r="D124" s="8">
        <v>5754100267990</v>
      </c>
      <c r="E124" s="2" t="s">
        <v>482</v>
      </c>
      <c r="F124" s="7" t="s">
        <v>483</v>
      </c>
      <c r="G124" s="2" t="s">
        <v>484</v>
      </c>
      <c r="H124" s="141"/>
      <c r="I124" s="7" t="s">
        <v>24</v>
      </c>
      <c r="J124" s="7" t="s">
        <v>503</v>
      </c>
      <c r="K124" s="7" t="s">
        <v>504</v>
      </c>
      <c r="L124" s="64" t="s">
        <v>500</v>
      </c>
      <c r="M124" s="30" t="s">
        <v>501</v>
      </c>
      <c r="N124" s="29" t="s">
        <v>502</v>
      </c>
      <c r="O124" s="64" t="s">
        <v>505</v>
      </c>
      <c r="P124" s="7" t="s">
        <v>506</v>
      </c>
      <c r="Q124" s="7" t="s">
        <v>507</v>
      </c>
      <c r="R124" s="64">
        <v>12.59</v>
      </c>
      <c r="S124" s="111" t="s">
        <v>494</v>
      </c>
      <c r="T124" s="111" t="s">
        <v>276</v>
      </c>
    </row>
    <row r="125" spans="1:20" ht="15" customHeight="1">
      <c r="A125" s="7">
        <v>120</v>
      </c>
      <c r="B125" s="7">
        <v>5</v>
      </c>
      <c r="C125" s="59">
        <v>862843049258569</v>
      </c>
      <c r="D125" s="8">
        <v>5754100267991</v>
      </c>
      <c r="E125" s="2" t="s">
        <v>482</v>
      </c>
      <c r="F125" s="7" t="s">
        <v>483</v>
      </c>
      <c r="G125" s="2" t="s">
        <v>484</v>
      </c>
      <c r="H125" s="139" t="s">
        <v>508</v>
      </c>
      <c r="I125" s="7" t="s">
        <v>24</v>
      </c>
      <c r="J125" s="7" t="s">
        <v>509</v>
      </c>
      <c r="K125" s="7" t="s">
        <v>504</v>
      </c>
      <c r="L125" s="64" t="s">
        <v>505</v>
      </c>
      <c r="M125" s="10" t="s">
        <v>506</v>
      </c>
      <c r="N125" s="7" t="s">
        <v>507</v>
      </c>
      <c r="O125" s="64" t="s">
        <v>510</v>
      </c>
      <c r="P125" s="7" t="s">
        <v>511</v>
      </c>
      <c r="Q125" s="7" t="s">
        <v>512</v>
      </c>
      <c r="R125" s="64">
        <v>12.51</v>
      </c>
      <c r="S125" s="111" t="s">
        <v>494</v>
      </c>
      <c r="T125" s="111" t="s">
        <v>276</v>
      </c>
    </row>
    <row r="126" spans="1:20" ht="15" customHeight="1">
      <c r="A126" s="7">
        <v>121</v>
      </c>
      <c r="B126" s="7">
        <v>6</v>
      </c>
      <c r="C126" s="59">
        <v>862843049225071</v>
      </c>
      <c r="D126" s="8">
        <v>5754100267992</v>
      </c>
      <c r="E126" s="2" t="s">
        <v>482</v>
      </c>
      <c r="F126" s="7" t="s">
        <v>483</v>
      </c>
      <c r="G126" s="2" t="s">
        <v>484</v>
      </c>
      <c r="H126" s="140"/>
      <c r="I126" s="7" t="s">
        <v>24</v>
      </c>
      <c r="J126" s="7" t="s">
        <v>513</v>
      </c>
      <c r="K126" s="7" t="s">
        <v>514</v>
      </c>
      <c r="L126" s="64" t="s">
        <v>510</v>
      </c>
      <c r="M126" s="10" t="s">
        <v>511</v>
      </c>
      <c r="N126" s="7" t="s">
        <v>512</v>
      </c>
      <c r="O126" s="64" t="s">
        <v>515</v>
      </c>
      <c r="P126" s="7" t="s">
        <v>516</v>
      </c>
      <c r="Q126" s="7" t="s">
        <v>517</v>
      </c>
      <c r="R126" s="64">
        <v>15.17</v>
      </c>
      <c r="S126" s="111" t="s">
        <v>494</v>
      </c>
      <c r="T126" s="111" t="s">
        <v>276</v>
      </c>
    </row>
    <row r="127" spans="1:20" ht="15" customHeight="1">
      <c r="A127" s="7">
        <v>122</v>
      </c>
      <c r="B127" s="7">
        <v>7</v>
      </c>
      <c r="C127" s="59">
        <v>862843049258320</v>
      </c>
      <c r="D127" s="8">
        <v>5754100267993</v>
      </c>
      <c r="E127" s="2" t="s">
        <v>482</v>
      </c>
      <c r="F127" s="7" t="s">
        <v>483</v>
      </c>
      <c r="G127" s="2" t="s">
        <v>484</v>
      </c>
      <c r="H127" s="140"/>
      <c r="I127" s="7" t="s">
        <v>24</v>
      </c>
      <c r="J127" s="7" t="s">
        <v>518</v>
      </c>
      <c r="K127" s="7" t="s">
        <v>514</v>
      </c>
      <c r="L127" s="64" t="s">
        <v>515</v>
      </c>
      <c r="M127" s="10" t="s">
        <v>516</v>
      </c>
      <c r="N127" s="7" t="s">
        <v>517</v>
      </c>
      <c r="O127" s="64" t="s">
        <v>519</v>
      </c>
      <c r="P127" s="7" t="s">
        <v>520</v>
      </c>
      <c r="Q127" s="7" t="s">
        <v>521</v>
      </c>
      <c r="R127" s="64">
        <v>14.71</v>
      </c>
      <c r="S127" s="111" t="s">
        <v>494</v>
      </c>
      <c r="T127" s="111" t="s">
        <v>276</v>
      </c>
    </row>
    <row r="128" spans="1:20" ht="15" customHeight="1">
      <c r="A128" s="7">
        <v>123</v>
      </c>
      <c r="B128" s="7">
        <v>8</v>
      </c>
      <c r="C128" s="59">
        <v>862843049320799</v>
      </c>
      <c r="D128" s="8">
        <v>5754100267994</v>
      </c>
      <c r="E128" s="2" t="s">
        <v>482</v>
      </c>
      <c r="F128" s="7" t="s">
        <v>483</v>
      </c>
      <c r="G128" s="2" t="s">
        <v>484</v>
      </c>
      <c r="H128" s="140"/>
      <c r="I128" s="7" t="s">
        <v>24</v>
      </c>
      <c r="J128" s="7" t="s">
        <v>522</v>
      </c>
      <c r="K128" s="7" t="s">
        <v>523</v>
      </c>
      <c r="L128" s="64" t="s">
        <v>519</v>
      </c>
      <c r="M128" s="10" t="s">
        <v>520</v>
      </c>
      <c r="N128" s="7" t="s">
        <v>521</v>
      </c>
      <c r="O128" s="64" t="s">
        <v>524</v>
      </c>
      <c r="P128" s="7" t="s">
        <v>525</v>
      </c>
      <c r="Q128" s="7" t="s">
        <v>526</v>
      </c>
      <c r="R128" s="64">
        <v>13.73</v>
      </c>
      <c r="S128" s="111" t="s">
        <v>494</v>
      </c>
      <c r="T128" s="111" t="s">
        <v>276</v>
      </c>
    </row>
    <row r="129" spans="1:20" ht="15" customHeight="1">
      <c r="A129" s="7">
        <v>124</v>
      </c>
      <c r="B129" s="7">
        <v>9</v>
      </c>
      <c r="C129" s="59">
        <v>862843049263205</v>
      </c>
      <c r="D129" s="8">
        <v>5754100267995</v>
      </c>
      <c r="E129" s="2" t="s">
        <v>482</v>
      </c>
      <c r="F129" s="7" t="s">
        <v>483</v>
      </c>
      <c r="G129" s="2" t="s">
        <v>484</v>
      </c>
      <c r="H129" s="140"/>
      <c r="I129" s="7" t="s">
        <v>24</v>
      </c>
      <c r="J129" s="7" t="s">
        <v>527</v>
      </c>
      <c r="K129" s="7" t="s">
        <v>523</v>
      </c>
      <c r="L129" s="64" t="s">
        <v>524</v>
      </c>
      <c r="M129" s="10" t="s">
        <v>525</v>
      </c>
      <c r="N129" s="7" t="s">
        <v>526</v>
      </c>
      <c r="O129" s="64" t="s">
        <v>528</v>
      </c>
      <c r="P129" s="7" t="s">
        <v>529</v>
      </c>
      <c r="Q129" s="7" t="s">
        <v>530</v>
      </c>
      <c r="R129" s="64">
        <v>12.28</v>
      </c>
      <c r="S129" s="111" t="s">
        <v>494</v>
      </c>
      <c r="T129" s="111" t="s">
        <v>276</v>
      </c>
    </row>
    <row r="130" spans="1:20" s="18" customFormat="1" ht="15" customHeight="1">
      <c r="A130" s="15"/>
      <c r="B130" s="15"/>
      <c r="C130" s="61"/>
      <c r="E130" s="24" t="s">
        <v>482</v>
      </c>
      <c r="F130" s="15" t="s">
        <v>483</v>
      </c>
      <c r="G130" s="24" t="s">
        <v>484</v>
      </c>
      <c r="H130" s="141"/>
      <c r="I130" s="15" t="s">
        <v>24</v>
      </c>
      <c r="J130" s="15" t="s">
        <v>531</v>
      </c>
      <c r="K130" s="15" t="s">
        <v>532</v>
      </c>
      <c r="L130" s="67" t="s">
        <v>528</v>
      </c>
      <c r="M130" s="12" t="s">
        <v>529</v>
      </c>
      <c r="N130" s="12" t="s">
        <v>530</v>
      </c>
      <c r="O130" s="67" t="s">
        <v>533</v>
      </c>
      <c r="P130" s="31" t="s">
        <v>534</v>
      </c>
      <c r="Q130" s="31" t="s">
        <v>535</v>
      </c>
      <c r="R130" s="67">
        <v>16.568000000000001</v>
      </c>
      <c r="S130" s="130" t="s">
        <v>494</v>
      </c>
      <c r="T130" s="130" t="s">
        <v>276</v>
      </c>
    </row>
    <row r="131" spans="1:20" ht="15" customHeight="1">
      <c r="A131" s="7">
        <v>125</v>
      </c>
      <c r="B131" s="7">
        <v>10</v>
      </c>
      <c r="C131" s="59">
        <v>862843049224728</v>
      </c>
      <c r="D131" s="8">
        <v>5754100267996</v>
      </c>
      <c r="E131" s="2" t="s">
        <v>482</v>
      </c>
      <c r="F131" s="7" t="s">
        <v>483</v>
      </c>
      <c r="G131" s="2" t="s">
        <v>484</v>
      </c>
      <c r="H131" s="139" t="s">
        <v>485</v>
      </c>
      <c r="I131" s="7" t="s">
        <v>69</v>
      </c>
      <c r="J131" s="7" t="s">
        <v>152</v>
      </c>
      <c r="K131" s="7" t="s">
        <v>487</v>
      </c>
      <c r="L131" s="64" t="s">
        <v>488</v>
      </c>
      <c r="M131" s="10" t="s">
        <v>489</v>
      </c>
      <c r="N131" s="7" t="s">
        <v>490</v>
      </c>
      <c r="O131" s="64" t="s">
        <v>536</v>
      </c>
      <c r="P131" s="29" t="s">
        <v>537</v>
      </c>
      <c r="Q131" s="29" t="s">
        <v>538</v>
      </c>
      <c r="R131" s="64">
        <v>11.92</v>
      </c>
      <c r="S131" s="111" t="s">
        <v>276</v>
      </c>
      <c r="T131" s="111" t="s">
        <v>2167</v>
      </c>
    </row>
    <row r="132" spans="1:20" ht="15" customHeight="1">
      <c r="A132" s="7">
        <v>126</v>
      </c>
      <c r="B132" s="7">
        <v>11</v>
      </c>
      <c r="C132" s="59">
        <v>862843049263486</v>
      </c>
      <c r="D132" s="8">
        <v>5754100267997</v>
      </c>
      <c r="E132" s="2" t="s">
        <v>482</v>
      </c>
      <c r="F132" s="7" t="s">
        <v>483</v>
      </c>
      <c r="G132" s="2" t="s">
        <v>484</v>
      </c>
      <c r="H132" s="140"/>
      <c r="I132" s="7" t="s">
        <v>69</v>
      </c>
      <c r="J132" s="7" t="s">
        <v>157</v>
      </c>
      <c r="K132" s="7" t="s">
        <v>487</v>
      </c>
      <c r="L132" s="64" t="s">
        <v>536</v>
      </c>
      <c r="M132" s="30" t="s">
        <v>537</v>
      </c>
      <c r="N132" s="29" t="s">
        <v>538</v>
      </c>
      <c r="O132" s="64" t="s">
        <v>539</v>
      </c>
      <c r="P132" s="29" t="s">
        <v>540</v>
      </c>
      <c r="Q132" s="29" t="s">
        <v>541</v>
      </c>
      <c r="R132" s="64">
        <v>13.94</v>
      </c>
      <c r="S132" s="111" t="s">
        <v>276</v>
      </c>
      <c r="T132" s="111" t="s">
        <v>2167</v>
      </c>
    </row>
    <row r="133" spans="1:20" ht="15" customHeight="1">
      <c r="A133" s="7">
        <v>127</v>
      </c>
      <c r="B133" s="7">
        <v>12</v>
      </c>
      <c r="C133" s="59">
        <v>862843049321284</v>
      </c>
      <c r="D133" s="8">
        <v>5754100267998</v>
      </c>
      <c r="E133" s="2" t="s">
        <v>482</v>
      </c>
      <c r="F133" s="7" t="s">
        <v>483</v>
      </c>
      <c r="G133" s="2" t="s">
        <v>484</v>
      </c>
      <c r="H133" s="140"/>
      <c r="I133" s="7" t="s">
        <v>69</v>
      </c>
      <c r="J133" s="7" t="s">
        <v>161</v>
      </c>
      <c r="K133" s="7" t="s">
        <v>487</v>
      </c>
      <c r="L133" s="64" t="s">
        <v>539</v>
      </c>
      <c r="M133" s="30" t="s">
        <v>540</v>
      </c>
      <c r="N133" s="29" t="s">
        <v>541</v>
      </c>
      <c r="O133" s="64" t="s">
        <v>542</v>
      </c>
      <c r="P133" s="29" t="s">
        <v>543</v>
      </c>
      <c r="Q133" s="29" t="s">
        <v>544</v>
      </c>
      <c r="R133" s="64">
        <v>13.46</v>
      </c>
      <c r="S133" s="111" t="s">
        <v>276</v>
      </c>
      <c r="T133" s="111" t="s">
        <v>2167</v>
      </c>
    </row>
    <row r="134" spans="1:20" ht="15" customHeight="1">
      <c r="A134" s="7">
        <v>128</v>
      </c>
      <c r="B134" s="7">
        <v>13</v>
      </c>
      <c r="C134" s="59">
        <v>862843049263536</v>
      </c>
      <c r="D134" s="8">
        <v>5754100267999</v>
      </c>
      <c r="E134" s="2" t="s">
        <v>482</v>
      </c>
      <c r="F134" s="7" t="s">
        <v>483</v>
      </c>
      <c r="G134" s="2" t="s">
        <v>484</v>
      </c>
      <c r="H134" s="141"/>
      <c r="I134" s="7" t="s">
        <v>69</v>
      </c>
      <c r="J134" s="7" t="s">
        <v>165</v>
      </c>
      <c r="K134" s="7" t="s">
        <v>504</v>
      </c>
      <c r="L134" s="64" t="s">
        <v>542</v>
      </c>
      <c r="M134" s="30" t="s">
        <v>543</v>
      </c>
      <c r="N134" s="29" t="s">
        <v>544</v>
      </c>
      <c r="O134" s="64" t="s">
        <v>545</v>
      </c>
      <c r="P134" s="7" t="s">
        <v>546</v>
      </c>
      <c r="Q134" s="7" t="s">
        <v>547</v>
      </c>
      <c r="R134" s="64">
        <v>12.89</v>
      </c>
      <c r="S134" s="111" t="s">
        <v>276</v>
      </c>
      <c r="T134" s="111" t="s">
        <v>2167</v>
      </c>
    </row>
    <row r="135" spans="1:20" ht="15" customHeight="1">
      <c r="A135" s="7">
        <v>129</v>
      </c>
      <c r="B135" s="7">
        <v>14</v>
      </c>
      <c r="C135" s="59">
        <v>862843049224744</v>
      </c>
      <c r="D135" s="8">
        <v>5754100268000</v>
      </c>
      <c r="E135" s="2" t="s">
        <v>482</v>
      </c>
      <c r="F135" s="7" t="s">
        <v>483</v>
      </c>
      <c r="G135" s="2" t="s">
        <v>484</v>
      </c>
      <c r="H135" s="139" t="s">
        <v>508</v>
      </c>
      <c r="I135" s="7" t="s">
        <v>69</v>
      </c>
      <c r="J135" s="7" t="s">
        <v>169</v>
      </c>
      <c r="K135" s="7" t="s">
        <v>504</v>
      </c>
      <c r="L135" s="64" t="s">
        <v>545</v>
      </c>
      <c r="M135" s="10" t="s">
        <v>546</v>
      </c>
      <c r="N135" s="7" t="s">
        <v>547</v>
      </c>
      <c r="O135" s="64" t="s">
        <v>510</v>
      </c>
      <c r="P135" s="7" t="s">
        <v>511</v>
      </c>
      <c r="Q135" s="7" t="s">
        <v>512</v>
      </c>
      <c r="R135" s="64">
        <v>12.76</v>
      </c>
      <c r="S135" s="111" t="s">
        <v>276</v>
      </c>
      <c r="T135" s="111" t="s">
        <v>2167</v>
      </c>
    </row>
    <row r="136" spans="1:20" ht="15" customHeight="1">
      <c r="A136" s="7">
        <v>130</v>
      </c>
      <c r="B136" s="7">
        <v>15</v>
      </c>
      <c r="C136" s="59">
        <v>862843049225279</v>
      </c>
      <c r="D136" s="8">
        <v>5754100268001</v>
      </c>
      <c r="E136" s="2" t="s">
        <v>482</v>
      </c>
      <c r="F136" s="7" t="s">
        <v>483</v>
      </c>
      <c r="G136" s="2" t="s">
        <v>484</v>
      </c>
      <c r="H136" s="140"/>
      <c r="I136" s="7" t="s">
        <v>69</v>
      </c>
      <c r="J136" s="7" t="s">
        <v>173</v>
      </c>
      <c r="K136" s="7" t="s">
        <v>523</v>
      </c>
      <c r="L136" s="64" t="s">
        <v>510</v>
      </c>
      <c r="M136" s="10" t="s">
        <v>511</v>
      </c>
      <c r="N136" s="7" t="s">
        <v>512</v>
      </c>
      <c r="O136" s="64" t="s">
        <v>548</v>
      </c>
      <c r="P136" s="7" t="s">
        <v>549</v>
      </c>
      <c r="Q136" s="7" t="s">
        <v>550</v>
      </c>
      <c r="R136" s="64">
        <v>13.71</v>
      </c>
      <c r="S136" s="111" t="s">
        <v>276</v>
      </c>
      <c r="T136" s="111" t="s">
        <v>2167</v>
      </c>
    </row>
    <row r="137" spans="1:20" ht="15" customHeight="1">
      <c r="A137" s="7">
        <v>131</v>
      </c>
      <c r="B137" s="7">
        <v>16</v>
      </c>
      <c r="C137" s="59">
        <v>862843049264369</v>
      </c>
      <c r="D137" s="8">
        <v>5754100268002</v>
      </c>
      <c r="E137" s="2" t="s">
        <v>482</v>
      </c>
      <c r="F137" s="7" t="s">
        <v>483</v>
      </c>
      <c r="G137" s="2" t="s">
        <v>484</v>
      </c>
      <c r="H137" s="140"/>
      <c r="I137" s="7" t="s">
        <v>69</v>
      </c>
      <c r="J137" s="7" t="s">
        <v>177</v>
      </c>
      <c r="K137" s="7" t="s">
        <v>523</v>
      </c>
      <c r="L137" s="64" t="s">
        <v>548</v>
      </c>
      <c r="M137" s="10" t="s">
        <v>549</v>
      </c>
      <c r="N137" s="7" t="s">
        <v>550</v>
      </c>
      <c r="O137" s="64" t="s">
        <v>551</v>
      </c>
      <c r="P137" s="7" t="s">
        <v>552</v>
      </c>
      <c r="Q137" s="7" t="s">
        <v>553</v>
      </c>
      <c r="R137" s="64">
        <v>13.74</v>
      </c>
      <c r="S137" s="111" t="s">
        <v>276</v>
      </c>
      <c r="T137" s="111" t="s">
        <v>2167</v>
      </c>
    </row>
    <row r="138" spans="1:20" ht="15" customHeight="1">
      <c r="A138" s="7">
        <v>132</v>
      </c>
      <c r="B138" s="7">
        <v>17</v>
      </c>
      <c r="C138" s="59">
        <v>862843049264591</v>
      </c>
      <c r="D138" s="8">
        <v>5754100268003</v>
      </c>
      <c r="E138" s="2" t="s">
        <v>482</v>
      </c>
      <c r="F138" s="7" t="s">
        <v>483</v>
      </c>
      <c r="G138" s="2" t="s">
        <v>484</v>
      </c>
      <c r="H138" s="140"/>
      <c r="I138" s="7" t="s">
        <v>69</v>
      </c>
      <c r="J138" s="7" t="s">
        <v>181</v>
      </c>
      <c r="K138" s="7" t="s">
        <v>523</v>
      </c>
      <c r="L138" s="64" t="s">
        <v>551</v>
      </c>
      <c r="M138" s="10" t="s">
        <v>552</v>
      </c>
      <c r="N138" s="7" t="s">
        <v>553</v>
      </c>
      <c r="O138" s="64" t="s">
        <v>554</v>
      </c>
      <c r="P138" s="7" t="s">
        <v>555</v>
      </c>
      <c r="Q138" s="7" t="s">
        <v>556</v>
      </c>
      <c r="R138" s="64">
        <v>12.65</v>
      </c>
      <c r="S138" s="111" t="s">
        <v>276</v>
      </c>
      <c r="T138" s="111" t="s">
        <v>2167</v>
      </c>
    </row>
    <row r="139" spans="1:20" ht="15" customHeight="1">
      <c r="A139" s="7">
        <v>133</v>
      </c>
      <c r="B139" s="7">
        <v>18</v>
      </c>
      <c r="C139" s="59">
        <v>862843049263585</v>
      </c>
      <c r="D139" s="8">
        <v>5754100268004</v>
      </c>
      <c r="E139" s="2" t="s">
        <v>482</v>
      </c>
      <c r="F139" s="7" t="s">
        <v>483</v>
      </c>
      <c r="G139" s="2" t="s">
        <v>484</v>
      </c>
      <c r="H139" s="140"/>
      <c r="I139" s="7" t="s">
        <v>69</v>
      </c>
      <c r="J139" s="7" t="s">
        <v>185</v>
      </c>
      <c r="K139" s="7" t="s">
        <v>523</v>
      </c>
      <c r="L139" s="64" t="s">
        <v>554</v>
      </c>
      <c r="M139" s="10" t="s">
        <v>555</v>
      </c>
      <c r="N139" s="7" t="s">
        <v>556</v>
      </c>
      <c r="O139" s="64" t="s">
        <v>557</v>
      </c>
      <c r="P139" s="7" t="s">
        <v>558</v>
      </c>
      <c r="Q139" s="7" t="s">
        <v>559</v>
      </c>
      <c r="R139" s="64">
        <v>13.84</v>
      </c>
      <c r="S139" s="111" t="s">
        <v>276</v>
      </c>
      <c r="T139" s="111" t="s">
        <v>2167</v>
      </c>
    </row>
    <row r="140" spans="1:20" ht="15" customHeight="1">
      <c r="A140" s="7">
        <v>134</v>
      </c>
      <c r="B140" s="7">
        <v>19</v>
      </c>
      <c r="C140" s="59">
        <v>862843049355365</v>
      </c>
      <c r="D140" s="8">
        <v>5754100268005</v>
      </c>
      <c r="E140" s="2" t="s">
        <v>482</v>
      </c>
      <c r="F140" s="7" t="s">
        <v>483</v>
      </c>
      <c r="G140" s="2" t="s">
        <v>484</v>
      </c>
      <c r="H140" s="141"/>
      <c r="I140" s="7" t="s">
        <v>69</v>
      </c>
      <c r="J140" s="7" t="s">
        <v>189</v>
      </c>
      <c r="K140" s="7" t="s">
        <v>523</v>
      </c>
      <c r="L140" s="64" t="s">
        <v>557</v>
      </c>
      <c r="M140" s="10" t="s">
        <v>558</v>
      </c>
      <c r="N140" s="7" t="s">
        <v>559</v>
      </c>
      <c r="O140" s="64" t="s">
        <v>560</v>
      </c>
      <c r="P140" s="7" t="s">
        <v>561</v>
      </c>
      <c r="Q140" s="7" t="s">
        <v>561</v>
      </c>
      <c r="R140" s="64">
        <v>12.28</v>
      </c>
      <c r="S140" s="111" t="s">
        <v>276</v>
      </c>
      <c r="T140" s="111" t="s">
        <v>2167</v>
      </c>
    </row>
    <row r="141" spans="1:20" ht="15" customHeight="1">
      <c r="A141" s="7">
        <v>135</v>
      </c>
      <c r="B141" s="7">
        <v>1</v>
      </c>
      <c r="C141" s="59">
        <v>862843049264161</v>
      </c>
      <c r="D141" s="8">
        <v>5754100268006</v>
      </c>
      <c r="E141" s="2" t="s">
        <v>562</v>
      </c>
      <c r="F141" s="7" t="s">
        <v>563</v>
      </c>
      <c r="G141" s="7" t="s">
        <v>564</v>
      </c>
      <c r="H141" s="171" t="s">
        <v>565</v>
      </c>
      <c r="I141" s="7" t="s">
        <v>24</v>
      </c>
      <c r="J141" s="7" t="s">
        <v>486</v>
      </c>
      <c r="K141" s="32" t="s">
        <v>532</v>
      </c>
      <c r="L141" s="71" t="s">
        <v>566</v>
      </c>
      <c r="M141" s="32" t="s">
        <v>567</v>
      </c>
      <c r="N141" s="32" t="s">
        <v>568</v>
      </c>
      <c r="O141" s="71" t="s">
        <v>569</v>
      </c>
      <c r="P141" s="32" t="s">
        <v>570</v>
      </c>
      <c r="Q141" s="32" t="s">
        <v>571</v>
      </c>
      <c r="R141" s="113">
        <v>16.559999999999999</v>
      </c>
      <c r="S141" s="113" t="s">
        <v>2156</v>
      </c>
      <c r="T141" s="113" t="s">
        <v>276</v>
      </c>
    </row>
    <row r="142" spans="1:20" ht="15" customHeight="1">
      <c r="A142" s="7">
        <v>136</v>
      </c>
      <c r="B142" s="7">
        <v>2</v>
      </c>
      <c r="C142" s="59">
        <v>862843049221385</v>
      </c>
      <c r="D142" s="8">
        <v>5754100268007</v>
      </c>
      <c r="E142" s="2" t="s">
        <v>562</v>
      </c>
      <c r="F142" s="7" t="s">
        <v>563</v>
      </c>
      <c r="G142" s="7" t="s">
        <v>564</v>
      </c>
      <c r="H142" s="172"/>
      <c r="I142" s="7" t="s">
        <v>24</v>
      </c>
      <c r="J142" s="7" t="s">
        <v>495</v>
      </c>
      <c r="K142" s="32" t="s">
        <v>532</v>
      </c>
      <c r="L142" s="71" t="s">
        <v>569</v>
      </c>
      <c r="M142" s="32" t="s">
        <v>570</v>
      </c>
      <c r="N142" s="32" t="s">
        <v>571</v>
      </c>
      <c r="O142" s="71" t="s">
        <v>572</v>
      </c>
      <c r="P142" s="32" t="s">
        <v>573</v>
      </c>
      <c r="Q142" s="32" t="s">
        <v>574</v>
      </c>
      <c r="R142" s="113">
        <v>16.600000000000001</v>
      </c>
      <c r="S142" s="113" t="s">
        <v>2156</v>
      </c>
      <c r="T142" s="113" t="s">
        <v>276</v>
      </c>
    </row>
    <row r="143" spans="1:20" ht="15" customHeight="1">
      <c r="A143" s="7">
        <v>137</v>
      </c>
      <c r="B143" s="7">
        <v>3</v>
      </c>
      <c r="C143" s="59">
        <v>862843049264393</v>
      </c>
      <c r="D143" s="8">
        <v>5754100268008</v>
      </c>
      <c r="E143" s="2" t="s">
        <v>562</v>
      </c>
      <c r="F143" s="7" t="s">
        <v>563</v>
      </c>
      <c r="G143" s="7" t="s">
        <v>564</v>
      </c>
      <c r="H143" s="172"/>
      <c r="I143" s="7" t="s">
        <v>24</v>
      </c>
      <c r="J143" s="7" t="s">
        <v>499</v>
      </c>
      <c r="K143" s="32" t="s">
        <v>575</v>
      </c>
      <c r="L143" s="71" t="s">
        <v>572</v>
      </c>
      <c r="M143" s="32" t="s">
        <v>573</v>
      </c>
      <c r="N143" s="32" t="s">
        <v>576</v>
      </c>
      <c r="O143" s="71" t="s">
        <v>577</v>
      </c>
      <c r="P143" s="32" t="s">
        <v>578</v>
      </c>
      <c r="Q143" s="32" t="s">
        <v>579</v>
      </c>
      <c r="R143" s="113">
        <v>15.88</v>
      </c>
      <c r="S143" s="113" t="s">
        <v>2156</v>
      </c>
      <c r="T143" s="113" t="s">
        <v>276</v>
      </c>
    </row>
    <row r="144" spans="1:20" ht="15" customHeight="1">
      <c r="A144" s="7">
        <v>138</v>
      </c>
      <c r="B144" s="7">
        <v>4</v>
      </c>
      <c r="C144" s="59">
        <v>862843049225360</v>
      </c>
      <c r="D144" s="8">
        <v>5754100268009</v>
      </c>
      <c r="E144" s="2" t="s">
        <v>562</v>
      </c>
      <c r="F144" s="7" t="s">
        <v>563</v>
      </c>
      <c r="G144" s="7" t="s">
        <v>564</v>
      </c>
      <c r="H144" s="173"/>
      <c r="I144" s="7" t="s">
        <v>24</v>
      </c>
      <c r="J144" s="7" t="s">
        <v>503</v>
      </c>
      <c r="K144" s="32" t="s">
        <v>575</v>
      </c>
      <c r="L144" s="71" t="s">
        <v>577</v>
      </c>
      <c r="M144" s="32" t="s">
        <v>578</v>
      </c>
      <c r="N144" s="32" t="s">
        <v>580</v>
      </c>
      <c r="O144" s="71" t="s">
        <v>581</v>
      </c>
      <c r="P144" s="32" t="s">
        <v>582</v>
      </c>
      <c r="Q144" s="32" t="s">
        <v>583</v>
      </c>
      <c r="R144" s="113">
        <v>15.88</v>
      </c>
      <c r="S144" s="113" t="s">
        <v>2156</v>
      </c>
      <c r="T144" s="113" t="s">
        <v>276</v>
      </c>
    </row>
    <row r="145" spans="1:20" ht="15" customHeight="1">
      <c r="A145" s="7">
        <v>139</v>
      </c>
      <c r="B145" s="7">
        <v>5</v>
      </c>
      <c r="C145" s="59">
        <v>862843049320807</v>
      </c>
      <c r="D145" s="8">
        <v>5754100268010</v>
      </c>
      <c r="E145" s="2" t="s">
        <v>562</v>
      </c>
      <c r="F145" s="7" t="s">
        <v>563</v>
      </c>
      <c r="G145" s="7" t="s">
        <v>564</v>
      </c>
      <c r="H145" s="174" t="s">
        <v>563</v>
      </c>
      <c r="I145" s="7" t="s">
        <v>24</v>
      </c>
      <c r="J145" s="7" t="s">
        <v>509</v>
      </c>
      <c r="K145" s="32" t="s">
        <v>584</v>
      </c>
      <c r="L145" s="71" t="s">
        <v>581</v>
      </c>
      <c r="M145" s="32" t="s">
        <v>582</v>
      </c>
      <c r="N145" s="32" t="s">
        <v>585</v>
      </c>
      <c r="O145" s="71" t="s">
        <v>586</v>
      </c>
      <c r="P145" s="32" t="s">
        <v>587</v>
      </c>
      <c r="Q145" s="32" t="s">
        <v>588</v>
      </c>
      <c r="R145" s="113">
        <v>16.2</v>
      </c>
      <c r="S145" s="113" t="s">
        <v>2156</v>
      </c>
      <c r="T145" s="113" t="s">
        <v>276</v>
      </c>
    </row>
    <row r="146" spans="1:20" ht="15" customHeight="1">
      <c r="A146" s="7">
        <v>140</v>
      </c>
      <c r="B146" s="7">
        <v>6</v>
      </c>
      <c r="C146" s="59">
        <v>862843049258262</v>
      </c>
      <c r="D146" s="8">
        <v>5754100268011</v>
      </c>
      <c r="E146" s="2" t="s">
        <v>562</v>
      </c>
      <c r="F146" s="7" t="s">
        <v>563</v>
      </c>
      <c r="G146" s="7" t="s">
        <v>564</v>
      </c>
      <c r="H146" s="172"/>
      <c r="I146" s="7" t="s">
        <v>24</v>
      </c>
      <c r="J146" s="7" t="s">
        <v>513</v>
      </c>
      <c r="K146" s="32" t="s">
        <v>584</v>
      </c>
      <c r="L146" s="71" t="s">
        <v>586</v>
      </c>
      <c r="M146" s="32" t="s">
        <v>589</v>
      </c>
      <c r="N146" s="32" t="s">
        <v>590</v>
      </c>
      <c r="O146" s="71" t="s">
        <v>591</v>
      </c>
      <c r="P146" s="32" t="s">
        <v>592</v>
      </c>
      <c r="Q146" s="32" t="s">
        <v>593</v>
      </c>
      <c r="R146" s="113">
        <v>16.2</v>
      </c>
      <c r="S146" s="113" t="s">
        <v>2156</v>
      </c>
      <c r="T146" s="113" t="s">
        <v>276</v>
      </c>
    </row>
    <row r="147" spans="1:20" ht="15" customHeight="1">
      <c r="A147" s="7">
        <v>141</v>
      </c>
      <c r="B147" s="7">
        <v>7</v>
      </c>
      <c r="C147" s="59">
        <v>862843049263809</v>
      </c>
      <c r="D147" s="8">
        <v>5754100268012</v>
      </c>
      <c r="E147" s="2" t="s">
        <v>562</v>
      </c>
      <c r="F147" s="7" t="s">
        <v>563</v>
      </c>
      <c r="G147" s="7" t="s">
        <v>564</v>
      </c>
      <c r="H147" s="172"/>
      <c r="I147" s="7" t="s">
        <v>24</v>
      </c>
      <c r="J147" s="7" t="s">
        <v>518</v>
      </c>
      <c r="K147" s="32" t="s">
        <v>594</v>
      </c>
      <c r="L147" s="71" t="s">
        <v>591</v>
      </c>
      <c r="M147" s="32" t="s">
        <v>592</v>
      </c>
      <c r="N147" s="32" t="s">
        <v>593</v>
      </c>
      <c r="O147" s="71" t="s">
        <v>595</v>
      </c>
      <c r="P147" s="32" t="s">
        <v>596</v>
      </c>
      <c r="Q147" s="32" t="s">
        <v>597</v>
      </c>
      <c r="R147" s="113">
        <v>13.78</v>
      </c>
      <c r="S147" s="113" t="s">
        <v>2156</v>
      </c>
      <c r="T147" s="113" t="s">
        <v>276</v>
      </c>
    </row>
    <row r="148" spans="1:20" ht="15" customHeight="1">
      <c r="A148" s="7">
        <v>142</v>
      </c>
      <c r="B148" s="7">
        <v>8</v>
      </c>
      <c r="C148" s="59">
        <v>862843049321078</v>
      </c>
      <c r="D148" s="8">
        <v>5754100268013</v>
      </c>
      <c r="E148" s="2" t="s">
        <v>562</v>
      </c>
      <c r="F148" s="7" t="s">
        <v>563</v>
      </c>
      <c r="G148" s="7" t="s">
        <v>564</v>
      </c>
      <c r="H148" s="172"/>
      <c r="I148" s="7" t="s">
        <v>24</v>
      </c>
      <c r="J148" s="7" t="s">
        <v>522</v>
      </c>
      <c r="K148" s="32" t="s">
        <v>594</v>
      </c>
      <c r="L148" s="71" t="s">
        <v>595</v>
      </c>
      <c r="M148" s="32" t="s">
        <v>596</v>
      </c>
      <c r="N148" s="32" t="s">
        <v>597</v>
      </c>
      <c r="O148" s="71" t="s">
        <v>598</v>
      </c>
      <c r="P148" s="32" t="s">
        <v>599</v>
      </c>
      <c r="Q148" s="32" t="s">
        <v>600</v>
      </c>
      <c r="R148" s="113">
        <v>13.78</v>
      </c>
      <c r="S148" s="113" t="s">
        <v>2156</v>
      </c>
      <c r="T148" s="113" t="s">
        <v>276</v>
      </c>
    </row>
    <row r="149" spans="1:20" s="18" customFormat="1" ht="15" customHeight="1">
      <c r="A149" s="15">
        <v>143</v>
      </c>
      <c r="B149" s="15"/>
      <c r="C149" s="61"/>
      <c r="E149" s="24" t="s">
        <v>562</v>
      </c>
      <c r="F149" s="15" t="s">
        <v>563</v>
      </c>
      <c r="G149" s="15" t="s">
        <v>564</v>
      </c>
      <c r="H149" s="172"/>
      <c r="I149" s="15" t="s">
        <v>24</v>
      </c>
      <c r="J149" s="15" t="s">
        <v>527</v>
      </c>
      <c r="K149" s="33" t="s">
        <v>601</v>
      </c>
      <c r="L149" s="72" t="s">
        <v>598</v>
      </c>
      <c r="M149" s="33" t="s">
        <v>599</v>
      </c>
      <c r="N149" s="33" t="s">
        <v>602</v>
      </c>
      <c r="O149" s="72" t="s">
        <v>603</v>
      </c>
      <c r="P149" s="33" t="s">
        <v>604</v>
      </c>
      <c r="Q149" s="33" t="s">
        <v>605</v>
      </c>
      <c r="R149" s="114">
        <v>17.559999999999999</v>
      </c>
      <c r="S149" s="113" t="s">
        <v>2156</v>
      </c>
      <c r="T149" s="113" t="s">
        <v>276</v>
      </c>
    </row>
    <row r="150" spans="1:20" s="27" customFormat="1" ht="15" customHeight="1">
      <c r="A150" s="26">
        <v>144</v>
      </c>
      <c r="B150" s="26">
        <v>9</v>
      </c>
      <c r="C150" s="62">
        <v>862843049320419</v>
      </c>
      <c r="D150" s="34">
        <v>5754100268014</v>
      </c>
      <c r="E150" s="4" t="s">
        <v>562</v>
      </c>
      <c r="F150" s="26" t="s">
        <v>563</v>
      </c>
      <c r="G150" s="26" t="s">
        <v>564</v>
      </c>
      <c r="H150" s="173"/>
      <c r="I150" s="26" t="s">
        <v>69</v>
      </c>
      <c r="J150" s="26" t="s">
        <v>152</v>
      </c>
      <c r="K150" s="32" t="s">
        <v>532</v>
      </c>
      <c r="L150" s="73" t="s">
        <v>560</v>
      </c>
      <c r="M150" s="32" t="s">
        <v>606</v>
      </c>
      <c r="N150" s="32" t="s">
        <v>607</v>
      </c>
      <c r="O150" s="71" t="s">
        <v>608</v>
      </c>
      <c r="P150" s="32" t="s">
        <v>609</v>
      </c>
      <c r="Q150" s="32" t="s">
        <v>610</v>
      </c>
      <c r="R150" s="113">
        <v>14</v>
      </c>
      <c r="S150" s="113" t="s">
        <v>276</v>
      </c>
      <c r="T150" s="113" t="s">
        <v>1047</v>
      </c>
    </row>
    <row r="151" spans="1:20" s="27" customFormat="1" ht="15" customHeight="1">
      <c r="A151" s="26">
        <v>145</v>
      </c>
      <c r="B151" s="26">
        <v>10</v>
      </c>
      <c r="C151" s="62">
        <v>862843049263056</v>
      </c>
      <c r="D151" s="34">
        <v>5754100268015</v>
      </c>
      <c r="E151" s="4" t="s">
        <v>562</v>
      </c>
      <c r="F151" s="26" t="s">
        <v>563</v>
      </c>
      <c r="G151" s="26" t="s">
        <v>564</v>
      </c>
      <c r="H151" s="174" t="s">
        <v>565</v>
      </c>
      <c r="I151" s="26" t="s">
        <v>69</v>
      </c>
      <c r="J151" s="26" t="s">
        <v>157</v>
      </c>
      <c r="K151" s="32" t="s">
        <v>532</v>
      </c>
      <c r="L151" s="73" t="s">
        <v>608</v>
      </c>
      <c r="M151" s="32" t="s">
        <v>611</v>
      </c>
      <c r="N151" s="32" t="s">
        <v>612</v>
      </c>
      <c r="O151" s="71" t="s">
        <v>613</v>
      </c>
      <c r="P151" s="32" t="s">
        <v>614</v>
      </c>
      <c r="Q151" s="32" t="s">
        <v>615</v>
      </c>
      <c r="R151" s="113">
        <v>14</v>
      </c>
      <c r="S151" s="113" t="s">
        <v>276</v>
      </c>
      <c r="T151" s="113" t="s">
        <v>1047</v>
      </c>
    </row>
    <row r="152" spans="1:20" s="27" customFormat="1" ht="15" customHeight="1">
      <c r="A152" s="26">
        <v>146</v>
      </c>
      <c r="B152" s="26">
        <v>11</v>
      </c>
      <c r="C152" s="62">
        <v>862843049264187</v>
      </c>
      <c r="D152" s="34">
        <v>5754100268016</v>
      </c>
      <c r="E152" s="4" t="s">
        <v>562</v>
      </c>
      <c r="F152" s="26" t="s">
        <v>563</v>
      </c>
      <c r="G152" s="26" t="s">
        <v>564</v>
      </c>
      <c r="H152" s="172"/>
      <c r="I152" s="26" t="s">
        <v>69</v>
      </c>
      <c r="J152" s="26" t="s">
        <v>161</v>
      </c>
      <c r="K152" s="32" t="s">
        <v>532</v>
      </c>
      <c r="L152" s="73" t="s">
        <v>613</v>
      </c>
      <c r="M152" s="32" t="s">
        <v>614</v>
      </c>
      <c r="N152" s="32" t="s">
        <v>615</v>
      </c>
      <c r="O152" s="71" t="s">
        <v>616</v>
      </c>
      <c r="P152" s="32" t="s">
        <v>617</v>
      </c>
      <c r="Q152" s="32" t="s">
        <v>618</v>
      </c>
      <c r="R152" s="113">
        <v>12</v>
      </c>
      <c r="S152" s="113" t="s">
        <v>276</v>
      </c>
      <c r="T152" s="113" t="s">
        <v>1047</v>
      </c>
    </row>
    <row r="153" spans="1:20" s="27" customFormat="1" ht="15" customHeight="1">
      <c r="A153" s="26">
        <v>147</v>
      </c>
      <c r="B153" s="26">
        <v>12</v>
      </c>
      <c r="C153" s="62">
        <v>862843049258650</v>
      </c>
      <c r="D153" s="34">
        <v>5754100268017</v>
      </c>
      <c r="E153" s="4" t="s">
        <v>562</v>
      </c>
      <c r="F153" s="26" t="s">
        <v>563</v>
      </c>
      <c r="G153" s="26" t="s">
        <v>564</v>
      </c>
      <c r="H153" s="172"/>
      <c r="I153" s="26" t="s">
        <v>69</v>
      </c>
      <c r="J153" s="26" t="s">
        <v>165</v>
      </c>
      <c r="K153" s="32" t="s">
        <v>575</v>
      </c>
      <c r="L153" s="73" t="s">
        <v>616</v>
      </c>
      <c r="M153" s="32" t="s">
        <v>619</v>
      </c>
      <c r="N153" s="32" t="s">
        <v>620</v>
      </c>
      <c r="O153" s="71" t="s">
        <v>621</v>
      </c>
      <c r="P153" s="32" t="s">
        <v>622</v>
      </c>
      <c r="Q153" s="32" t="s">
        <v>623</v>
      </c>
      <c r="R153" s="113">
        <v>12</v>
      </c>
      <c r="S153" s="113" t="s">
        <v>276</v>
      </c>
      <c r="T153" s="113" t="s">
        <v>1047</v>
      </c>
    </row>
    <row r="154" spans="1:20" s="27" customFormat="1" ht="15" customHeight="1">
      <c r="A154" s="26">
        <v>148</v>
      </c>
      <c r="B154" s="26">
        <v>13</v>
      </c>
      <c r="C154" s="62">
        <v>862843049320823</v>
      </c>
      <c r="D154" s="34">
        <v>5754100268018</v>
      </c>
      <c r="E154" s="4" t="s">
        <v>562</v>
      </c>
      <c r="F154" s="26" t="s">
        <v>563</v>
      </c>
      <c r="G154" s="26" t="s">
        <v>564</v>
      </c>
      <c r="H154" s="172"/>
      <c r="I154" s="26" t="s">
        <v>69</v>
      </c>
      <c r="J154" s="26" t="s">
        <v>169</v>
      </c>
      <c r="K154" s="32" t="s">
        <v>575</v>
      </c>
      <c r="L154" s="73" t="s">
        <v>621</v>
      </c>
      <c r="M154" s="32" t="s">
        <v>624</v>
      </c>
      <c r="N154" s="32" t="s">
        <v>625</v>
      </c>
      <c r="O154" s="71" t="s">
        <v>626</v>
      </c>
      <c r="P154" s="32" t="s">
        <v>627</v>
      </c>
      <c r="Q154" s="32" t="s">
        <v>628</v>
      </c>
      <c r="R154" s="113">
        <v>14</v>
      </c>
      <c r="S154" s="113" t="s">
        <v>276</v>
      </c>
      <c r="T154" s="113" t="s">
        <v>1047</v>
      </c>
    </row>
    <row r="155" spans="1:20" s="27" customFormat="1" ht="15" customHeight="1">
      <c r="A155" s="26">
        <v>149</v>
      </c>
      <c r="B155" s="26">
        <v>14</v>
      </c>
      <c r="C155" s="62">
        <v>862843049224926</v>
      </c>
      <c r="D155" s="34">
        <v>5754100268019</v>
      </c>
      <c r="E155" s="4" t="s">
        <v>562</v>
      </c>
      <c r="F155" s="26" t="s">
        <v>563</v>
      </c>
      <c r="G155" s="26" t="s">
        <v>564</v>
      </c>
      <c r="H155" s="172"/>
      <c r="I155" s="26" t="s">
        <v>69</v>
      </c>
      <c r="J155" s="26" t="s">
        <v>173</v>
      </c>
      <c r="K155" s="32" t="s">
        <v>629</v>
      </c>
      <c r="L155" s="73" t="s">
        <v>626</v>
      </c>
      <c r="M155" s="32" t="s">
        <v>627</v>
      </c>
      <c r="N155" s="32" t="s">
        <v>628</v>
      </c>
      <c r="O155" s="71" t="s">
        <v>630</v>
      </c>
      <c r="P155" s="32" t="s">
        <v>631</v>
      </c>
      <c r="Q155" s="32" t="s">
        <v>632</v>
      </c>
      <c r="R155" s="113">
        <v>10</v>
      </c>
      <c r="S155" s="113" t="s">
        <v>276</v>
      </c>
      <c r="T155" s="113" t="s">
        <v>1047</v>
      </c>
    </row>
    <row r="156" spans="1:20" s="27" customFormat="1" ht="15" customHeight="1">
      <c r="A156" s="26">
        <v>150</v>
      </c>
      <c r="B156" s="26">
        <v>15</v>
      </c>
      <c r="C156" s="62">
        <v>862843049260003</v>
      </c>
      <c r="D156" s="34">
        <v>5754100268020</v>
      </c>
      <c r="E156" s="4" t="s">
        <v>562</v>
      </c>
      <c r="F156" s="26" t="s">
        <v>563</v>
      </c>
      <c r="G156" s="26" t="s">
        <v>564</v>
      </c>
      <c r="H156" s="172"/>
      <c r="I156" s="26" t="s">
        <v>69</v>
      </c>
      <c r="J156" s="26" t="s">
        <v>177</v>
      </c>
      <c r="K156" s="32" t="s">
        <v>584</v>
      </c>
      <c r="L156" s="73" t="s">
        <v>630</v>
      </c>
      <c r="M156" s="32" t="s">
        <v>631</v>
      </c>
      <c r="N156" s="32" t="s">
        <v>632</v>
      </c>
      <c r="O156" s="71" t="s">
        <v>633</v>
      </c>
      <c r="P156" s="32" t="s">
        <v>634</v>
      </c>
      <c r="Q156" s="32" t="s">
        <v>635</v>
      </c>
      <c r="R156" s="113">
        <v>12</v>
      </c>
      <c r="S156" s="113" t="s">
        <v>276</v>
      </c>
      <c r="T156" s="113" t="s">
        <v>1047</v>
      </c>
    </row>
    <row r="157" spans="1:20" s="27" customFormat="1" ht="15" customHeight="1">
      <c r="A157" s="26">
        <v>151</v>
      </c>
      <c r="B157" s="26">
        <v>16</v>
      </c>
      <c r="C157" s="62">
        <v>862843049263452</v>
      </c>
      <c r="D157" s="34">
        <v>5754100268021</v>
      </c>
      <c r="E157" s="4" t="s">
        <v>562</v>
      </c>
      <c r="F157" s="26" t="s">
        <v>563</v>
      </c>
      <c r="G157" s="26" t="s">
        <v>564</v>
      </c>
      <c r="H157" s="175" t="s">
        <v>563</v>
      </c>
      <c r="I157" s="26" t="s">
        <v>69</v>
      </c>
      <c r="J157" s="26" t="s">
        <v>181</v>
      </c>
      <c r="K157" s="32" t="s">
        <v>584</v>
      </c>
      <c r="L157" s="73" t="s">
        <v>633</v>
      </c>
      <c r="M157" s="32" t="s">
        <v>634</v>
      </c>
      <c r="N157" s="32" t="s">
        <v>635</v>
      </c>
      <c r="O157" s="71" t="s">
        <v>636</v>
      </c>
      <c r="P157" s="32" t="s">
        <v>637</v>
      </c>
      <c r="Q157" s="32" t="s">
        <v>638</v>
      </c>
      <c r="R157" s="113">
        <v>12</v>
      </c>
      <c r="S157" s="113" t="s">
        <v>276</v>
      </c>
      <c r="T157" s="113" t="s">
        <v>1047</v>
      </c>
    </row>
    <row r="158" spans="1:20" s="27" customFormat="1" ht="15" customHeight="1">
      <c r="A158" s="26">
        <v>152</v>
      </c>
      <c r="B158" s="26">
        <v>17</v>
      </c>
      <c r="C158" s="62">
        <v>862843049258601</v>
      </c>
      <c r="D158" s="34">
        <v>5754100268022</v>
      </c>
      <c r="E158" s="4" t="s">
        <v>562</v>
      </c>
      <c r="F158" s="26" t="s">
        <v>563</v>
      </c>
      <c r="G158" s="26" t="s">
        <v>564</v>
      </c>
      <c r="H158" s="175"/>
      <c r="I158" s="26" t="s">
        <v>69</v>
      </c>
      <c r="J158" s="26" t="s">
        <v>185</v>
      </c>
      <c r="K158" s="32" t="s">
        <v>594</v>
      </c>
      <c r="L158" s="73" t="s">
        <v>636</v>
      </c>
      <c r="M158" s="32" t="s">
        <v>637</v>
      </c>
      <c r="N158" s="32" t="s">
        <v>638</v>
      </c>
      <c r="O158" s="71" t="s">
        <v>639</v>
      </c>
      <c r="P158" s="32" t="s">
        <v>640</v>
      </c>
      <c r="Q158" s="32" t="s">
        <v>641</v>
      </c>
      <c r="R158" s="113">
        <v>12</v>
      </c>
      <c r="S158" s="113" t="s">
        <v>276</v>
      </c>
      <c r="T158" s="113" t="s">
        <v>1047</v>
      </c>
    </row>
    <row r="159" spans="1:20" s="27" customFormat="1" ht="15" customHeight="1">
      <c r="A159" s="26">
        <v>153</v>
      </c>
      <c r="B159" s="26">
        <v>18</v>
      </c>
      <c r="C159" s="62">
        <v>862843049355258</v>
      </c>
      <c r="D159" s="34">
        <v>5754100268023</v>
      </c>
      <c r="E159" s="4" t="s">
        <v>562</v>
      </c>
      <c r="F159" s="26" t="s">
        <v>563</v>
      </c>
      <c r="G159" s="26" t="s">
        <v>564</v>
      </c>
      <c r="H159" s="175"/>
      <c r="I159" s="26" t="s">
        <v>69</v>
      </c>
      <c r="J159" s="26" t="s">
        <v>189</v>
      </c>
      <c r="K159" s="32" t="s">
        <v>594</v>
      </c>
      <c r="L159" s="73" t="s">
        <v>639</v>
      </c>
      <c r="M159" s="32" t="s">
        <v>640</v>
      </c>
      <c r="N159" s="32" t="s">
        <v>641</v>
      </c>
      <c r="O159" s="71" t="s">
        <v>642</v>
      </c>
      <c r="P159" s="32" t="s">
        <v>643</v>
      </c>
      <c r="Q159" s="32" t="s">
        <v>644</v>
      </c>
      <c r="R159" s="113">
        <v>12</v>
      </c>
      <c r="S159" s="113" t="s">
        <v>276</v>
      </c>
      <c r="T159" s="113" t="s">
        <v>1047</v>
      </c>
    </row>
    <row r="160" spans="1:20" s="27" customFormat="1" ht="15" customHeight="1">
      <c r="A160" s="26">
        <v>154</v>
      </c>
      <c r="B160" s="26">
        <v>19</v>
      </c>
      <c r="C160" s="62">
        <v>862843049221161</v>
      </c>
      <c r="D160" s="34">
        <v>5754100268024</v>
      </c>
      <c r="E160" s="4" t="s">
        <v>562</v>
      </c>
      <c r="F160" s="26" t="s">
        <v>563</v>
      </c>
      <c r="G160" s="26" t="s">
        <v>564</v>
      </c>
      <c r="H160" s="175"/>
      <c r="I160" s="26" t="s">
        <v>69</v>
      </c>
      <c r="J160" s="26" t="s">
        <v>193</v>
      </c>
      <c r="K160" s="32" t="s">
        <v>594</v>
      </c>
      <c r="L160" s="73" t="s">
        <v>642</v>
      </c>
      <c r="M160" s="32" t="s">
        <v>643</v>
      </c>
      <c r="N160" s="32" t="s">
        <v>644</v>
      </c>
      <c r="O160" s="71" t="s">
        <v>645</v>
      </c>
      <c r="P160" s="32" t="s">
        <v>646</v>
      </c>
      <c r="Q160" s="32" t="s">
        <v>647</v>
      </c>
      <c r="R160" s="113">
        <v>10</v>
      </c>
      <c r="S160" s="113" t="s">
        <v>276</v>
      </c>
      <c r="T160" s="113" t="s">
        <v>1047</v>
      </c>
    </row>
    <row r="161" spans="1:20" s="27" customFormat="1" ht="15" customHeight="1">
      <c r="A161" s="26">
        <v>155</v>
      </c>
      <c r="B161" s="26">
        <v>20</v>
      </c>
      <c r="C161" s="62">
        <v>862843049221377</v>
      </c>
      <c r="D161" s="34">
        <v>5754100268025</v>
      </c>
      <c r="E161" s="4" t="s">
        <v>562</v>
      </c>
      <c r="F161" s="26" t="s">
        <v>563</v>
      </c>
      <c r="G161" s="26" t="s">
        <v>564</v>
      </c>
      <c r="H161" s="175"/>
      <c r="I161" s="26" t="s">
        <v>69</v>
      </c>
      <c r="J161" s="26" t="s">
        <v>197</v>
      </c>
      <c r="K161" s="32" t="s">
        <v>648</v>
      </c>
      <c r="L161" s="73" t="s">
        <v>645</v>
      </c>
      <c r="M161" s="32" t="s">
        <v>646</v>
      </c>
      <c r="N161" s="32" t="s">
        <v>647</v>
      </c>
      <c r="O161" s="71" t="s">
        <v>649</v>
      </c>
      <c r="P161" s="32" t="s">
        <v>650</v>
      </c>
      <c r="Q161" s="27" t="s">
        <v>651</v>
      </c>
      <c r="R161" s="113">
        <v>14</v>
      </c>
      <c r="S161" s="113" t="s">
        <v>276</v>
      </c>
      <c r="T161" s="113" t="s">
        <v>1047</v>
      </c>
    </row>
    <row r="162" spans="1:20" ht="15" customHeight="1">
      <c r="A162" s="7">
        <v>156</v>
      </c>
      <c r="B162" s="7">
        <v>1</v>
      </c>
      <c r="C162" s="59">
        <v>862843049225485</v>
      </c>
      <c r="D162" s="8">
        <v>5754100268026</v>
      </c>
      <c r="E162" s="2" t="s">
        <v>652</v>
      </c>
      <c r="F162" s="2" t="s">
        <v>653</v>
      </c>
      <c r="G162" s="2" t="s">
        <v>654</v>
      </c>
      <c r="H162" s="140" t="s">
        <v>655</v>
      </c>
      <c r="I162" s="7" t="s">
        <v>24</v>
      </c>
      <c r="J162" s="7" t="s">
        <v>486</v>
      </c>
      <c r="K162" s="7" t="s">
        <v>656</v>
      </c>
      <c r="L162" s="64" t="s">
        <v>657</v>
      </c>
      <c r="M162" s="7" t="s">
        <v>658</v>
      </c>
      <c r="N162" s="7" t="s">
        <v>659</v>
      </c>
      <c r="O162" s="64" t="s">
        <v>660</v>
      </c>
      <c r="P162" s="7" t="s">
        <v>661</v>
      </c>
      <c r="Q162" s="7" t="s">
        <v>662</v>
      </c>
      <c r="R162" s="64">
        <v>16</v>
      </c>
      <c r="S162" s="111" t="s">
        <v>2156</v>
      </c>
      <c r="T162" s="111" t="s">
        <v>2160</v>
      </c>
    </row>
    <row r="163" spans="1:20" ht="15" customHeight="1">
      <c r="A163" s="7">
        <v>157</v>
      </c>
      <c r="B163" s="7">
        <v>2</v>
      </c>
      <c r="C163" s="59">
        <v>862843049320393</v>
      </c>
      <c r="D163" s="8">
        <v>5754100268027</v>
      </c>
      <c r="E163" s="2" t="s">
        <v>652</v>
      </c>
      <c r="F163" s="2" t="s">
        <v>653</v>
      </c>
      <c r="G163" s="2" t="s">
        <v>654</v>
      </c>
      <c r="H163" s="140"/>
      <c r="I163" s="7" t="s">
        <v>24</v>
      </c>
      <c r="J163" s="7" t="s">
        <v>495</v>
      </c>
      <c r="K163" s="7" t="s">
        <v>663</v>
      </c>
      <c r="L163" s="64" t="s">
        <v>657</v>
      </c>
      <c r="M163" s="7" t="s">
        <v>664</v>
      </c>
      <c r="N163" s="7" t="s">
        <v>665</v>
      </c>
      <c r="O163" s="64" t="s">
        <v>666</v>
      </c>
      <c r="P163" s="7" t="s">
        <v>667</v>
      </c>
      <c r="Q163" s="7" t="s">
        <v>668</v>
      </c>
      <c r="R163" s="64">
        <v>14</v>
      </c>
      <c r="S163" s="111" t="s">
        <v>2157</v>
      </c>
      <c r="T163" s="111" t="s">
        <v>2161</v>
      </c>
    </row>
    <row r="164" spans="1:20" ht="15" customHeight="1">
      <c r="A164" s="7">
        <v>158</v>
      </c>
      <c r="B164" s="7">
        <v>3</v>
      </c>
      <c r="C164" s="59">
        <v>862843049259377</v>
      </c>
      <c r="D164" s="8">
        <v>5754100268028</v>
      </c>
      <c r="E164" s="2" t="s">
        <v>652</v>
      </c>
      <c r="F164" s="2" t="s">
        <v>653</v>
      </c>
      <c r="G164" s="2" t="s">
        <v>654</v>
      </c>
      <c r="H164" s="140"/>
      <c r="I164" s="7" t="s">
        <v>24</v>
      </c>
      <c r="J164" s="7" t="s">
        <v>499</v>
      </c>
      <c r="K164" s="7" t="s">
        <v>663</v>
      </c>
      <c r="L164" s="64" t="s">
        <v>657</v>
      </c>
      <c r="M164" s="7" t="s">
        <v>664</v>
      </c>
      <c r="N164" s="7" t="s">
        <v>665</v>
      </c>
      <c r="O164" s="64" t="s">
        <v>666</v>
      </c>
      <c r="P164" s="7" t="s">
        <v>667</v>
      </c>
      <c r="Q164" s="7" t="s">
        <v>668</v>
      </c>
      <c r="R164" s="64">
        <v>14</v>
      </c>
      <c r="S164" s="111" t="s">
        <v>2158</v>
      </c>
      <c r="T164" s="111" t="s">
        <v>2162</v>
      </c>
    </row>
    <row r="165" spans="1:20" ht="15" customHeight="1">
      <c r="A165" s="7">
        <v>159</v>
      </c>
      <c r="B165" s="7">
        <v>4</v>
      </c>
      <c r="C165" s="59">
        <v>862843049260417</v>
      </c>
      <c r="D165" s="8">
        <v>5754100268029</v>
      </c>
      <c r="E165" s="2" t="s">
        <v>652</v>
      </c>
      <c r="F165" s="2" t="s">
        <v>653</v>
      </c>
      <c r="G165" s="2" t="s">
        <v>654</v>
      </c>
      <c r="H165" s="141"/>
      <c r="I165" s="7" t="s">
        <v>24</v>
      </c>
      <c r="J165" s="7" t="s">
        <v>503</v>
      </c>
      <c r="K165" s="7" t="s">
        <v>663</v>
      </c>
      <c r="L165" s="64" t="s">
        <v>666</v>
      </c>
      <c r="M165" s="7" t="s">
        <v>667</v>
      </c>
      <c r="N165" s="7" t="s">
        <v>668</v>
      </c>
      <c r="O165" s="64" t="s">
        <v>669</v>
      </c>
      <c r="P165" s="7" t="s">
        <v>670</v>
      </c>
      <c r="Q165" s="7" t="s">
        <v>671</v>
      </c>
      <c r="R165" s="64">
        <v>15</v>
      </c>
      <c r="S165" s="111" t="s">
        <v>2159</v>
      </c>
      <c r="T165" s="111" t="s">
        <v>2160</v>
      </c>
    </row>
    <row r="166" spans="1:20" ht="15" customHeight="1">
      <c r="A166" s="7">
        <v>160</v>
      </c>
      <c r="B166" s="7">
        <v>5</v>
      </c>
      <c r="C166" s="59">
        <v>862843049259815</v>
      </c>
      <c r="D166" s="8">
        <v>5754100268030</v>
      </c>
      <c r="E166" s="2" t="s">
        <v>652</v>
      </c>
      <c r="F166" s="2" t="s">
        <v>653</v>
      </c>
      <c r="G166" s="2" t="s">
        <v>654</v>
      </c>
      <c r="H166" s="139" t="s">
        <v>672</v>
      </c>
      <c r="I166" s="7" t="s">
        <v>24</v>
      </c>
      <c r="J166" s="7" t="s">
        <v>509</v>
      </c>
      <c r="K166" s="7" t="s">
        <v>673</v>
      </c>
      <c r="L166" s="64" t="s">
        <v>669</v>
      </c>
      <c r="M166" s="7" t="s">
        <v>670</v>
      </c>
      <c r="N166" s="7" t="s">
        <v>671</v>
      </c>
      <c r="O166" s="64" t="s">
        <v>674</v>
      </c>
      <c r="P166" s="7" t="s">
        <v>675</v>
      </c>
      <c r="Q166" s="7" t="s">
        <v>676</v>
      </c>
      <c r="R166" s="64">
        <v>16</v>
      </c>
      <c r="S166" s="111" t="s">
        <v>2157</v>
      </c>
      <c r="T166" s="111" t="s">
        <v>2161</v>
      </c>
    </row>
    <row r="167" spans="1:20" ht="15" customHeight="1">
      <c r="A167" s="7">
        <v>161</v>
      </c>
      <c r="B167" s="7">
        <v>6</v>
      </c>
      <c r="C167" s="59">
        <v>862843049320740</v>
      </c>
      <c r="D167" s="8">
        <v>5754100268031</v>
      </c>
      <c r="E167" s="2" t="s">
        <v>652</v>
      </c>
      <c r="F167" s="2" t="s">
        <v>653</v>
      </c>
      <c r="G167" s="2" t="s">
        <v>654</v>
      </c>
      <c r="H167" s="140"/>
      <c r="I167" s="7" t="s">
        <v>24</v>
      </c>
      <c r="J167" s="7" t="s">
        <v>513</v>
      </c>
      <c r="K167" s="7" t="s">
        <v>673</v>
      </c>
      <c r="L167" s="64" t="s">
        <v>669</v>
      </c>
      <c r="M167" s="7" t="s">
        <v>670</v>
      </c>
      <c r="N167" s="7" t="s">
        <v>671</v>
      </c>
      <c r="O167" s="64" t="s">
        <v>674</v>
      </c>
      <c r="P167" s="7" t="s">
        <v>675</v>
      </c>
      <c r="Q167" s="7" t="s">
        <v>676</v>
      </c>
      <c r="R167" s="64">
        <v>16</v>
      </c>
      <c r="S167" s="111" t="s">
        <v>2164</v>
      </c>
      <c r="T167" s="111" t="s">
        <v>2163</v>
      </c>
    </row>
    <row r="168" spans="1:20" ht="15" customHeight="1">
      <c r="A168" s="7">
        <v>162</v>
      </c>
      <c r="B168" s="7">
        <v>7</v>
      </c>
      <c r="C168" s="59">
        <v>862843049260227</v>
      </c>
      <c r="D168" s="8">
        <v>5754100268032</v>
      </c>
      <c r="E168" s="2" t="s">
        <v>652</v>
      </c>
      <c r="F168" s="2" t="s">
        <v>653</v>
      </c>
      <c r="G168" s="2" t="s">
        <v>654</v>
      </c>
      <c r="H168" s="140"/>
      <c r="I168" s="7" t="s">
        <v>24</v>
      </c>
      <c r="J168" s="7" t="s">
        <v>518</v>
      </c>
      <c r="K168" s="7" t="s">
        <v>673</v>
      </c>
      <c r="L168" s="64" t="s">
        <v>677</v>
      </c>
      <c r="M168" s="7" t="s">
        <v>678</v>
      </c>
      <c r="N168" s="7" t="s">
        <v>679</v>
      </c>
      <c r="O168" s="64" t="s">
        <v>674</v>
      </c>
      <c r="P168" s="7" t="s">
        <v>675</v>
      </c>
      <c r="Q168" s="7" t="s">
        <v>676</v>
      </c>
      <c r="R168" s="64">
        <v>16</v>
      </c>
      <c r="S168" s="111" t="s">
        <v>2165</v>
      </c>
      <c r="T168" s="111" t="s">
        <v>2160</v>
      </c>
    </row>
    <row r="169" spans="1:20" ht="15" customHeight="1">
      <c r="A169" s="7">
        <v>163</v>
      </c>
      <c r="B169" s="7">
        <v>8</v>
      </c>
      <c r="C169" s="59">
        <v>862843049225311</v>
      </c>
      <c r="D169" s="8">
        <v>5754100268033</v>
      </c>
      <c r="E169" s="2" t="s">
        <v>652</v>
      </c>
      <c r="F169" s="2" t="s">
        <v>653</v>
      </c>
      <c r="G169" s="2" t="s">
        <v>654</v>
      </c>
      <c r="H169" s="140"/>
      <c r="I169" s="7" t="s">
        <v>24</v>
      </c>
      <c r="J169" s="7" t="s">
        <v>522</v>
      </c>
      <c r="K169" s="7" t="s">
        <v>680</v>
      </c>
      <c r="L169" s="64" t="s">
        <v>681</v>
      </c>
      <c r="M169" s="7" t="s">
        <v>682</v>
      </c>
      <c r="N169" s="7" t="s">
        <v>683</v>
      </c>
      <c r="O169" s="64" t="s">
        <v>684</v>
      </c>
      <c r="P169" s="7" t="s">
        <v>685</v>
      </c>
      <c r="Q169" s="7" t="s">
        <v>686</v>
      </c>
      <c r="R169" s="64">
        <v>16</v>
      </c>
      <c r="S169" s="111" t="s">
        <v>2166</v>
      </c>
      <c r="T169" s="111" t="s">
        <v>2161</v>
      </c>
    </row>
    <row r="170" spans="1:20" ht="15" customHeight="1">
      <c r="A170" s="7">
        <v>164</v>
      </c>
      <c r="B170" s="7">
        <v>9</v>
      </c>
      <c r="C170" s="59">
        <v>862843049321672</v>
      </c>
      <c r="D170" s="8">
        <v>5754100268034</v>
      </c>
      <c r="E170" s="2" t="s">
        <v>652</v>
      </c>
      <c r="F170" s="2" t="s">
        <v>653</v>
      </c>
      <c r="G170" s="2" t="s">
        <v>654</v>
      </c>
      <c r="H170" s="140"/>
      <c r="I170" s="7" t="s">
        <v>24</v>
      </c>
      <c r="J170" s="7" t="s">
        <v>527</v>
      </c>
      <c r="K170" s="7" t="s">
        <v>680</v>
      </c>
      <c r="L170" s="64" t="s">
        <v>681</v>
      </c>
      <c r="M170" s="7" t="s">
        <v>682</v>
      </c>
      <c r="N170" s="7" t="s">
        <v>683</v>
      </c>
      <c r="O170" s="64" t="s">
        <v>684</v>
      </c>
      <c r="P170" s="7" t="s">
        <v>687</v>
      </c>
      <c r="Q170" s="7" t="s">
        <v>688</v>
      </c>
      <c r="R170" s="64">
        <v>16</v>
      </c>
      <c r="S170" s="111" t="s">
        <v>2166</v>
      </c>
      <c r="T170" s="111" t="s">
        <v>2161</v>
      </c>
    </row>
    <row r="171" spans="1:20" ht="15" customHeight="1">
      <c r="A171" s="7">
        <v>165</v>
      </c>
      <c r="B171" s="7">
        <v>10</v>
      </c>
      <c r="C171" s="59">
        <v>862843049259641</v>
      </c>
      <c r="D171" s="8">
        <v>5754100268035</v>
      </c>
      <c r="E171" s="2" t="s">
        <v>652</v>
      </c>
      <c r="F171" s="2" t="s">
        <v>653</v>
      </c>
      <c r="G171" s="2" t="s">
        <v>654</v>
      </c>
      <c r="H171" s="141"/>
      <c r="I171" s="7" t="s">
        <v>24</v>
      </c>
      <c r="J171" s="7" t="s">
        <v>531</v>
      </c>
      <c r="K171" s="7" t="s">
        <v>680</v>
      </c>
      <c r="L171" s="64" t="s">
        <v>689</v>
      </c>
      <c r="M171" s="10" t="s">
        <v>690</v>
      </c>
      <c r="N171" s="7" t="s">
        <v>691</v>
      </c>
      <c r="O171" s="64" t="s">
        <v>692</v>
      </c>
      <c r="P171" s="7" t="s">
        <v>690</v>
      </c>
      <c r="Q171" s="7" t="s">
        <v>693</v>
      </c>
      <c r="R171" s="64">
        <v>16</v>
      </c>
      <c r="S171" s="111" t="s">
        <v>2166</v>
      </c>
      <c r="T171" s="111" t="s">
        <v>2160</v>
      </c>
    </row>
    <row r="172" spans="1:20" ht="15" customHeight="1">
      <c r="A172" s="7">
        <v>166</v>
      </c>
      <c r="B172" s="7">
        <v>11</v>
      </c>
      <c r="C172" s="59">
        <v>862843049260581</v>
      </c>
      <c r="D172" s="8">
        <v>5754100268036</v>
      </c>
      <c r="E172" s="2" t="s">
        <v>652</v>
      </c>
      <c r="F172" s="2" t="s">
        <v>653</v>
      </c>
      <c r="G172" s="2" t="s">
        <v>654</v>
      </c>
      <c r="H172" s="139" t="s">
        <v>655</v>
      </c>
      <c r="I172" s="7" t="s">
        <v>69</v>
      </c>
      <c r="J172" s="7" t="s">
        <v>152</v>
      </c>
      <c r="K172" s="7" t="s">
        <v>656</v>
      </c>
      <c r="L172" s="64" t="s">
        <v>649</v>
      </c>
      <c r="M172" s="10" t="s">
        <v>694</v>
      </c>
      <c r="N172" s="7" t="s">
        <v>695</v>
      </c>
      <c r="O172" s="64" t="s">
        <v>696</v>
      </c>
      <c r="P172" s="7" t="s">
        <v>697</v>
      </c>
      <c r="Q172" s="7" t="s">
        <v>698</v>
      </c>
      <c r="R172" s="64">
        <v>10.843999999999999</v>
      </c>
      <c r="S172" s="111" t="s">
        <v>276</v>
      </c>
      <c r="T172" s="111" t="s">
        <v>1047</v>
      </c>
    </row>
    <row r="173" spans="1:20" ht="15" customHeight="1">
      <c r="A173" s="7">
        <v>167</v>
      </c>
      <c r="B173" s="7">
        <v>12</v>
      </c>
      <c r="C173" s="59">
        <v>862843049263627</v>
      </c>
      <c r="D173" s="8">
        <v>5754100268037</v>
      </c>
      <c r="E173" s="2" t="s">
        <v>652</v>
      </c>
      <c r="F173" s="2" t="s">
        <v>653</v>
      </c>
      <c r="G173" s="2" t="s">
        <v>654</v>
      </c>
      <c r="H173" s="140"/>
      <c r="I173" s="7" t="s">
        <v>69</v>
      </c>
      <c r="J173" s="7" t="s">
        <v>157</v>
      </c>
      <c r="K173" s="7" t="s">
        <v>656</v>
      </c>
      <c r="L173" s="64" t="s">
        <v>696</v>
      </c>
      <c r="M173" s="10" t="s">
        <v>697</v>
      </c>
      <c r="N173" s="7" t="s">
        <v>698</v>
      </c>
      <c r="O173" s="64" t="s">
        <v>699</v>
      </c>
      <c r="P173" s="7" t="s">
        <v>700</v>
      </c>
      <c r="Q173" s="7" t="s">
        <v>701</v>
      </c>
      <c r="R173" s="64">
        <v>14.272</v>
      </c>
      <c r="S173" s="111" t="s">
        <v>276</v>
      </c>
      <c r="T173" s="111" t="s">
        <v>1047</v>
      </c>
    </row>
    <row r="174" spans="1:20" ht="15" customHeight="1">
      <c r="A174" s="7">
        <v>168</v>
      </c>
      <c r="B174" s="7">
        <v>13</v>
      </c>
      <c r="C174" s="59">
        <v>862843049320872</v>
      </c>
      <c r="D174" s="8">
        <v>5754100268038</v>
      </c>
      <c r="E174" s="2" t="s">
        <v>652</v>
      </c>
      <c r="F174" s="2" t="s">
        <v>653</v>
      </c>
      <c r="G174" s="2" t="s">
        <v>654</v>
      </c>
      <c r="H174" s="140"/>
      <c r="I174" s="7" t="s">
        <v>69</v>
      </c>
      <c r="J174" s="7" t="s">
        <v>161</v>
      </c>
      <c r="K174" s="7" t="s">
        <v>702</v>
      </c>
      <c r="L174" s="64" t="s">
        <v>699</v>
      </c>
      <c r="M174" s="7" t="s">
        <v>700</v>
      </c>
      <c r="N174" s="7" t="s">
        <v>701</v>
      </c>
      <c r="O174" s="64" t="s">
        <v>703</v>
      </c>
      <c r="P174" s="7" t="s">
        <v>704</v>
      </c>
      <c r="Q174" s="7" t="s">
        <v>705</v>
      </c>
      <c r="R174" s="64">
        <v>10.492000000000001</v>
      </c>
      <c r="S174" s="111" t="s">
        <v>276</v>
      </c>
      <c r="T174" s="111" t="s">
        <v>1047</v>
      </c>
    </row>
    <row r="175" spans="1:20" ht="15" customHeight="1">
      <c r="A175" s="7">
        <v>169</v>
      </c>
      <c r="B175" s="7">
        <v>14</v>
      </c>
      <c r="C175" s="59">
        <v>862843049263833</v>
      </c>
      <c r="D175" s="8">
        <v>5754100268039</v>
      </c>
      <c r="E175" s="2" t="s">
        <v>652</v>
      </c>
      <c r="F175" s="2" t="s">
        <v>653</v>
      </c>
      <c r="G175" s="2" t="s">
        <v>654</v>
      </c>
      <c r="H175" s="140"/>
      <c r="I175" s="7" t="s">
        <v>69</v>
      </c>
      <c r="J175" s="7" t="s">
        <v>165</v>
      </c>
      <c r="K175" s="7" t="s">
        <v>702</v>
      </c>
      <c r="L175" s="64" t="s">
        <v>703</v>
      </c>
      <c r="M175" s="7" t="s">
        <v>704</v>
      </c>
      <c r="N175" s="7" t="s">
        <v>705</v>
      </c>
      <c r="O175" s="64" t="s">
        <v>706</v>
      </c>
      <c r="P175" s="7" t="s">
        <v>707</v>
      </c>
      <c r="Q175" s="7" t="s">
        <v>708</v>
      </c>
      <c r="R175" s="64">
        <v>10.375999999999999</v>
      </c>
      <c r="S175" s="111" t="s">
        <v>276</v>
      </c>
      <c r="T175" s="111" t="s">
        <v>1047</v>
      </c>
    </row>
    <row r="176" spans="1:20" ht="15" customHeight="1">
      <c r="A176" s="7">
        <v>170</v>
      </c>
      <c r="B176" s="7">
        <v>15</v>
      </c>
      <c r="C176" s="59">
        <v>862843049259344</v>
      </c>
      <c r="D176" s="8">
        <v>5754100268040</v>
      </c>
      <c r="E176" s="2" t="s">
        <v>652</v>
      </c>
      <c r="F176" s="2" t="s">
        <v>653</v>
      </c>
      <c r="G176" s="2" t="s">
        <v>654</v>
      </c>
      <c r="H176" s="140"/>
      <c r="I176" s="7" t="s">
        <v>69</v>
      </c>
      <c r="J176" s="7" t="s">
        <v>169</v>
      </c>
      <c r="K176" s="7" t="s">
        <v>702</v>
      </c>
      <c r="L176" s="64" t="s">
        <v>706</v>
      </c>
      <c r="M176" s="7" t="s">
        <v>707</v>
      </c>
      <c r="N176" s="7" t="s">
        <v>708</v>
      </c>
      <c r="O176" s="64" t="s">
        <v>709</v>
      </c>
      <c r="P176" s="7" t="s">
        <v>710</v>
      </c>
      <c r="Q176" s="7" t="s">
        <v>711</v>
      </c>
      <c r="R176" s="64">
        <v>11.776</v>
      </c>
      <c r="S176" s="111" t="s">
        <v>276</v>
      </c>
      <c r="T176" s="111" t="s">
        <v>1047</v>
      </c>
    </row>
    <row r="177" spans="1:20" ht="15" customHeight="1">
      <c r="A177" s="7">
        <v>171</v>
      </c>
      <c r="B177" s="7">
        <v>16</v>
      </c>
      <c r="C177" s="59">
        <v>862843049320476</v>
      </c>
      <c r="D177" s="8">
        <v>5754100268041</v>
      </c>
      <c r="E177" s="2" t="s">
        <v>652</v>
      </c>
      <c r="F177" s="2" t="s">
        <v>653</v>
      </c>
      <c r="G177" s="2" t="s">
        <v>654</v>
      </c>
      <c r="H177" s="141"/>
      <c r="I177" s="7" t="s">
        <v>69</v>
      </c>
      <c r="J177" s="7" t="s">
        <v>173</v>
      </c>
      <c r="K177" s="7" t="s">
        <v>702</v>
      </c>
      <c r="L177" s="64" t="s">
        <v>709</v>
      </c>
      <c r="M177" s="7" t="s">
        <v>710</v>
      </c>
      <c r="N177" s="7" t="s">
        <v>711</v>
      </c>
      <c r="O177" s="64" t="s">
        <v>712</v>
      </c>
      <c r="P177" s="7" t="s">
        <v>713</v>
      </c>
      <c r="Q177" s="7" t="s">
        <v>714</v>
      </c>
      <c r="R177" s="64">
        <v>10.336</v>
      </c>
      <c r="S177" s="111" t="s">
        <v>276</v>
      </c>
      <c r="T177" s="111" t="s">
        <v>1047</v>
      </c>
    </row>
    <row r="178" spans="1:20" ht="15" customHeight="1">
      <c r="A178" s="7">
        <v>172</v>
      </c>
      <c r="B178" s="7">
        <v>17</v>
      </c>
      <c r="C178" s="59">
        <v>862843049219827</v>
      </c>
      <c r="D178" s="8">
        <v>5754100268042</v>
      </c>
      <c r="E178" s="2" t="s">
        <v>652</v>
      </c>
      <c r="F178" s="2" t="s">
        <v>653</v>
      </c>
      <c r="G178" s="2" t="s">
        <v>654</v>
      </c>
      <c r="H178" s="139" t="s">
        <v>672</v>
      </c>
      <c r="I178" s="7" t="s">
        <v>69</v>
      </c>
      <c r="J178" s="7" t="s">
        <v>177</v>
      </c>
      <c r="K178" s="7" t="s">
        <v>673</v>
      </c>
      <c r="L178" s="64" t="s">
        <v>715</v>
      </c>
      <c r="M178" s="10" t="s">
        <v>713</v>
      </c>
      <c r="N178" s="7" t="s">
        <v>714</v>
      </c>
      <c r="O178" s="64" t="s">
        <v>716</v>
      </c>
      <c r="P178" s="7" t="s">
        <v>717</v>
      </c>
      <c r="Q178" s="7" t="s">
        <v>718</v>
      </c>
      <c r="R178" s="64">
        <v>9.968</v>
      </c>
      <c r="S178" s="111" t="s">
        <v>276</v>
      </c>
      <c r="T178" s="111" t="s">
        <v>1047</v>
      </c>
    </row>
    <row r="179" spans="1:20" ht="15" customHeight="1">
      <c r="A179" s="7">
        <v>173</v>
      </c>
      <c r="B179" s="7">
        <v>18</v>
      </c>
      <c r="C179" s="59">
        <v>862843049221179</v>
      </c>
      <c r="D179" s="8">
        <v>5754100268043</v>
      </c>
      <c r="E179" s="2" t="s">
        <v>652</v>
      </c>
      <c r="F179" s="2" t="s">
        <v>653</v>
      </c>
      <c r="G179" s="2" t="s">
        <v>654</v>
      </c>
      <c r="H179" s="140"/>
      <c r="I179" s="7" t="s">
        <v>69</v>
      </c>
      <c r="J179" s="7" t="s">
        <v>181</v>
      </c>
      <c r="K179" s="7" t="s">
        <v>673</v>
      </c>
      <c r="L179" s="64" t="s">
        <v>719</v>
      </c>
      <c r="M179" s="7" t="s">
        <v>720</v>
      </c>
      <c r="N179" s="7" t="s">
        <v>721</v>
      </c>
      <c r="O179" s="64" t="s">
        <v>716</v>
      </c>
      <c r="P179" s="7" t="s">
        <v>717</v>
      </c>
      <c r="Q179" s="7" t="s">
        <v>718</v>
      </c>
      <c r="R179" s="64">
        <v>10.364000000000001</v>
      </c>
      <c r="S179" s="111" t="s">
        <v>276</v>
      </c>
      <c r="T179" s="111" t="s">
        <v>1047</v>
      </c>
    </row>
    <row r="180" spans="1:20" ht="15" customHeight="1">
      <c r="A180" s="7">
        <v>174</v>
      </c>
      <c r="B180" s="7">
        <v>19</v>
      </c>
      <c r="C180" s="59">
        <v>862843049221195</v>
      </c>
      <c r="D180" s="8">
        <v>5754100268044</v>
      </c>
      <c r="E180" s="2" t="s">
        <v>652</v>
      </c>
      <c r="F180" s="2" t="s">
        <v>653</v>
      </c>
      <c r="G180" s="2" t="s">
        <v>654</v>
      </c>
      <c r="H180" s="140"/>
      <c r="I180" s="7" t="s">
        <v>69</v>
      </c>
      <c r="J180" s="7" t="s">
        <v>185</v>
      </c>
      <c r="K180" s="7" t="s">
        <v>673</v>
      </c>
      <c r="L180" s="64" t="s">
        <v>719</v>
      </c>
      <c r="M180" s="7" t="s">
        <v>722</v>
      </c>
      <c r="N180" s="7" t="s">
        <v>723</v>
      </c>
      <c r="O180" s="64" t="s">
        <v>724</v>
      </c>
      <c r="P180" s="7" t="s">
        <v>725</v>
      </c>
      <c r="Q180" s="7" t="s">
        <v>726</v>
      </c>
      <c r="R180" s="64">
        <v>8.548</v>
      </c>
      <c r="S180" s="111" t="s">
        <v>276</v>
      </c>
      <c r="T180" s="111" t="s">
        <v>1047</v>
      </c>
    </row>
    <row r="181" spans="1:20" ht="15" customHeight="1">
      <c r="A181" s="7">
        <v>175</v>
      </c>
      <c r="B181" s="7">
        <v>20</v>
      </c>
      <c r="C181" s="59">
        <v>862843049259203</v>
      </c>
      <c r="D181" s="8">
        <v>5754100268045</v>
      </c>
      <c r="E181" s="2" t="s">
        <v>652</v>
      </c>
      <c r="F181" s="2" t="s">
        <v>653</v>
      </c>
      <c r="G181" s="2" t="s">
        <v>654</v>
      </c>
      <c r="H181" s="140"/>
      <c r="I181" s="7" t="s">
        <v>69</v>
      </c>
      <c r="J181" s="7" t="s">
        <v>189</v>
      </c>
      <c r="K181" s="7" t="s">
        <v>680</v>
      </c>
      <c r="L181" s="64" t="s">
        <v>724</v>
      </c>
      <c r="M181" s="7" t="s">
        <v>725</v>
      </c>
      <c r="N181" s="7" t="s">
        <v>726</v>
      </c>
      <c r="O181" s="64" t="s">
        <v>727</v>
      </c>
      <c r="P181" s="1" t="s">
        <v>682</v>
      </c>
      <c r="Q181" s="7" t="s">
        <v>683</v>
      </c>
      <c r="R181" s="64">
        <v>7.492</v>
      </c>
      <c r="S181" s="111" t="s">
        <v>276</v>
      </c>
      <c r="T181" s="111" t="s">
        <v>1047</v>
      </c>
    </row>
    <row r="182" spans="1:20" ht="15" customHeight="1">
      <c r="A182" s="7">
        <v>176</v>
      </c>
      <c r="B182" s="7">
        <v>21</v>
      </c>
      <c r="C182" s="59">
        <v>862843049258510</v>
      </c>
      <c r="D182" s="8">
        <v>5754100268046</v>
      </c>
      <c r="E182" s="2" t="s">
        <v>652</v>
      </c>
      <c r="F182" s="2" t="s">
        <v>653</v>
      </c>
      <c r="G182" s="2" t="s">
        <v>654</v>
      </c>
      <c r="H182" s="140"/>
      <c r="I182" s="7" t="s">
        <v>69</v>
      </c>
      <c r="J182" s="7" t="s">
        <v>193</v>
      </c>
      <c r="K182" s="7" t="s">
        <v>680</v>
      </c>
      <c r="L182" s="64" t="s">
        <v>728</v>
      </c>
      <c r="M182" s="7" t="s">
        <v>729</v>
      </c>
      <c r="N182" s="7" t="s">
        <v>730</v>
      </c>
      <c r="O182" s="64" t="s">
        <v>731</v>
      </c>
      <c r="P182" s="7" t="s">
        <v>732</v>
      </c>
      <c r="Q182" s="7" t="s">
        <v>733</v>
      </c>
      <c r="R182" s="64">
        <v>11.928000000000001</v>
      </c>
      <c r="S182" s="111" t="s">
        <v>276</v>
      </c>
      <c r="T182" s="111" t="s">
        <v>1047</v>
      </c>
    </row>
    <row r="183" spans="1:20" ht="15" customHeight="1">
      <c r="A183" s="7">
        <v>177</v>
      </c>
      <c r="B183" s="7">
        <v>22</v>
      </c>
      <c r="C183" s="59">
        <v>862843049221310</v>
      </c>
      <c r="D183" s="8">
        <v>5754100268047</v>
      </c>
      <c r="E183" s="2" t="s">
        <v>652</v>
      </c>
      <c r="F183" s="2" t="s">
        <v>653</v>
      </c>
      <c r="G183" s="2" t="s">
        <v>654</v>
      </c>
      <c r="H183" s="140"/>
      <c r="I183" s="7" t="s">
        <v>69</v>
      </c>
      <c r="J183" s="7" t="s">
        <v>197</v>
      </c>
      <c r="K183" s="7" t="s">
        <v>680</v>
      </c>
      <c r="L183" s="64" t="s">
        <v>731</v>
      </c>
      <c r="M183" s="7" t="s">
        <v>732</v>
      </c>
      <c r="N183" s="7" t="s">
        <v>733</v>
      </c>
      <c r="O183" s="64" t="s">
        <v>734</v>
      </c>
      <c r="P183" s="7" t="s">
        <v>735</v>
      </c>
      <c r="Q183" s="7" t="s">
        <v>688</v>
      </c>
      <c r="R183" s="64">
        <v>11.28</v>
      </c>
      <c r="S183" s="111" t="s">
        <v>276</v>
      </c>
      <c r="T183" s="111" t="s">
        <v>1047</v>
      </c>
    </row>
    <row r="184" spans="1:20" ht="15" customHeight="1">
      <c r="A184" s="7">
        <v>178</v>
      </c>
      <c r="B184" s="7">
        <v>23</v>
      </c>
      <c r="C184" s="59">
        <v>862843049263544</v>
      </c>
      <c r="D184" s="8">
        <v>5754100268048</v>
      </c>
      <c r="E184" s="2" t="s">
        <v>652</v>
      </c>
      <c r="F184" s="2" t="s">
        <v>653</v>
      </c>
      <c r="G184" s="2" t="s">
        <v>654</v>
      </c>
      <c r="H184" s="141"/>
      <c r="I184" s="7" t="s">
        <v>69</v>
      </c>
      <c r="J184" s="7" t="s">
        <v>201</v>
      </c>
      <c r="K184" s="7" t="s">
        <v>680</v>
      </c>
      <c r="L184" s="64" t="s">
        <v>736</v>
      </c>
      <c r="M184" s="7" t="s">
        <v>735</v>
      </c>
      <c r="N184" s="7" t="s">
        <v>688</v>
      </c>
      <c r="O184" s="64" t="s">
        <v>737</v>
      </c>
      <c r="P184" s="7" t="s">
        <v>738</v>
      </c>
      <c r="Q184" s="7" t="s">
        <v>739</v>
      </c>
      <c r="R184" s="64">
        <v>13.768000000000001</v>
      </c>
      <c r="S184" s="111" t="s">
        <v>276</v>
      </c>
      <c r="T184" s="111" t="s">
        <v>1047</v>
      </c>
    </row>
    <row r="185" spans="1:20" ht="15" customHeight="1">
      <c r="A185" s="7">
        <v>179</v>
      </c>
      <c r="B185" s="7">
        <v>24</v>
      </c>
      <c r="C185" s="59">
        <v>862843049263619</v>
      </c>
      <c r="D185" s="8">
        <v>5754100268049</v>
      </c>
      <c r="E185" s="2" t="s">
        <v>652</v>
      </c>
      <c r="F185" s="2" t="s">
        <v>653</v>
      </c>
      <c r="G185" s="2" t="s">
        <v>654</v>
      </c>
      <c r="H185" s="7"/>
      <c r="I185" s="7" t="s">
        <v>69</v>
      </c>
      <c r="J185" s="7"/>
      <c r="K185" s="7"/>
      <c r="L185" s="64"/>
      <c r="M185" s="7"/>
      <c r="N185" s="7"/>
      <c r="O185" s="64"/>
      <c r="P185" s="7"/>
      <c r="Q185" s="7"/>
      <c r="R185" s="64"/>
      <c r="S185" s="111"/>
      <c r="T185" s="111"/>
    </row>
    <row r="186" spans="1:20" ht="15" customHeight="1">
      <c r="A186" s="7">
        <v>180</v>
      </c>
      <c r="B186" s="7">
        <v>1</v>
      </c>
      <c r="C186" s="59">
        <v>862843049224652</v>
      </c>
      <c r="D186" s="8">
        <v>5754100268050</v>
      </c>
      <c r="E186" s="7" t="s">
        <v>740</v>
      </c>
      <c r="F186" s="7" t="s">
        <v>741</v>
      </c>
      <c r="G186" s="7" t="s">
        <v>742</v>
      </c>
      <c r="H186" s="139" t="s">
        <v>743</v>
      </c>
      <c r="I186" s="7" t="s">
        <v>24</v>
      </c>
      <c r="J186" s="7" t="s">
        <v>486</v>
      </c>
      <c r="K186" s="7" t="s">
        <v>744</v>
      </c>
      <c r="L186" s="64" t="s">
        <v>745</v>
      </c>
      <c r="M186" s="9" t="s">
        <v>746</v>
      </c>
      <c r="N186" s="9" t="s">
        <v>747</v>
      </c>
      <c r="O186" s="64" t="s">
        <v>748</v>
      </c>
      <c r="P186" s="7" t="s">
        <v>749</v>
      </c>
      <c r="Q186" s="7" t="s">
        <v>750</v>
      </c>
      <c r="R186" s="64">
        <v>15.24</v>
      </c>
      <c r="S186" s="131" t="s">
        <v>2168</v>
      </c>
      <c r="T186" s="131" t="s">
        <v>2160</v>
      </c>
    </row>
    <row r="187" spans="1:20" ht="15" customHeight="1">
      <c r="A187" s="7">
        <v>181</v>
      </c>
      <c r="B187" s="7">
        <v>2</v>
      </c>
      <c r="C187" s="59">
        <v>862843049294002</v>
      </c>
      <c r="D187" s="8">
        <v>5754100268051</v>
      </c>
      <c r="E187" s="7" t="s">
        <v>740</v>
      </c>
      <c r="F187" s="7" t="s">
        <v>741</v>
      </c>
      <c r="G187" s="7" t="s">
        <v>742</v>
      </c>
      <c r="H187" s="140"/>
      <c r="I187" s="7" t="s">
        <v>24</v>
      </c>
      <c r="J187" s="7" t="s">
        <v>495</v>
      </c>
      <c r="K187" s="7" t="s">
        <v>751</v>
      </c>
      <c r="L187" s="64" t="s">
        <v>748</v>
      </c>
      <c r="M187" s="9" t="s">
        <v>749</v>
      </c>
      <c r="N187" s="9" t="s">
        <v>750</v>
      </c>
      <c r="O187" s="64" t="s">
        <v>752</v>
      </c>
      <c r="P187" s="7" t="s">
        <v>753</v>
      </c>
      <c r="Q187" s="7" t="s">
        <v>754</v>
      </c>
      <c r="R187" s="64">
        <v>19.62</v>
      </c>
      <c r="S187" s="131" t="s">
        <v>2168</v>
      </c>
      <c r="T187" s="131" t="s">
        <v>2160</v>
      </c>
    </row>
    <row r="188" spans="1:20" ht="15" customHeight="1">
      <c r="A188" s="7">
        <v>182</v>
      </c>
      <c r="B188" s="7">
        <v>3</v>
      </c>
      <c r="C188" s="59">
        <v>862843049320997</v>
      </c>
      <c r="D188" s="8">
        <v>5754100268052</v>
      </c>
      <c r="E188" s="7" t="s">
        <v>740</v>
      </c>
      <c r="F188" s="7" t="s">
        <v>741</v>
      </c>
      <c r="G188" s="7" t="s">
        <v>742</v>
      </c>
      <c r="H188" s="140"/>
      <c r="I188" s="7" t="s">
        <v>24</v>
      </c>
      <c r="J188" s="7" t="s">
        <v>499</v>
      </c>
      <c r="K188" s="7" t="s">
        <v>755</v>
      </c>
      <c r="L188" s="64" t="s">
        <v>752</v>
      </c>
      <c r="M188" s="9" t="s">
        <v>753</v>
      </c>
      <c r="N188" s="9" t="s">
        <v>754</v>
      </c>
      <c r="O188" s="64" t="s">
        <v>756</v>
      </c>
      <c r="P188" s="7" t="s">
        <v>757</v>
      </c>
      <c r="Q188" s="7" t="s">
        <v>758</v>
      </c>
      <c r="R188" s="64">
        <v>19.62</v>
      </c>
      <c r="S188" s="131" t="s">
        <v>2168</v>
      </c>
      <c r="T188" s="131" t="s">
        <v>2160</v>
      </c>
    </row>
    <row r="189" spans="1:20" ht="15" customHeight="1">
      <c r="A189" s="7">
        <v>183</v>
      </c>
      <c r="B189" s="7">
        <v>4</v>
      </c>
      <c r="C189" s="59">
        <v>862843049320641</v>
      </c>
      <c r="D189" s="8">
        <v>5754100268053</v>
      </c>
      <c r="E189" s="7" t="s">
        <v>740</v>
      </c>
      <c r="F189" s="7" t="s">
        <v>741</v>
      </c>
      <c r="G189" s="7" t="s">
        <v>742</v>
      </c>
      <c r="H189" s="141"/>
      <c r="I189" s="7" t="s">
        <v>24</v>
      </c>
      <c r="J189" s="7" t="s">
        <v>503</v>
      </c>
      <c r="K189" s="7" t="s">
        <v>759</v>
      </c>
      <c r="L189" s="64" t="s">
        <v>756</v>
      </c>
      <c r="M189" s="9" t="s">
        <v>757</v>
      </c>
      <c r="N189" s="9" t="s">
        <v>758</v>
      </c>
      <c r="O189" s="64" t="s">
        <v>760</v>
      </c>
      <c r="P189" s="7" t="s">
        <v>761</v>
      </c>
      <c r="Q189" s="7" t="s">
        <v>762</v>
      </c>
      <c r="R189" s="64">
        <f>(411.835-407.06)*4</f>
        <v>19.099999999999909</v>
      </c>
      <c r="S189" s="131" t="s">
        <v>2168</v>
      </c>
      <c r="T189" s="131" t="s">
        <v>2160</v>
      </c>
    </row>
    <row r="190" spans="1:20" ht="15" customHeight="1">
      <c r="A190" s="7">
        <v>184</v>
      </c>
      <c r="B190" s="7">
        <v>5</v>
      </c>
      <c r="C190" s="59">
        <v>862843049321540</v>
      </c>
      <c r="D190" s="8">
        <v>5754100268054</v>
      </c>
      <c r="E190" s="7" t="s">
        <v>740</v>
      </c>
      <c r="F190" s="7" t="s">
        <v>741</v>
      </c>
      <c r="G190" s="7" t="s">
        <v>742</v>
      </c>
      <c r="H190" s="139" t="s">
        <v>763</v>
      </c>
      <c r="I190" s="7" t="s">
        <v>24</v>
      </c>
      <c r="J190" s="7" t="s">
        <v>509</v>
      </c>
      <c r="K190" s="7" t="s">
        <v>764</v>
      </c>
      <c r="L190" s="64" t="s">
        <v>760</v>
      </c>
      <c r="M190" s="9" t="s">
        <v>761</v>
      </c>
      <c r="N190" s="9" t="s">
        <v>762</v>
      </c>
      <c r="O190" s="64" t="s">
        <v>765</v>
      </c>
      <c r="P190" s="7" t="s">
        <v>766</v>
      </c>
      <c r="Q190" s="7" t="s">
        <v>767</v>
      </c>
      <c r="R190" s="64">
        <f>(416.61-411.835)*4</f>
        <v>19.100000000000136</v>
      </c>
      <c r="S190" s="131" t="s">
        <v>2168</v>
      </c>
      <c r="T190" s="131" t="s">
        <v>2160</v>
      </c>
    </row>
    <row r="191" spans="1:20" ht="15" customHeight="1">
      <c r="A191" s="7">
        <v>185</v>
      </c>
      <c r="B191" s="7">
        <v>6</v>
      </c>
      <c r="C191" s="59">
        <v>862843049263940</v>
      </c>
      <c r="D191" s="8">
        <v>5754100268055</v>
      </c>
      <c r="E191" s="7" t="s">
        <v>740</v>
      </c>
      <c r="F191" s="7" t="s">
        <v>741</v>
      </c>
      <c r="G191" s="7" t="s">
        <v>742</v>
      </c>
      <c r="H191" s="140"/>
      <c r="I191" s="7" t="s">
        <v>24</v>
      </c>
      <c r="J191" s="7" t="s">
        <v>513</v>
      </c>
      <c r="K191" s="7" t="s">
        <v>768</v>
      </c>
      <c r="L191" s="64" t="s">
        <v>765</v>
      </c>
      <c r="M191" s="9" t="s">
        <v>766</v>
      </c>
      <c r="N191" s="9" t="s">
        <v>767</v>
      </c>
      <c r="O191" s="64" t="s">
        <v>769</v>
      </c>
      <c r="P191" s="7" t="s">
        <v>770</v>
      </c>
      <c r="Q191" s="7" t="s">
        <v>771</v>
      </c>
      <c r="R191" s="64">
        <f>(420.16-416.61)*4</f>
        <v>14.200000000000045</v>
      </c>
      <c r="S191" s="131" t="s">
        <v>2168</v>
      </c>
      <c r="T191" s="131" t="s">
        <v>2160</v>
      </c>
    </row>
    <row r="192" spans="1:20" ht="15" customHeight="1">
      <c r="A192" s="7">
        <v>186</v>
      </c>
      <c r="B192" s="7">
        <v>7</v>
      </c>
      <c r="C192" s="59">
        <v>862843049320955</v>
      </c>
      <c r="D192" s="8">
        <v>5754100268056</v>
      </c>
      <c r="E192" s="7" t="s">
        <v>740</v>
      </c>
      <c r="F192" s="7" t="s">
        <v>741</v>
      </c>
      <c r="G192" s="7" t="s">
        <v>742</v>
      </c>
      <c r="H192" s="140"/>
      <c r="I192" s="7" t="s">
        <v>24</v>
      </c>
      <c r="J192" s="7" t="s">
        <v>518</v>
      </c>
      <c r="K192" s="7" t="s">
        <v>772</v>
      </c>
      <c r="L192" s="64" t="s">
        <v>769</v>
      </c>
      <c r="M192" s="9" t="s">
        <v>770</v>
      </c>
      <c r="N192" s="9" t="s">
        <v>771</v>
      </c>
      <c r="O192" s="64" t="s">
        <v>773</v>
      </c>
      <c r="P192" s="7" t="s">
        <v>774</v>
      </c>
      <c r="Q192" s="7" t="s">
        <v>775</v>
      </c>
      <c r="R192" s="64">
        <f>(423.71-420.16)*4</f>
        <v>14.199999999999818</v>
      </c>
      <c r="S192" s="131" t="s">
        <v>2168</v>
      </c>
      <c r="T192" s="131" t="s">
        <v>2160</v>
      </c>
    </row>
    <row r="193" spans="1:20" ht="15" customHeight="1">
      <c r="A193" s="7">
        <v>187</v>
      </c>
      <c r="B193" s="7">
        <v>8</v>
      </c>
      <c r="C193" s="59">
        <v>862843049264047</v>
      </c>
      <c r="D193" s="8">
        <v>5754100268057</v>
      </c>
      <c r="E193" s="7" t="s">
        <v>740</v>
      </c>
      <c r="F193" s="7" t="s">
        <v>741</v>
      </c>
      <c r="G193" s="7" t="s">
        <v>742</v>
      </c>
      <c r="H193" s="141"/>
      <c r="I193" s="7" t="s">
        <v>24</v>
      </c>
      <c r="J193" s="7" t="s">
        <v>522</v>
      </c>
      <c r="K193" s="7" t="s">
        <v>776</v>
      </c>
      <c r="L193" s="64" t="s">
        <v>773</v>
      </c>
      <c r="M193" s="9" t="s">
        <v>774</v>
      </c>
      <c r="N193" s="9" t="s">
        <v>775</v>
      </c>
      <c r="O193" s="64" t="s">
        <v>777</v>
      </c>
      <c r="P193" s="7" t="s">
        <v>778</v>
      </c>
      <c r="Q193" s="7" t="s">
        <v>779</v>
      </c>
      <c r="R193" s="64">
        <f>(426-423.71)*4</f>
        <v>9.1600000000000819</v>
      </c>
      <c r="S193" s="131" t="s">
        <v>2168</v>
      </c>
      <c r="T193" s="131" t="s">
        <v>2160</v>
      </c>
    </row>
    <row r="194" spans="1:20" ht="15" customHeight="1">
      <c r="A194" s="7">
        <v>188</v>
      </c>
      <c r="B194" s="7">
        <v>9</v>
      </c>
      <c r="C194" s="59">
        <v>862843049221351</v>
      </c>
      <c r="D194" s="8">
        <v>5754100268058</v>
      </c>
      <c r="E194" s="7" t="s">
        <v>740</v>
      </c>
      <c r="F194" s="7" t="s">
        <v>741</v>
      </c>
      <c r="G194" s="7" t="s">
        <v>742</v>
      </c>
      <c r="H194" s="139" t="s">
        <v>743</v>
      </c>
      <c r="I194" s="7" t="s">
        <v>69</v>
      </c>
      <c r="J194" s="7" t="s">
        <v>780</v>
      </c>
      <c r="K194" s="7" t="s">
        <v>744</v>
      </c>
      <c r="L194" s="64" t="s">
        <v>734</v>
      </c>
      <c r="M194" s="9" t="s">
        <v>781</v>
      </c>
      <c r="N194" s="9" t="s">
        <v>782</v>
      </c>
      <c r="O194" s="64" t="s">
        <v>783</v>
      </c>
      <c r="P194" s="7" t="s">
        <v>738</v>
      </c>
      <c r="Q194" s="7" t="s">
        <v>739</v>
      </c>
      <c r="R194" s="64">
        <f>(396.194-392.451)*2</f>
        <v>7.48599999999999</v>
      </c>
      <c r="S194" s="131" t="s">
        <v>216</v>
      </c>
      <c r="T194" s="131" t="s">
        <v>1047</v>
      </c>
    </row>
    <row r="195" spans="1:20" ht="15" customHeight="1">
      <c r="A195" s="7">
        <v>189</v>
      </c>
      <c r="B195" s="7">
        <v>10</v>
      </c>
      <c r="C195" s="59">
        <v>862843049221419</v>
      </c>
      <c r="D195" s="8">
        <v>5754100268059</v>
      </c>
      <c r="E195" s="7" t="s">
        <v>740</v>
      </c>
      <c r="F195" s="7" t="s">
        <v>741</v>
      </c>
      <c r="G195" s="7" t="s">
        <v>742</v>
      </c>
      <c r="H195" s="140"/>
      <c r="I195" s="7" t="s">
        <v>69</v>
      </c>
      <c r="J195" s="7" t="s">
        <v>784</v>
      </c>
      <c r="K195" s="7" t="s">
        <v>744</v>
      </c>
      <c r="L195" s="64" t="s">
        <v>783</v>
      </c>
      <c r="M195" s="9" t="s">
        <v>738</v>
      </c>
      <c r="N195" s="9" t="s">
        <v>739</v>
      </c>
      <c r="O195" s="64" t="s">
        <v>785</v>
      </c>
      <c r="P195" s="7" t="s">
        <v>786</v>
      </c>
      <c r="Q195" s="7" t="s">
        <v>787</v>
      </c>
      <c r="R195" s="64">
        <f>(398.007-396.194)*2</f>
        <v>3.6259999999999764</v>
      </c>
      <c r="S195" s="131" t="s">
        <v>216</v>
      </c>
      <c r="T195" s="131" t="s">
        <v>1047</v>
      </c>
    </row>
    <row r="196" spans="1:20" ht="15" customHeight="1">
      <c r="A196" s="7">
        <v>190</v>
      </c>
      <c r="B196" s="7">
        <v>11</v>
      </c>
      <c r="C196" s="59">
        <v>862843049263577</v>
      </c>
      <c r="D196" s="8">
        <v>5754100268060</v>
      </c>
      <c r="E196" s="7" t="s">
        <v>740</v>
      </c>
      <c r="F196" s="7" t="s">
        <v>741</v>
      </c>
      <c r="G196" s="7" t="s">
        <v>742</v>
      </c>
      <c r="H196" s="140"/>
      <c r="I196" s="7" t="s">
        <v>69</v>
      </c>
      <c r="J196" s="7" t="s">
        <v>788</v>
      </c>
      <c r="K196" s="7" t="s">
        <v>789</v>
      </c>
      <c r="L196" s="63" t="s">
        <v>790</v>
      </c>
      <c r="M196" s="9" t="s">
        <v>791</v>
      </c>
      <c r="N196" s="9" t="s">
        <v>691</v>
      </c>
      <c r="O196" s="98" t="s">
        <v>792</v>
      </c>
      <c r="P196" s="7" t="s">
        <v>793</v>
      </c>
      <c r="Q196" s="7" t="s">
        <v>794</v>
      </c>
      <c r="R196" s="115">
        <v>4.2</v>
      </c>
      <c r="S196" s="131" t="s">
        <v>216</v>
      </c>
      <c r="T196" s="131" t="s">
        <v>1047</v>
      </c>
    </row>
    <row r="197" spans="1:20" ht="15" customHeight="1">
      <c r="A197" s="7">
        <v>191</v>
      </c>
      <c r="B197" s="7">
        <v>12</v>
      </c>
      <c r="C197" s="59">
        <v>862843049221047</v>
      </c>
      <c r="D197" s="8">
        <v>5754100268061</v>
      </c>
      <c r="E197" s="7" t="s">
        <v>740</v>
      </c>
      <c r="F197" s="7" t="s">
        <v>741</v>
      </c>
      <c r="G197" s="7" t="s">
        <v>742</v>
      </c>
      <c r="H197" s="140"/>
      <c r="I197" s="7" t="s">
        <v>69</v>
      </c>
      <c r="J197" s="7" t="s">
        <v>795</v>
      </c>
      <c r="K197" s="7" t="s">
        <v>796</v>
      </c>
      <c r="L197" s="64" t="s">
        <v>785</v>
      </c>
      <c r="M197" s="9" t="s">
        <v>786</v>
      </c>
      <c r="N197" s="9" t="s">
        <v>797</v>
      </c>
      <c r="O197" s="64" t="s">
        <v>798</v>
      </c>
      <c r="P197" s="7" t="s">
        <v>799</v>
      </c>
      <c r="Q197" s="7" t="s">
        <v>800</v>
      </c>
      <c r="R197" s="64">
        <f>(401.424-398.007)*2</f>
        <v>6.8339999999999463</v>
      </c>
      <c r="S197" s="131" t="s">
        <v>216</v>
      </c>
      <c r="T197" s="131" t="s">
        <v>1047</v>
      </c>
    </row>
    <row r="198" spans="1:20" ht="15" customHeight="1">
      <c r="A198" s="7">
        <v>192</v>
      </c>
      <c r="B198" s="7">
        <v>13</v>
      </c>
      <c r="C198" s="59">
        <v>862843049264195</v>
      </c>
      <c r="D198" s="8">
        <v>5754100268062</v>
      </c>
      <c r="E198" s="7" t="s">
        <v>740</v>
      </c>
      <c r="F198" s="7" t="s">
        <v>741</v>
      </c>
      <c r="G198" s="7" t="s">
        <v>742</v>
      </c>
      <c r="H198" s="140"/>
      <c r="I198" s="7" t="s">
        <v>69</v>
      </c>
      <c r="J198" s="7" t="s">
        <v>801</v>
      </c>
      <c r="K198" s="7" t="s">
        <v>751</v>
      </c>
      <c r="L198" s="64" t="s">
        <v>798</v>
      </c>
      <c r="M198" s="9" t="s">
        <v>799</v>
      </c>
      <c r="N198" s="9" t="s">
        <v>800</v>
      </c>
      <c r="O198" s="64" t="s">
        <v>802</v>
      </c>
      <c r="P198" s="7" t="s">
        <v>803</v>
      </c>
      <c r="Q198" s="7" t="s">
        <v>804</v>
      </c>
      <c r="R198" s="64">
        <f>(405.04-401.424)*2</f>
        <v>7.2320000000000846</v>
      </c>
      <c r="S198" s="131" t="s">
        <v>216</v>
      </c>
      <c r="T198" s="131" t="s">
        <v>1047</v>
      </c>
    </row>
    <row r="199" spans="1:20" ht="15" customHeight="1">
      <c r="A199" s="7">
        <v>193</v>
      </c>
      <c r="B199" s="7">
        <v>14</v>
      </c>
      <c r="C199" s="59">
        <v>862843049258270</v>
      </c>
      <c r="D199" s="8">
        <v>5754100268063</v>
      </c>
      <c r="E199" s="7" t="s">
        <v>740</v>
      </c>
      <c r="F199" s="7" t="s">
        <v>741</v>
      </c>
      <c r="G199" s="7" t="s">
        <v>742</v>
      </c>
      <c r="H199" s="140"/>
      <c r="I199" s="7" t="s">
        <v>69</v>
      </c>
      <c r="J199" s="7" t="s">
        <v>805</v>
      </c>
      <c r="K199" s="7" t="s">
        <v>751</v>
      </c>
      <c r="L199" s="64" t="s">
        <v>802</v>
      </c>
      <c r="M199" s="9" t="s">
        <v>803</v>
      </c>
      <c r="N199" s="9" t="s">
        <v>804</v>
      </c>
      <c r="O199" s="64" t="s">
        <v>806</v>
      </c>
      <c r="P199" s="7" t="s">
        <v>807</v>
      </c>
      <c r="Q199" s="7" t="s">
        <v>808</v>
      </c>
      <c r="R199" s="64">
        <f>(408.052-405.04)*2</f>
        <v>6.0240000000000009</v>
      </c>
      <c r="S199" s="131" t="s">
        <v>216</v>
      </c>
      <c r="T199" s="131" t="s">
        <v>1047</v>
      </c>
    </row>
    <row r="200" spans="1:20" ht="15" customHeight="1">
      <c r="A200" s="7">
        <v>194</v>
      </c>
      <c r="B200" s="7">
        <v>15</v>
      </c>
      <c r="C200" s="59">
        <v>862843049258791</v>
      </c>
      <c r="D200" s="8">
        <v>5754100268064</v>
      </c>
      <c r="E200" s="7" t="s">
        <v>740</v>
      </c>
      <c r="F200" s="7" t="s">
        <v>741</v>
      </c>
      <c r="G200" s="7" t="s">
        <v>742</v>
      </c>
      <c r="H200" s="141"/>
      <c r="I200" s="7" t="s">
        <v>69</v>
      </c>
      <c r="J200" s="7" t="s">
        <v>809</v>
      </c>
      <c r="K200" s="7" t="s">
        <v>755</v>
      </c>
      <c r="L200" s="64" t="s">
        <v>806</v>
      </c>
      <c r="M200" s="9" t="s">
        <v>807</v>
      </c>
      <c r="N200" s="9" t="s">
        <v>808</v>
      </c>
      <c r="O200" s="64" t="s">
        <v>810</v>
      </c>
      <c r="P200" s="7" t="s">
        <v>811</v>
      </c>
      <c r="Q200" s="7" t="s">
        <v>812</v>
      </c>
      <c r="R200" s="64">
        <f>(412.018-408.052)*2</f>
        <v>7.9319999999999027</v>
      </c>
      <c r="S200" s="131" t="s">
        <v>216</v>
      </c>
      <c r="T200" s="131" t="s">
        <v>1047</v>
      </c>
    </row>
    <row r="201" spans="1:20" ht="15" customHeight="1">
      <c r="A201" s="7">
        <v>195</v>
      </c>
      <c r="B201" s="7">
        <v>16</v>
      </c>
      <c r="C201" s="59">
        <v>862843049224975</v>
      </c>
      <c r="D201" s="8">
        <v>5754100268065</v>
      </c>
      <c r="E201" s="7" t="s">
        <v>740</v>
      </c>
      <c r="F201" s="7" t="s">
        <v>741</v>
      </c>
      <c r="G201" s="7" t="s">
        <v>742</v>
      </c>
      <c r="H201" s="139" t="s">
        <v>763</v>
      </c>
      <c r="I201" s="7" t="s">
        <v>69</v>
      </c>
      <c r="J201" s="7" t="s">
        <v>813</v>
      </c>
      <c r="K201" s="7" t="s">
        <v>814</v>
      </c>
      <c r="L201" s="64" t="s">
        <v>810</v>
      </c>
      <c r="M201" s="9" t="s">
        <v>811</v>
      </c>
      <c r="N201" s="9" t="s">
        <v>812</v>
      </c>
      <c r="O201" s="64" t="s">
        <v>815</v>
      </c>
      <c r="P201" s="7" t="s">
        <v>816</v>
      </c>
      <c r="Q201" s="7" t="s">
        <v>817</v>
      </c>
      <c r="R201" s="64">
        <f>(416.018-412.018)*2</f>
        <v>8</v>
      </c>
      <c r="S201" s="131" t="s">
        <v>216</v>
      </c>
      <c r="T201" s="131" t="s">
        <v>1047</v>
      </c>
    </row>
    <row r="202" spans="1:20" ht="15" customHeight="1">
      <c r="A202" s="7">
        <v>196</v>
      </c>
      <c r="B202" s="7">
        <v>17</v>
      </c>
      <c r="C202" s="59">
        <v>862843049355001</v>
      </c>
      <c r="D202" s="8">
        <v>5754100268066</v>
      </c>
      <c r="E202" s="7" t="s">
        <v>740</v>
      </c>
      <c r="F202" s="7" t="s">
        <v>741</v>
      </c>
      <c r="G202" s="7" t="s">
        <v>742</v>
      </c>
      <c r="H202" s="140"/>
      <c r="I202" s="7" t="s">
        <v>69</v>
      </c>
      <c r="J202" s="7" t="s">
        <v>818</v>
      </c>
      <c r="K202" s="7" t="s">
        <v>764</v>
      </c>
      <c r="L202" s="64" t="s">
        <v>815</v>
      </c>
      <c r="M202" s="9" t="s">
        <v>816</v>
      </c>
      <c r="N202" s="36" t="s">
        <v>817</v>
      </c>
      <c r="O202" s="64" t="s">
        <v>819</v>
      </c>
      <c r="P202" s="7" t="s">
        <v>820</v>
      </c>
      <c r="Q202" s="7" t="s">
        <v>821</v>
      </c>
      <c r="R202" s="64">
        <f>(419.009-416.018)*2</f>
        <v>5.9820000000000846</v>
      </c>
      <c r="S202" s="131" t="s">
        <v>216</v>
      </c>
      <c r="T202" s="131" t="s">
        <v>1047</v>
      </c>
    </row>
    <row r="203" spans="1:20" ht="15" customHeight="1">
      <c r="A203" s="7">
        <v>197</v>
      </c>
      <c r="B203" s="7">
        <v>18</v>
      </c>
      <c r="C203" s="59">
        <v>862843049263312</v>
      </c>
      <c r="D203" s="8">
        <v>5754100268067</v>
      </c>
      <c r="E203" s="7" t="s">
        <v>740</v>
      </c>
      <c r="F203" s="7" t="s">
        <v>741</v>
      </c>
      <c r="G203" s="7" t="s">
        <v>742</v>
      </c>
      <c r="H203" s="140"/>
      <c r="I203" s="7" t="s">
        <v>69</v>
      </c>
      <c r="J203" s="7" t="s">
        <v>189</v>
      </c>
      <c r="K203" s="7" t="s">
        <v>768</v>
      </c>
      <c r="L203" s="64" t="s">
        <v>819</v>
      </c>
      <c r="M203" s="37" t="s">
        <v>820</v>
      </c>
      <c r="N203" s="38" t="s">
        <v>821</v>
      </c>
      <c r="O203" s="64" t="s">
        <v>822</v>
      </c>
      <c r="P203" s="7" t="s">
        <v>823</v>
      </c>
      <c r="Q203" s="7" t="s">
        <v>824</v>
      </c>
      <c r="R203" s="64">
        <f>(423.056-419.009)*2</f>
        <v>8.0939999999999372</v>
      </c>
      <c r="S203" s="131" t="s">
        <v>216</v>
      </c>
      <c r="T203" s="131" t="s">
        <v>1047</v>
      </c>
    </row>
    <row r="204" spans="1:20" ht="15" customHeight="1">
      <c r="A204" s="7">
        <v>198</v>
      </c>
      <c r="B204" s="7">
        <v>19</v>
      </c>
      <c r="C204" s="59">
        <v>862843049264229</v>
      </c>
      <c r="D204" s="8">
        <v>5754100268068</v>
      </c>
      <c r="E204" s="7" t="s">
        <v>740</v>
      </c>
      <c r="F204" s="7" t="s">
        <v>741</v>
      </c>
      <c r="G204" s="7" t="s">
        <v>742</v>
      </c>
      <c r="H204" s="140"/>
      <c r="I204" s="7" t="s">
        <v>69</v>
      </c>
      <c r="J204" s="7" t="s">
        <v>193</v>
      </c>
      <c r="K204" s="7" t="s">
        <v>825</v>
      </c>
      <c r="L204" s="64" t="s">
        <v>822</v>
      </c>
      <c r="M204" s="37" t="s">
        <v>823</v>
      </c>
      <c r="N204" s="38" t="s">
        <v>824</v>
      </c>
      <c r="O204" s="64" t="s">
        <v>777</v>
      </c>
      <c r="P204" s="7" t="s">
        <v>778</v>
      </c>
      <c r="Q204" s="7" t="s">
        <v>779</v>
      </c>
      <c r="R204" s="64">
        <f>(426-423.056)*2</f>
        <v>5.8880000000000337</v>
      </c>
      <c r="S204" s="131" t="s">
        <v>216</v>
      </c>
      <c r="T204" s="131" t="s">
        <v>1047</v>
      </c>
    </row>
    <row r="205" spans="1:20" ht="15" customHeight="1">
      <c r="A205" s="7">
        <v>199</v>
      </c>
      <c r="B205" s="7">
        <v>20</v>
      </c>
      <c r="C205" s="59">
        <v>862843049258825</v>
      </c>
      <c r="D205" s="8">
        <v>5754100268069</v>
      </c>
      <c r="E205" s="7" t="s">
        <v>740</v>
      </c>
      <c r="F205" s="7" t="s">
        <v>741</v>
      </c>
      <c r="G205" s="7" t="s">
        <v>742</v>
      </c>
      <c r="H205" s="141"/>
      <c r="I205" s="7" t="s">
        <v>69</v>
      </c>
      <c r="J205" s="7" t="s">
        <v>197</v>
      </c>
      <c r="K205" s="7" t="s">
        <v>826</v>
      </c>
      <c r="L205" s="64" t="s">
        <v>827</v>
      </c>
      <c r="M205" s="9" t="s">
        <v>828</v>
      </c>
      <c r="N205" s="9" t="s">
        <v>829</v>
      </c>
      <c r="O205" s="64" t="s">
        <v>777</v>
      </c>
      <c r="P205" s="7" t="s">
        <v>778</v>
      </c>
      <c r="Q205" s="7" t="s">
        <v>779</v>
      </c>
      <c r="R205" s="115">
        <v>5.24</v>
      </c>
      <c r="S205" s="131" t="s">
        <v>216</v>
      </c>
      <c r="T205" s="131" t="s">
        <v>1047</v>
      </c>
    </row>
    <row r="206" spans="1:20" ht="15.75" customHeight="1">
      <c r="A206" s="7">
        <v>200</v>
      </c>
      <c r="B206" s="7">
        <v>1</v>
      </c>
      <c r="C206" s="59">
        <v>862843049263163</v>
      </c>
      <c r="D206" s="8">
        <v>5754100268070</v>
      </c>
      <c r="E206" s="5" t="s">
        <v>830</v>
      </c>
      <c r="F206" s="7" t="s">
        <v>831</v>
      </c>
      <c r="G206" s="7" t="s">
        <v>832</v>
      </c>
      <c r="H206" s="139" t="s">
        <v>833</v>
      </c>
      <c r="I206" s="7" t="s">
        <v>24</v>
      </c>
      <c r="J206" s="7" t="s">
        <v>486</v>
      </c>
      <c r="K206" s="7" t="s">
        <v>834</v>
      </c>
      <c r="L206" s="64" t="s">
        <v>835</v>
      </c>
      <c r="M206" s="7" t="s">
        <v>836</v>
      </c>
      <c r="N206" s="7" t="s">
        <v>837</v>
      </c>
      <c r="O206" s="64" t="s">
        <v>838</v>
      </c>
      <c r="P206" s="7" t="s">
        <v>839</v>
      </c>
      <c r="Q206" s="7" t="s">
        <v>840</v>
      </c>
      <c r="R206" s="116">
        <v>12.8</v>
      </c>
      <c r="S206" s="111" t="s">
        <v>215</v>
      </c>
      <c r="T206" s="111" t="s">
        <v>216</v>
      </c>
    </row>
    <row r="207" spans="1:20" ht="15.75" customHeight="1">
      <c r="A207" s="7">
        <v>201</v>
      </c>
      <c r="B207" s="7">
        <v>2</v>
      </c>
      <c r="C207" s="59">
        <v>862843049259666</v>
      </c>
      <c r="D207" s="8">
        <v>5754100268071</v>
      </c>
      <c r="E207" s="5" t="s">
        <v>830</v>
      </c>
      <c r="F207" s="7" t="s">
        <v>831</v>
      </c>
      <c r="G207" s="7" t="s">
        <v>832</v>
      </c>
      <c r="H207" s="140"/>
      <c r="I207" s="7" t="s">
        <v>24</v>
      </c>
      <c r="J207" s="7" t="s">
        <v>495</v>
      </c>
      <c r="K207" s="7" t="s">
        <v>834</v>
      </c>
      <c r="L207" s="64" t="s">
        <v>835</v>
      </c>
      <c r="M207" s="7" t="s">
        <v>836</v>
      </c>
      <c r="N207" s="7" t="s">
        <v>837</v>
      </c>
      <c r="O207" s="64" t="s">
        <v>838</v>
      </c>
      <c r="P207" s="7" t="s">
        <v>839</v>
      </c>
      <c r="Q207" s="7" t="s">
        <v>840</v>
      </c>
      <c r="R207" s="116">
        <v>12.8</v>
      </c>
      <c r="S207" s="111" t="s">
        <v>215</v>
      </c>
      <c r="T207" s="111" t="s">
        <v>216</v>
      </c>
    </row>
    <row r="208" spans="1:20" ht="15.75" customHeight="1">
      <c r="A208" s="7">
        <v>202</v>
      </c>
      <c r="B208" s="7">
        <v>3</v>
      </c>
      <c r="C208" s="59">
        <v>869867032153399</v>
      </c>
      <c r="D208" s="8">
        <v>5754100268072</v>
      </c>
      <c r="E208" s="5" t="s">
        <v>830</v>
      </c>
      <c r="F208" s="7" t="s">
        <v>831</v>
      </c>
      <c r="G208" s="7" t="s">
        <v>832</v>
      </c>
      <c r="H208" s="140"/>
      <c r="I208" s="7" t="s">
        <v>24</v>
      </c>
      <c r="J208" s="7" t="s">
        <v>499</v>
      </c>
      <c r="K208" s="7" t="s">
        <v>841</v>
      </c>
      <c r="L208" s="64" t="str">
        <f>O207</f>
        <v>437/28</v>
      </c>
      <c r="M208" s="7" t="str">
        <f t="shared" ref="M208:N218" si="0">P207</f>
        <v xml:space="preserve"> 16° 33' 10.283"N</v>
      </c>
      <c r="N208" s="7" t="str">
        <f t="shared" si="0"/>
        <v xml:space="preserve"> 80° 42' 12.943"E</v>
      </c>
      <c r="O208" s="64" t="s">
        <v>842</v>
      </c>
      <c r="P208" s="7" t="s">
        <v>843</v>
      </c>
      <c r="Q208" s="7" t="s">
        <v>844</v>
      </c>
      <c r="R208" s="116">
        <v>15.3</v>
      </c>
      <c r="S208" s="111" t="s">
        <v>215</v>
      </c>
      <c r="T208" s="111" t="s">
        <v>216</v>
      </c>
    </row>
    <row r="209" spans="1:20" ht="15.75" customHeight="1">
      <c r="A209" s="7">
        <v>203</v>
      </c>
      <c r="B209" s="7">
        <v>4</v>
      </c>
      <c r="C209" s="59">
        <v>869867030412664</v>
      </c>
      <c r="D209" s="8">
        <v>5754100268073</v>
      </c>
      <c r="E209" s="5" t="s">
        <v>830</v>
      </c>
      <c r="F209" s="7" t="s">
        <v>831</v>
      </c>
      <c r="G209" s="7" t="s">
        <v>832</v>
      </c>
      <c r="H209" s="140"/>
      <c r="I209" s="7" t="s">
        <v>24</v>
      </c>
      <c r="J209" s="7" t="s">
        <v>503</v>
      </c>
      <c r="K209" s="7" t="s">
        <v>845</v>
      </c>
      <c r="L209" s="64" t="str">
        <f t="shared" ref="L209:N230" si="1">O208</f>
        <v>441/24</v>
      </c>
      <c r="M209" s="7" t="str">
        <f>P208</f>
        <v xml:space="preserve"> 16° 33' 29.969"N</v>
      </c>
      <c r="N209" s="7" t="str">
        <f t="shared" si="0"/>
        <v xml:space="preserve"> 80° 42' 13.253"E</v>
      </c>
      <c r="O209" s="64" t="s">
        <v>846</v>
      </c>
      <c r="P209" s="7" t="s">
        <v>847</v>
      </c>
      <c r="Q209" s="7" t="s">
        <v>848</v>
      </c>
      <c r="R209" s="116">
        <v>13.5</v>
      </c>
      <c r="S209" s="111" t="s">
        <v>215</v>
      </c>
      <c r="T209" s="111" t="s">
        <v>216</v>
      </c>
    </row>
    <row r="210" spans="1:20" ht="15.75" customHeight="1">
      <c r="A210" s="7">
        <v>204</v>
      </c>
      <c r="B210" s="7">
        <v>5</v>
      </c>
      <c r="C210" s="59">
        <v>869867030434205</v>
      </c>
      <c r="D210" s="8">
        <v>5754100268074</v>
      </c>
      <c r="E210" s="5" t="s">
        <v>830</v>
      </c>
      <c r="F210" s="7" t="s">
        <v>831</v>
      </c>
      <c r="G210" s="7" t="s">
        <v>832</v>
      </c>
      <c r="H210" s="140"/>
      <c r="I210" s="7" t="s">
        <v>24</v>
      </c>
      <c r="J210" s="7" t="s">
        <v>509</v>
      </c>
      <c r="K210" s="7" t="s">
        <v>845</v>
      </c>
      <c r="L210" s="64" t="str">
        <f t="shared" si="1"/>
        <v>445/0</v>
      </c>
      <c r="M210" s="7" t="str">
        <f t="shared" si="0"/>
        <v xml:space="preserve"> 16° 33' 05.929"N</v>
      </c>
      <c r="N210" s="7" t="str">
        <f t="shared" si="0"/>
        <v xml:space="preserve"> 80° 45' 48.733"E</v>
      </c>
      <c r="O210" s="64" t="s">
        <v>849</v>
      </c>
      <c r="P210" s="7" t="s">
        <v>850</v>
      </c>
      <c r="Q210" s="7" t="s">
        <v>851</v>
      </c>
      <c r="R210" s="116">
        <v>13.5</v>
      </c>
      <c r="S210" s="111" t="s">
        <v>215</v>
      </c>
      <c r="T210" s="111" t="s">
        <v>216</v>
      </c>
    </row>
    <row r="211" spans="1:20" ht="15.75" customHeight="1">
      <c r="A211" s="7">
        <v>205</v>
      </c>
      <c r="B211" s="7">
        <v>6</v>
      </c>
      <c r="C211" s="59">
        <v>869867030453247</v>
      </c>
      <c r="D211" s="8">
        <v>5754100268075</v>
      </c>
      <c r="E211" s="5" t="s">
        <v>830</v>
      </c>
      <c r="F211" s="7" t="s">
        <v>831</v>
      </c>
      <c r="G211" s="7" t="s">
        <v>832</v>
      </c>
      <c r="H211" s="141"/>
      <c r="I211" s="7" t="s">
        <v>24</v>
      </c>
      <c r="J211" s="7" t="s">
        <v>513</v>
      </c>
      <c r="K211" s="7" t="s">
        <v>852</v>
      </c>
      <c r="L211" s="64" t="str">
        <f t="shared" si="1"/>
        <v>448/18</v>
      </c>
      <c r="M211" s="7" t="str">
        <f t="shared" si="0"/>
        <v xml:space="preserve"> 16° 33' 23.249"N</v>
      </c>
      <c r="N211" s="7" t="str">
        <f t="shared" si="0"/>
        <v xml:space="preserve"> 80° 47' 41.138"E</v>
      </c>
      <c r="O211" s="64" t="s">
        <v>853</v>
      </c>
      <c r="P211" s="7" t="s">
        <v>854</v>
      </c>
      <c r="Q211" s="7" t="s">
        <v>855</v>
      </c>
      <c r="R211" s="116">
        <v>14.97</v>
      </c>
      <c r="S211" s="111" t="s">
        <v>215</v>
      </c>
      <c r="T211" s="111" t="s">
        <v>216</v>
      </c>
    </row>
    <row r="212" spans="1:20" ht="15.75" customHeight="1">
      <c r="A212" s="7">
        <v>206</v>
      </c>
      <c r="B212" s="7">
        <v>7</v>
      </c>
      <c r="C212" s="59">
        <v>869867030453049</v>
      </c>
      <c r="D212" s="8">
        <v>5754100268076</v>
      </c>
      <c r="E212" s="5" t="s">
        <v>830</v>
      </c>
      <c r="F212" s="7" t="s">
        <v>831</v>
      </c>
      <c r="G212" s="7" t="s">
        <v>832</v>
      </c>
      <c r="H212" s="139" t="s">
        <v>856</v>
      </c>
      <c r="I212" s="7" t="s">
        <v>24</v>
      </c>
      <c r="J212" s="7" t="s">
        <v>518</v>
      </c>
      <c r="K212" s="7" t="s">
        <v>852</v>
      </c>
      <c r="L212" s="64" t="s">
        <v>857</v>
      </c>
      <c r="M212" s="7" t="str">
        <f t="shared" si="0"/>
        <v xml:space="preserve"> 16° 33' 34.055"N</v>
      </c>
      <c r="N212" s="7" t="str">
        <f t="shared" si="0"/>
        <v xml:space="preserve"> 80° 49' 04.281"E</v>
      </c>
      <c r="O212" s="64" t="s">
        <v>858</v>
      </c>
      <c r="P212" s="7" t="s">
        <v>859</v>
      </c>
      <c r="Q212" s="7" t="s">
        <v>860</v>
      </c>
      <c r="R212" s="116">
        <v>14.8</v>
      </c>
      <c r="S212" s="111" t="s">
        <v>215</v>
      </c>
      <c r="T212" s="111" t="s">
        <v>216</v>
      </c>
    </row>
    <row r="213" spans="1:20" ht="15.75" customHeight="1">
      <c r="A213" s="7">
        <v>207</v>
      </c>
      <c r="B213" s="7">
        <v>8</v>
      </c>
      <c r="C213" s="59">
        <v>869867032237572</v>
      </c>
      <c r="D213" s="8">
        <v>5754100268077</v>
      </c>
      <c r="E213" s="5" t="s">
        <v>830</v>
      </c>
      <c r="F213" s="7" t="s">
        <v>831</v>
      </c>
      <c r="G213" s="7" t="s">
        <v>832</v>
      </c>
      <c r="H213" s="140"/>
      <c r="I213" s="7" t="s">
        <v>24</v>
      </c>
      <c r="J213" s="7" t="s">
        <v>522</v>
      </c>
      <c r="K213" s="7" t="s">
        <v>861</v>
      </c>
      <c r="L213" s="64" t="str">
        <f t="shared" si="1"/>
        <v>453/12</v>
      </c>
      <c r="M213" s="7" t="str">
        <f t="shared" si="0"/>
        <v xml:space="preserve"> 16° 33' 46.105"N</v>
      </c>
      <c r="N213" s="7" t="str">
        <f t="shared" si="0"/>
        <v xml:space="preserve"> 80° 50' 26.895"E</v>
      </c>
      <c r="O213" s="64" t="s">
        <v>862</v>
      </c>
      <c r="P213" s="7" t="s">
        <v>863</v>
      </c>
      <c r="Q213" s="7" t="s">
        <v>864</v>
      </c>
      <c r="R213" s="116">
        <v>13.15</v>
      </c>
      <c r="S213" s="111" t="s">
        <v>215</v>
      </c>
      <c r="T213" s="111" t="s">
        <v>216</v>
      </c>
    </row>
    <row r="214" spans="1:20" ht="15.75" customHeight="1">
      <c r="A214" s="7">
        <v>208</v>
      </c>
      <c r="B214" s="7">
        <v>9</v>
      </c>
      <c r="C214" s="59">
        <v>869867032229306</v>
      </c>
      <c r="D214" s="8">
        <v>5754100268078</v>
      </c>
      <c r="E214" s="5" t="s">
        <v>830</v>
      </c>
      <c r="F214" s="7" t="s">
        <v>831</v>
      </c>
      <c r="G214" s="7" t="s">
        <v>832</v>
      </c>
      <c r="H214" s="140"/>
      <c r="I214" s="7" t="s">
        <v>24</v>
      </c>
      <c r="J214" s="7" t="s">
        <v>527</v>
      </c>
      <c r="K214" s="7" t="s">
        <v>861</v>
      </c>
      <c r="L214" s="64" t="str">
        <f t="shared" si="1"/>
        <v>456/22</v>
      </c>
      <c r="M214" s="7" t="str">
        <f t="shared" si="0"/>
        <v xml:space="preserve"> 16° 34' 45.432"N</v>
      </c>
      <c r="N214" s="7" t="str">
        <f t="shared" si="0"/>
        <v xml:space="preserve"> 80° 51' 57.981"E</v>
      </c>
      <c r="O214" s="64" t="s">
        <v>865</v>
      </c>
      <c r="P214" s="7" t="s">
        <v>866</v>
      </c>
      <c r="Q214" s="7" t="s">
        <v>867</v>
      </c>
      <c r="R214" s="116">
        <v>13.08</v>
      </c>
      <c r="S214" s="111" t="s">
        <v>215</v>
      </c>
      <c r="T214" s="111" t="s">
        <v>216</v>
      </c>
    </row>
    <row r="215" spans="1:20" ht="15.75" customHeight="1">
      <c r="A215" s="7">
        <v>209</v>
      </c>
      <c r="B215" s="7">
        <v>10</v>
      </c>
      <c r="C215" s="59">
        <v>869867032146617</v>
      </c>
      <c r="D215" s="8">
        <v>5754100268079</v>
      </c>
      <c r="E215" s="5" t="s">
        <v>830</v>
      </c>
      <c r="F215" s="7" t="s">
        <v>831</v>
      </c>
      <c r="G215" s="7" t="s">
        <v>832</v>
      </c>
      <c r="H215" s="140"/>
      <c r="I215" s="7" t="s">
        <v>24</v>
      </c>
      <c r="J215" s="7" t="s">
        <v>531</v>
      </c>
      <c r="K215" s="7" t="s">
        <v>868</v>
      </c>
      <c r="L215" s="64" t="str">
        <f t="shared" si="1"/>
        <v>459/32</v>
      </c>
      <c r="M215" s="7" t="str">
        <f t="shared" si="0"/>
        <v xml:space="preserve"> 16° 35' 52.932"N</v>
      </c>
      <c r="N215" s="7" t="str">
        <f t="shared" si="0"/>
        <v xml:space="preserve"> 80° 53' 22.372"E</v>
      </c>
      <c r="O215" s="64" t="s">
        <v>869</v>
      </c>
      <c r="P215" s="7" t="s">
        <v>870</v>
      </c>
      <c r="Q215" s="7" t="s">
        <v>871</v>
      </c>
      <c r="R215" s="116">
        <v>13.61</v>
      </c>
      <c r="S215" s="111" t="s">
        <v>215</v>
      </c>
      <c r="T215" s="111" t="s">
        <v>216</v>
      </c>
    </row>
    <row r="216" spans="1:20" ht="15.75" customHeight="1">
      <c r="A216" s="7">
        <v>210</v>
      </c>
      <c r="B216" s="7">
        <v>11</v>
      </c>
      <c r="C216" s="59">
        <v>869867032198063</v>
      </c>
      <c r="D216" s="8">
        <v>5754100268080</v>
      </c>
      <c r="E216" s="5" t="s">
        <v>830</v>
      </c>
      <c r="F216" s="7" t="s">
        <v>831</v>
      </c>
      <c r="G216" s="7" t="s">
        <v>832</v>
      </c>
      <c r="H216" s="140"/>
      <c r="I216" s="7" t="s">
        <v>24</v>
      </c>
      <c r="J216" s="7" t="s">
        <v>872</v>
      </c>
      <c r="K216" s="7" t="s">
        <v>868</v>
      </c>
      <c r="L216" s="64" t="str">
        <f t="shared" si="1"/>
        <v>463/10</v>
      </c>
      <c r="M216" s="7" t="str">
        <f t="shared" si="0"/>
        <v xml:space="preserve"> 16° 37' 03.372"N</v>
      </c>
      <c r="N216" s="7" t="str">
        <f t="shared" si="0"/>
        <v xml:space="preserve"> 80° 54' 49.569"E</v>
      </c>
      <c r="O216" s="64" t="s">
        <v>873</v>
      </c>
      <c r="P216" s="26" t="s">
        <v>874</v>
      </c>
      <c r="Q216" s="7" t="s">
        <v>875</v>
      </c>
      <c r="R216" s="116">
        <v>12.311999999999999</v>
      </c>
      <c r="S216" s="111" t="s">
        <v>215</v>
      </c>
      <c r="T216" s="111" t="s">
        <v>216</v>
      </c>
    </row>
    <row r="217" spans="1:20" ht="15.75" customHeight="1">
      <c r="A217" s="7">
        <v>211</v>
      </c>
      <c r="B217" s="7">
        <v>12</v>
      </c>
      <c r="C217" s="59">
        <v>861359035219359</v>
      </c>
      <c r="D217" s="8">
        <v>5754100268081</v>
      </c>
      <c r="E217" s="5" t="s">
        <v>830</v>
      </c>
      <c r="F217" s="7" t="s">
        <v>831</v>
      </c>
      <c r="G217" s="7" t="s">
        <v>832</v>
      </c>
      <c r="H217" s="140"/>
      <c r="I217" s="7" t="s">
        <v>24</v>
      </c>
      <c r="J217" s="7" t="s">
        <v>876</v>
      </c>
      <c r="K217" s="7" t="s">
        <v>868</v>
      </c>
      <c r="L217" s="64" t="str">
        <f t="shared" si="1"/>
        <v>466/12</v>
      </c>
      <c r="M217" s="7" t="str">
        <f t="shared" si="0"/>
        <v xml:space="preserve"> 16° 38' 07.308"N</v>
      </c>
      <c r="N217" s="7" t="str">
        <f t="shared" si="0"/>
        <v xml:space="preserve"> 80° 56' 09.348"E</v>
      </c>
      <c r="O217" s="64" t="s">
        <v>877</v>
      </c>
      <c r="P217" s="7" t="s">
        <v>878</v>
      </c>
      <c r="Q217" s="7" t="s">
        <v>879</v>
      </c>
      <c r="R217" s="116">
        <v>12.78</v>
      </c>
      <c r="S217" s="111" t="s">
        <v>276</v>
      </c>
      <c r="T217" s="111" t="s">
        <v>1047</v>
      </c>
    </row>
    <row r="218" spans="1:20" ht="15.75" customHeight="1">
      <c r="A218" s="7">
        <v>212</v>
      </c>
      <c r="B218" s="7">
        <v>13</v>
      </c>
      <c r="C218" s="59">
        <v>869867030418794</v>
      </c>
      <c r="D218" s="8">
        <v>5754100268082</v>
      </c>
      <c r="E218" s="5" t="s">
        <v>830</v>
      </c>
      <c r="F218" s="7" t="s">
        <v>831</v>
      </c>
      <c r="G218" s="7" t="s">
        <v>832</v>
      </c>
      <c r="H218" s="141"/>
      <c r="I218" s="7" t="s">
        <v>24</v>
      </c>
      <c r="J218" s="7" t="s">
        <v>880</v>
      </c>
      <c r="K218" s="7" t="s">
        <v>881</v>
      </c>
      <c r="L218" s="64" t="str">
        <f t="shared" si="1"/>
        <v>469/22</v>
      </c>
      <c r="M218" s="7" t="str">
        <f t="shared" si="0"/>
        <v xml:space="preserve"> 16° 38' 56.429"N</v>
      </c>
      <c r="N218" s="7" t="str">
        <f t="shared" si="0"/>
        <v xml:space="preserve"> 80° 57' 52.429"E</v>
      </c>
      <c r="O218" s="64" t="s">
        <v>882</v>
      </c>
      <c r="P218" s="7" t="s">
        <v>883</v>
      </c>
      <c r="Q218" s="7" t="s">
        <v>884</v>
      </c>
      <c r="R218" s="116">
        <v>13.688000000000001</v>
      </c>
      <c r="S218" s="111" t="s">
        <v>276</v>
      </c>
      <c r="T218" s="111" t="s">
        <v>1047</v>
      </c>
    </row>
    <row r="219" spans="1:20" ht="15.75" customHeight="1">
      <c r="A219" s="7">
        <v>213</v>
      </c>
      <c r="B219" s="7">
        <v>14</v>
      </c>
      <c r="C219" s="59">
        <v>869867032169049</v>
      </c>
      <c r="D219" s="8">
        <v>5754100268083</v>
      </c>
      <c r="E219" s="5" t="s">
        <v>830</v>
      </c>
      <c r="F219" s="7" t="s">
        <v>831</v>
      </c>
      <c r="G219" s="7" t="s">
        <v>832</v>
      </c>
      <c r="H219" s="139" t="s">
        <v>833</v>
      </c>
      <c r="I219" s="7" t="s">
        <v>69</v>
      </c>
      <c r="J219" s="7" t="s">
        <v>780</v>
      </c>
      <c r="K219" s="7" t="s">
        <v>885</v>
      </c>
      <c r="L219" s="64" t="s">
        <v>835</v>
      </c>
      <c r="M219" s="7" t="s">
        <v>836</v>
      </c>
      <c r="N219" s="7" t="s">
        <v>837</v>
      </c>
      <c r="O219" s="64" t="s">
        <v>886</v>
      </c>
      <c r="P219" s="7" t="s">
        <v>887</v>
      </c>
      <c r="Q219" s="7" t="s">
        <v>888</v>
      </c>
      <c r="R219" s="116">
        <v>14.4</v>
      </c>
      <c r="S219" s="111" t="s">
        <v>276</v>
      </c>
      <c r="T219" s="111" t="s">
        <v>1047</v>
      </c>
    </row>
    <row r="220" spans="1:20" ht="15.75" customHeight="1">
      <c r="A220" s="7">
        <v>214</v>
      </c>
      <c r="B220" s="7">
        <v>15</v>
      </c>
      <c r="C220" s="59">
        <v>869867032195986</v>
      </c>
      <c r="D220" s="8">
        <v>5754100268084</v>
      </c>
      <c r="E220" s="5" t="s">
        <v>830</v>
      </c>
      <c r="F220" s="7" t="s">
        <v>831</v>
      </c>
      <c r="G220" s="7" t="s">
        <v>832</v>
      </c>
      <c r="H220" s="140"/>
      <c r="I220" s="7" t="s">
        <v>69</v>
      </c>
      <c r="J220" s="7" t="s">
        <v>784</v>
      </c>
      <c r="K220" s="7" t="s">
        <v>841</v>
      </c>
      <c r="L220" s="64" t="str">
        <f t="shared" si="1"/>
        <v>435/0</v>
      </c>
      <c r="M220" s="7" t="str">
        <f t="shared" si="1"/>
        <v xml:space="preserve"> 16° 32' 48.762"N</v>
      </c>
      <c r="N220" s="7" t="str">
        <f t="shared" si="1"/>
        <v xml:space="preserve"> 80° 38' 58.191"E</v>
      </c>
      <c r="O220" s="64" t="s">
        <v>889</v>
      </c>
      <c r="P220" s="7" t="s">
        <v>890</v>
      </c>
      <c r="Q220" s="7" t="s">
        <v>891</v>
      </c>
      <c r="R220" s="116">
        <v>12</v>
      </c>
      <c r="S220" s="111" t="s">
        <v>276</v>
      </c>
      <c r="T220" s="111" t="s">
        <v>1047</v>
      </c>
    </row>
    <row r="221" spans="1:20" ht="15.75" customHeight="1">
      <c r="A221" s="7">
        <v>215</v>
      </c>
      <c r="B221" s="7">
        <v>16</v>
      </c>
      <c r="C221" s="59">
        <v>869867032168496</v>
      </c>
      <c r="D221" s="8">
        <v>5754100268085</v>
      </c>
      <c r="E221" s="5" t="s">
        <v>830</v>
      </c>
      <c r="F221" s="7" t="s">
        <v>831</v>
      </c>
      <c r="G221" s="7" t="s">
        <v>832</v>
      </c>
      <c r="H221" s="140"/>
      <c r="I221" s="7" t="s">
        <v>69</v>
      </c>
      <c r="J221" s="7" t="s">
        <v>788</v>
      </c>
      <c r="K221" s="7" t="s">
        <v>841</v>
      </c>
      <c r="L221" s="64" t="str">
        <f t="shared" si="1"/>
        <v>438/0</v>
      </c>
      <c r="M221" s="7" t="str">
        <f t="shared" si="1"/>
        <v xml:space="preserve"> 16° 30' 57.622"N</v>
      </c>
      <c r="N221" s="7" t="str">
        <f t="shared" si="1"/>
        <v xml:space="preserve"> 80° 42' 10.448"E</v>
      </c>
      <c r="O221" s="64" t="s">
        <v>842</v>
      </c>
      <c r="P221" s="7" t="s">
        <v>843</v>
      </c>
      <c r="Q221" s="7" t="s">
        <v>844</v>
      </c>
      <c r="R221" s="116">
        <v>14.512</v>
      </c>
      <c r="S221" s="111" t="s">
        <v>276</v>
      </c>
      <c r="T221" s="111" t="s">
        <v>1047</v>
      </c>
    </row>
    <row r="222" spans="1:20" ht="15.75" customHeight="1">
      <c r="A222" s="7">
        <v>216</v>
      </c>
      <c r="B222" s="7">
        <v>17</v>
      </c>
      <c r="C222" s="59">
        <v>869867030412698</v>
      </c>
      <c r="D222" s="8">
        <v>5754100268086</v>
      </c>
      <c r="E222" s="5" t="s">
        <v>830</v>
      </c>
      <c r="F222" s="7" t="s">
        <v>831</v>
      </c>
      <c r="G222" s="7" t="s">
        <v>832</v>
      </c>
      <c r="H222" s="140"/>
      <c r="I222" s="7" t="s">
        <v>69</v>
      </c>
      <c r="J222" s="7" t="s">
        <v>795</v>
      </c>
      <c r="K222" s="7" t="s">
        <v>845</v>
      </c>
      <c r="L222" s="64" t="str">
        <f>O221</f>
        <v>441/24</v>
      </c>
      <c r="M222" s="7" t="str">
        <f t="shared" si="1"/>
        <v xml:space="preserve"> 16° 33' 29.969"N</v>
      </c>
      <c r="N222" s="7" t="str">
        <f t="shared" si="1"/>
        <v xml:space="preserve"> 80° 42' 13.253"E</v>
      </c>
      <c r="O222" s="64" t="s">
        <v>846</v>
      </c>
      <c r="P222" s="7" t="s">
        <v>847</v>
      </c>
      <c r="Q222" s="7" t="s">
        <v>848</v>
      </c>
      <c r="R222" s="116">
        <v>13.48</v>
      </c>
      <c r="S222" s="111" t="s">
        <v>276</v>
      </c>
      <c r="T222" s="111" t="s">
        <v>1047</v>
      </c>
    </row>
    <row r="223" spans="1:20" ht="15.75" customHeight="1">
      <c r="A223" s="7">
        <v>217</v>
      </c>
      <c r="B223" s="7">
        <v>18</v>
      </c>
      <c r="C223" s="59">
        <v>869867030431680</v>
      </c>
      <c r="D223" s="8">
        <v>5754100268087</v>
      </c>
      <c r="E223" s="5" t="s">
        <v>830</v>
      </c>
      <c r="F223" s="7" t="s">
        <v>831</v>
      </c>
      <c r="G223" s="7" t="s">
        <v>832</v>
      </c>
      <c r="H223" s="140"/>
      <c r="I223" s="7" t="s">
        <v>69</v>
      </c>
      <c r="J223" s="7" t="s">
        <v>801</v>
      </c>
      <c r="K223" s="7" t="s">
        <v>845</v>
      </c>
      <c r="L223" s="64" t="str">
        <f t="shared" si="1"/>
        <v>445/0</v>
      </c>
      <c r="M223" s="7" t="str">
        <f t="shared" si="1"/>
        <v xml:space="preserve"> 16° 33' 05.929"N</v>
      </c>
      <c r="N223" s="7" t="str">
        <f t="shared" si="1"/>
        <v xml:space="preserve"> 80° 45' 48.733"E</v>
      </c>
      <c r="O223" s="64" t="s">
        <v>892</v>
      </c>
      <c r="P223" s="7" t="s">
        <v>893</v>
      </c>
      <c r="Q223" s="7" t="s">
        <v>894</v>
      </c>
      <c r="R223" s="116">
        <v>13.996</v>
      </c>
      <c r="S223" s="111" t="s">
        <v>276</v>
      </c>
      <c r="T223" s="111" t="s">
        <v>1047</v>
      </c>
    </row>
    <row r="224" spans="1:20" ht="15.75" customHeight="1">
      <c r="A224" s="7">
        <v>218</v>
      </c>
      <c r="B224" s="7">
        <v>19</v>
      </c>
      <c r="C224" s="59">
        <v>862843049264286</v>
      </c>
      <c r="D224" s="8">
        <v>5754100268088</v>
      </c>
      <c r="E224" s="5" t="s">
        <v>830</v>
      </c>
      <c r="F224" s="7" t="s">
        <v>831</v>
      </c>
      <c r="G224" s="7" t="s">
        <v>832</v>
      </c>
      <c r="H224" s="141"/>
      <c r="I224" s="7" t="s">
        <v>69</v>
      </c>
      <c r="J224" s="7" t="s">
        <v>805</v>
      </c>
      <c r="K224" s="7" t="s">
        <v>852</v>
      </c>
      <c r="L224" s="64" t="str">
        <f t="shared" si="1"/>
        <v>448/22</v>
      </c>
      <c r="M224" s="7" t="str">
        <f t="shared" si="1"/>
        <v xml:space="preserve"> 16° 33' 22.986"N</v>
      </c>
      <c r="N224" s="7" t="str">
        <f t="shared" si="1"/>
        <v xml:space="preserve"> 80° 47' 44.723"E</v>
      </c>
      <c r="O224" s="64" t="s">
        <v>895</v>
      </c>
      <c r="P224" s="7" t="s">
        <v>896</v>
      </c>
      <c r="Q224" s="7" t="s">
        <v>897</v>
      </c>
      <c r="R224" s="116">
        <v>14.004</v>
      </c>
      <c r="S224" s="111" t="s">
        <v>276</v>
      </c>
      <c r="T224" s="111" t="s">
        <v>1047</v>
      </c>
    </row>
    <row r="225" spans="1:20" ht="15.75" customHeight="1">
      <c r="A225" s="7">
        <v>219</v>
      </c>
      <c r="B225" s="7">
        <v>20</v>
      </c>
      <c r="C225" s="59">
        <v>869867030435319</v>
      </c>
      <c r="D225" s="8">
        <v>5754100268089</v>
      </c>
      <c r="E225" s="5" t="s">
        <v>830</v>
      </c>
      <c r="F225" s="7" t="s">
        <v>831</v>
      </c>
      <c r="G225" s="7" t="s">
        <v>832</v>
      </c>
      <c r="H225" s="139" t="s">
        <v>856</v>
      </c>
      <c r="I225" s="7" t="s">
        <v>69</v>
      </c>
      <c r="J225" s="7" t="s">
        <v>809</v>
      </c>
      <c r="K225" s="7" t="s">
        <v>861</v>
      </c>
      <c r="L225" s="64" t="str">
        <f t="shared" si="1"/>
        <v>452/0</v>
      </c>
      <c r="M225" s="7" t="str">
        <f t="shared" si="1"/>
        <v xml:space="preserve"> 16° 33' 40.680"N</v>
      </c>
      <c r="N225" s="7" t="str">
        <f t="shared" si="1"/>
        <v xml:space="preserve"> 80° 49' 42.144"E</v>
      </c>
      <c r="O225" s="64" t="s">
        <v>898</v>
      </c>
      <c r="P225" s="7" t="s">
        <v>899</v>
      </c>
      <c r="Q225" s="7" t="s">
        <v>900</v>
      </c>
      <c r="R225" s="116">
        <v>13.972</v>
      </c>
      <c r="S225" s="111" t="s">
        <v>276</v>
      </c>
      <c r="T225" s="111" t="s">
        <v>1047</v>
      </c>
    </row>
    <row r="226" spans="1:20" ht="15.75" customHeight="1">
      <c r="A226" s="7">
        <v>220</v>
      </c>
      <c r="B226" s="7">
        <v>21</v>
      </c>
      <c r="C226" s="59">
        <v>869867030480422</v>
      </c>
      <c r="D226" s="8">
        <v>5754100268090</v>
      </c>
      <c r="E226" s="5" t="s">
        <v>830</v>
      </c>
      <c r="F226" s="7" t="s">
        <v>831</v>
      </c>
      <c r="G226" s="7" t="s">
        <v>832</v>
      </c>
      <c r="H226" s="140"/>
      <c r="I226" s="7" t="s">
        <v>69</v>
      </c>
      <c r="J226" s="7" t="s">
        <v>813</v>
      </c>
      <c r="K226" s="7" t="s">
        <v>861</v>
      </c>
      <c r="L226" s="64" t="str">
        <f t="shared" si="1"/>
        <v>455/16</v>
      </c>
      <c r="M226" s="7" t="str">
        <f t="shared" si="1"/>
        <v xml:space="preserve"> 16° 34' 20.978"N</v>
      </c>
      <c r="N226" s="7" t="str">
        <f t="shared" si="1"/>
        <v xml:space="preserve"> 80° 51' 27.640"E</v>
      </c>
      <c r="O226" s="64" t="s">
        <v>901</v>
      </c>
      <c r="P226" s="7" t="s">
        <v>902</v>
      </c>
      <c r="Q226" s="7" t="s">
        <v>903</v>
      </c>
      <c r="R226" s="116">
        <v>14</v>
      </c>
      <c r="S226" s="111" t="s">
        <v>276</v>
      </c>
      <c r="T226" s="111" t="s">
        <v>1047</v>
      </c>
    </row>
    <row r="227" spans="1:20" ht="15.75" customHeight="1">
      <c r="A227" s="7">
        <v>221</v>
      </c>
      <c r="B227" s="7">
        <v>22</v>
      </c>
      <c r="C227" s="59">
        <v>869867030439709</v>
      </c>
      <c r="D227" s="8">
        <v>5754100268091</v>
      </c>
      <c r="E227" s="5" t="s">
        <v>830</v>
      </c>
      <c r="F227" s="7" t="s">
        <v>831</v>
      </c>
      <c r="G227" s="7" t="s">
        <v>832</v>
      </c>
      <c r="H227" s="140"/>
      <c r="I227" s="7" t="s">
        <v>69</v>
      </c>
      <c r="J227" s="7" t="s">
        <v>818</v>
      </c>
      <c r="K227" s="7" t="s">
        <v>868</v>
      </c>
      <c r="L227" s="64" t="str">
        <f t="shared" si="1"/>
        <v>459/0</v>
      </c>
      <c r="M227" s="7" t="str">
        <f t="shared" si="1"/>
        <v xml:space="preserve"> 16° 35' 34.228"N</v>
      </c>
      <c r="N227" s="7" t="str">
        <f t="shared" si="1"/>
        <v xml:space="preserve"> 80° 52' 58.514"E</v>
      </c>
      <c r="O227" s="64" t="s">
        <v>904</v>
      </c>
      <c r="P227" s="7" t="s">
        <v>905</v>
      </c>
      <c r="Q227" s="7" t="s">
        <v>906</v>
      </c>
      <c r="R227" s="116">
        <v>12.728</v>
      </c>
      <c r="S227" s="111" t="s">
        <v>276</v>
      </c>
      <c r="T227" s="111" t="s">
        <v>1047</v>
      </c>
    </row>
    <row r="228" spans="1:20" ht="15.75" customHeight="1">
      <c r="A228" s="7">
        <v>222</v>
      </c>
      <c r="B228" s="7">
        <v>23</v>
      </c>
      <c r="C228" s="59">
        <v>869867032237697</v>
      </c>
      <c r="D228" s="8">
        <v>5754100268092</v>
      </c>
      <c r="E228" s="5" t="s">
        <v>830</v>
      </c>
      <c r="F228" s="7" t="s">
        <v>831</v>
      </c>
      <c r="G228" s="7" t="s">
        <v>832</v>
      </c>
      <c r="H228" s="140"/>
      <c r="I228" s="7" t="s">
        <v>69</v>
      </c>
      <c r="J228" s="7" t="s">
        <v>189</v>
      </c>
      <c r="K228" s="7" t="s">
        <v>868</v>
      </c>
      <c r="L228" s="64" t="str">
        <f t="shared" si="1"/>
        <v>462/8</v>
      </c>
      <c r="M228" s="7" t="str">
        <f t="shared" si="1"/>
        <v xml:space="preserve"> 16° 36' 41.072"N</v>
      </c>
      <c r="N228" s="7" t="str">
        <f t="shared" si="1"/>
        <v xml:space="preserve"> 80° 54' 22.173"E</v>
      </c>
      <c r="O228" s="64" t="s">
        <v>907</v>
      </c>
      <c r="P228" s="7" t="s">
        <v>908</v>
      </c>
      <c r="Q228" s="7" t="s">
        <v>909</v>
      </c>
      <c r="R228" s="116">
        <v>15.272</v>
      </c>
      <c r="S228" s="111" t="s">
        <v>276</v>
      </c>
      <c r="T228" s="111" t="s">
        <v>1047</v>
      </c>
    </row>
    <row r="229" spans="1:20" ht="15.75" customHeight="1">
      <c r="A229" s="7">
        <v>223</v>
      </c>
      <c r="B229" s="7">
        <v>24</v>
      </c>
      <c r="C229" s="59">
        <v>869867030447934</v>
      </c>
      <c r="D229" s="8">
        <v>5754100268093</v>
      </c>
      <c r="E229" s="5" t="s">
        <v>830</v>
      </c>
      <c r="F229" s="7" t="s">
        <v>831</v>
      </c>
      <c r="G229" s="7" t="s">
        <v>832</v>
      </c>
      <c r="H229" s="140"/>
      <c r="I229" s="7" t="s">
        <v>69</v>
      </c>
      <c r="J229" s="7" t="s">
        <v>193</v>
      </c>
      <c r="K229" s="7" t="s">
        <v>868</v>
      </c>
      <c r="L229" s="64" t="str">
        <f t="shared" si="1"/>
        <v>466/0</v>
      </c>
      <c r="M229" s="7" t="str">
        <f t="shared" si="1"/>
        <v xml:space="preserve"> 16° 37' 59.403"N</v>
      </c>
      <c r="N229" s="7" t="str">
        <f t="shared" si="1"/>
        <v xml:space="preserve"> 80° 56' 00.112"E</v>
      </c>
      <c r="O229" s="64" t="s">
        <v>910</v>
      </c>
      <c r="P229" s="7" t="s">
        <v>911</v>
      </c>
      <c r="Q229" s="7" t="s">
        <v>912</v>
      </c>
      <c r="R229" s="116">
        <v>13.792</v>
      </c>
      <c r="S229" s="111"/>
      <c r="T229" s="111"/>
    </row>
    <row r="230" spans="1:20" ht="15.75" customHeight="1">
      <c r="A230" s="7">
        <v>224</v>
      </c>
      <c r="B230" s="7">
        <v>25</v>
      </c>
      <c r="C230" s="59">
        <v>869867030435012</v>
      </c>
      <c r="D230" s="8">
        <v>5754100268094</v>
      </c>
      <c r="E230" s="5" t="s">
        <v>830</v>
      </c>
      <c r="F230" s="7" t="s">
        <v>831</v>
      </c>
      <c r="G230" s="7" t="s">
        <v>832</v>
      </c>
      <c r="H230" s="141"/>
      <c r="I230" s="7" t="s">
        <v>69</v>
      </c>
      <c r="J230" s="7" t="s">
        <v>197</v>
      </c>
      <c r="K230" s="7" t="s">
        <v>881</v>
      </c>
      <c r="L230" s="64" t="str">
        <f t="shared" si="1"/>
        <v>469/18</v>
      </c>
      <c r="M230" s="7" t="str">
        <f t="shared" si="1"/>
        <v xml:space="preserve"> 16° 39' 00.675"N</v>
      </c>
      <c r="N230" s="7" t="str">
        <f t="shared" si="1"/>
        <v xml:space="preserve"> 80° 57' 43.886"E</v>
      </c>
      <c r="O230" s="64" t="s">
        <v>882</v>
      </c>
      <c r="P230" s="7" t="s">
        <v>883</v>
      </c>
      <c r="Q230" s="7" t="s">
        <v>884</v>
      </c>
      <c r="R230" s="116">
        <v>14.208</v>
      </c>
      <c r="S230" s="111"/>
      <c r="T230" s="111"/>
    </row>
    <row r="231" spans="1:20" ht="15" customHeight="1">
      <c r="A231" s="7">
        <v>225</v>
      </c>
      <c r="B231" s="7">
        <v>1</v>
      </c>
      <c r="C231" s="59">
        <v>869867032236111</v>
      </c>
      <c r="D231" s="8">
        <v>5754100268095</v>
      </c>
      <c r="E231" s="2" t="s">
        <v>913</v>
      </c>
      <c r="F231" s="7" t="s">
        <v>914</v>
      </c>
      <c r="G231" s="7" t="s">
        <v>915</v>
      </c>
      <c r="H231" s="139" t="s">
        <v>916</v>
      </c>
      <c r="I231" s="7" t="s">
        <v>24</v>
      </c>
      <c r="J231" s="7" t="s">
        <v>486</v>
      </c>
      <c r="K231" s="7" t="s">
        <v>881</v>
      </c>
      <c r="L231" s="64" t="s">
        <v>882</v>
      </c>
      <c r="M231" s="7" t="s">
        <v>917</v>
      </c>
      <c r="N231" s="7" t="s">
        <v>918</v>
      </c>
      <c r="O231" s="64" t="s">
        <v>919</v>
      </c>
      <c r="P231" s="7" t="s">
        <v>920</v>
      </c>
      <c r="Q231" s="7" t="s">
        <v>921</v>
      </c>
      <c r="R231" s="116">
        <v>13.2</v>
      </c>
      <c r="S231" s="111" t="s">
        <v>215</v>
      </c>
      <c r="T231" s="111" t="s">
        <v>216</v>
      </c>
    </row>
    <row r="232" spans="1:20" ht="15" customHeight="1">
      <c r="A232" s="7">
        <v>226</v>
      </c>
      <c r="B232" s="7">
        <v>2</v>
      </c>
      <c r="C232" s="59">
        <v>869867032168868</v>
      </c>
      <c r="D232" s="8">
        <v>5754100268096</v>
      </c>
      <c r="E232" s="2" t="s">
        <v>913</v>
      </c>
      <c r="F232" s="7" t="s">
        <v>914</v>
      </c>
      <c r="G232" s="7" t="s">
        <v>915</v>
      </c>
      <c r="H232" s="140"/>
      <c r="I232" s="7" t="s">
        <v>24</v>
      </c>
      <c r="J232" s="7" t="s">
        <v>495</v>
      </c>
      <c r="K232" s="7" t="s">
        <v>881</v>
      </c>
      <c r="L232" s="64" t="s">
        <v>919</v>
      </c>
      <c r="M232" s="7" t="str">
        <f>P231</f>
        <v xml:space="preserve"> 16° 40' 47.136"N</v>
      </c>
      <c r="N232" s="7" t="str">
        <f>Q231</f>
        <v xml:space="preserve"> 81° 01' 00.696"E</v>
      </c>
      <c r="O232" s="64" t="s">
        <v>922</v>
      </c>
      <c r="P232" s="7" t="s">
        <v>923</v>
      </c>
      <c r="Q232" s="7" t="s">
        <v>924</v>
      </c>
      <c r="R232" s="116">
        <v>12</v>
      </c>
      <c r="S232" s="111" t="s">
        <v>215</v>
      </c>
      <c r="T232" s="111" t="s">
        <v>216</v>
      </c>
    </row>
    <row r="233" spans="1:20" ht="15" customHeight="1">
      <c r="A233" s="7">
        <v>227</v>
      </c>
      <c r="B233" s="7">
        <v>3</v>
      </c>
      <c r="C233" s="59">
        <v>869867030445268</v>
      </c>
      <c r="D233" s="8">
        <v>5754100268097</v>
      </c>
      <c r="E233" s="2" t="s">
        <v>913</v>
      </c>
      <c r="F233" s="7" t="s">
        <v>914</v>
      </c>
      <c r="G233" s="7" t="s">
        <v>915</v>
      </c>
      <c r="H233" s="140"/>
      <c r="I233" s="7" t="s">
        <v>24</v>
      </c>
      <c r="J233" s="7" t="s">
        <v>499</v>
      </c>
      <c r="K233" s="7" t="s">
        <v>925</v>
      </c>
      <c r="L233" s="64" t="str">
        <f>O232</f>
        <v>479/17</v>
      </c>
      <c r="M233" s="7" t="str">
        <f t="shared" ref="M233:N242" si="2">P232</f>
        <v xml:space="preserve"> 16° 41' 33.963"N</v>
      </c>
      <c r="N233" s="7" t="str">
        <f t="shared" si="2"/>
        <v xml:space="preserve"> 81° 02' 30.183"E</v>
      </c>
      <c r="O233" s="64" t="s">
        <v>926</v>
      </c>
      <c r="P233" s="7" t="s">
        <v>927</v>
      </c>
      <c r="Q233" s="7" t="s">
        <v>928</v>
      </c>
      <c r="R233" s="116">
        <v>16.8</v>
      </c>
      <c r="S233" s="111" t="s">
        <v>215</v>
      </c>
      <c r="T233" s="111" t="s">
        <v>216</v>
      </c>
    </row>
    <row r="234" spans="1:20" ht="15" customHeight="1">
      <c r="A234" s="7">
        <v>228</v>
      </c>
      <c r="B234" s="7">
        <v>4</v>
      </c>
      <c r="C234" s="59">
        <v>869867032162937</v>
      </c>
      <c r="D234" s="8">
        <v>5754100268098</v>
      </c>
      <c r="E234" s="2" t="s">
        <v>913</v>
      </c>
      <c r="F234" s="7" t="s">
        <v>914</v>
      </c>
      <c r="G234" s="7" t="s">
        <v>915</v>
      </c>
      <c r="H234" s="140"/>
      <c r="I234" s="7" t="s">
        <v>24</v>
      </c>
      <c r="J234" s="7" t="s">
        <v>503</v>
      </c>
      <c r="K234" s="7" t="s">
        <v>925</v>
      </c>
      <c r="L234" s="64" t="str">
        <f t="shared" ref="L234:N255" si="3">O233</f>
        <v>483/15</v>
      </c>
      <c r="M234" s="7" t="str">
        <f t="shared" si="2"/>
        <v xml:space="preserve"> 16° 42' 12.877"N</v>
      </c>
      <c r="N234" s="7" t="str">
        <f t="shared" si="2"/>
        <v xml:space="preserve"> 81° 04' 43.328"E</v>
      </c>
      <c r="O234" s="64" t="s">
        <v>929</v>
      </c>
      <c r="P234" s="7" t="s">
        <v>930</v>
      </c>
      <c r="Q234" s="7" t="s">
        <v>931</v>
      </c>
      <c r="R234" s="116">
        <v>14</v>
      </c>
      <c r="S234" s="111" t="s">
        <v>215</v>
      </c>
      <c r="T234" s="111" t="s">
        <v>216</v>
      </c>
    </row>
    <row r="235" spans="1:20" ht="15" customHeight="1">
      <c r="A235" s="7">
        <v>229</v>
      </c>
      <c r="B235" s="7">
        <v>5</v>
      </c>
      <c r="C235" s="59">
        <v>869867030416590</v>
      </c>
      <c r="D235" s="8">
        <v>5754100268099</v>
      </c>
      <c r="E235" s="2" t="s">
        <v>913</v>
      </c>
      <c r="F235" s="7" t="s">
        <v>914</v>
      </c>
      <c r="G235" s="7" t="s">
        <v>915</v>
      </c>
      <c r="H235" s="140"/>
      <c r="I235" s="7" t="s">
        <v>24</v>
      </c>
      <c r="J235" s="7" t="s">
        <v>509</v>
      </c>
      <c r="K235" s="7" t="s">
        <v>932</v>
      </c>
      <c r="L235" s="64" t="str">
        <f t="shared" si="3"/>
        <v>487/1</v>
      </c>
      <c r="M235" s="7" t="str">
        <f t="shared" si="2"/>
        <v xml:space="preserve"> 16° 42' 49.987"N</v>
      </c>
      <c r="N235" s="7" t="str">
        <f t="shared" si="2"/>
        <v xml:space="preserve"> 81° 06' 34.894"E</v>
      </c>
      <c r="O235" s="64" t="s">
        <v>933</v>
      </c>
      <c r="P235" s="7" t="s">
        <v>934</v>
      </c>
      <c r="Q235" s="7" t="s">
        <v>935</v>
      </c>
      <c r="R235" s="116">
        <v>16</v>
      </c>
      <c r="S235" s="111" t="s">
        <v>215</v>
      </c>
      <c r="T235" s="111" t="s">
        <v>216</v>
      </c>
    </row>
    <row r="236" spans="1:20" ht="15" customHeight="1">
      <c r="A236" s="7">
        <v>230</v>
      </c>
      <c r="B236" s="7">
        <v>6</v>
      </c>
      <c r="C236" s="59">
        <v>861359035210689</v>
      </c>
      <c r="D236" s="8">
        <v>5754100268100</v>
      </c>
      <c r="E236" s="2" t="s">
        <v>913</v>
      </c>
      <c r="F236" s="7" t="s">
        <v>914</v>
      </c>
      <c r="G236" s="7" t="s">
        <v>915</v>
      </c>
      <c r="H236" s="141"/>
      <c r="I236" s="7" t="s">
        <v>24</v>
      </c>
      <c r="J236" s="7" t="s">
        <v>513</v>
      </c>
      <c r="K236" s="7" t="s">
        <v>932</v>
      </c>
      <c r="L236" s="64" t="str">
        <f t="shared" si="3"/>
        <v>491/1</v>
      </c>
      <c r="M236" s="7" t="str">
        <f t="shared" si="2"/>
        <v xml:space="preserve"> 16° 44' 14.171"N</v>
      </c>
      <c r="N236" s="7" t="str">
        <f t="shared" si="2"/>
        <v xml:space="preserve"> 81° 08' 10.518"E</v>
      </c>
      <c r="O236" s="64" t="s">
        <v>936</v>
      </c>
      <c r="P236" s="7" t="s">
        <v>937</v>
      </c>
      <c r="Q236" s="7" t="s">
        <v>938</v>
      </c>
      <c r="R236" s="116">
        <v>14</v>
      </c>
      <c r="S236" s="111" t="s">
        <v>215</v>
      </c>
      <c r="T236" s="111" t="s">
        <v>216</v>
      </c>
    </row>
    <row r="237" spans="1:20" ht="15" customHeight="1">
      <c r="A237" s="7">
        <v>231</v>
      </c>
      <c r="B237" s="7">
        <v>7</v>
      </c>
      <c r="C237" s="59">
        <v>869867032196356</v>
      </c>
      <c r="D237" s="8">
        <v>5754100268101</v>
      </c>
      <c r="E237" s="2" t="s">
        <v>913</v>
      </c>
      <c r="F237" s="7" t="s">
        <v>914</v>
      </c>
      <c r="G237" s="7" t="s">
        <v>915</v>
      </c>
      <c r="H237" s="139" t="s">
        <v>939</v>
      </c>
      <c r="I237" s="7" t="s">
        <v>24</v>
      </c>
      <c r="J237" s="7" t="s">
        <v>518</v>
      </c>
      <c r="K237" s="7" t="s">
        <v>932</v>
      </c>
      <c r="L237" s="64" t="str">
        <f t="shared" si="3"/>
        <v>494/15</v>
      </c>
      <c r="M237" s="7" t="str">
        <f t="shared" si="2"/>
        <v xml:space="preserve"> 16° 45' 40.854"N</v>
      </c>
      <c r="N237" s="7" t="str">
        <f t="shared" si="2"/>
        <v xml:space="preserve"> 81° 09' 22.640"E</v>
      </c>
      <c r="O237" s="64" t="s">
        <v>940</v>
      </c>
      <c r="P237" s="7" t="s">
        <v>941</v>
      </c>
      <c r="Q237" s="7" t="s">
        <v>942</v>
      </c>
      <c r="R237" s="116">
        <v>14</v>
      </c>
      <c r="S237" s="111" t="s">
        <v>215</v>
      </c>
      <c r="T237" s="111" t="s">
        <v>216</v>
      </c>
    </row>
    <row r="238" spans="1:20" ht="15" customHeight="1">
      <c r="A238" s="7">
        <v>232</v>
      </c>
      <c r="B238" s="7">
        <v>8</v>
      </c>
      <c r="C238" s="59">
        <v>869867030413464</v>
      </c>
      <c r="D238" s="8">
        <v>5754100268102</v>
      </c>
      <c r="E238" s="2" t="s">
        <v>913</v>
      </c>
      <c r="F238" s="7" t="s">
        <v>914</v>
      </c>
      <c r="G238" s="7" t="s">
        <v>915</v>
      </c>
      <c r="H238" s="140"/>
      <c r="I238" s="7" t="s">
        <v>24</v>
      </c>
      <c r="J238" s="7" t="s">
        <v>522</v>
      </c>
      <c r="K238" s="7" t="s">
        <v>943</v>
      </c>
      <c r="L238" s="64" t="str">
        <f t="shared" si="3"/>
        <v>498/0</v>
      </c>
      <c r="M238" s="7" t="str">
        <f t="shared" si="2"/>
        <v xml:space="preserve"> 16° 46' 54.873"N</v>
      </c>
      <c r="N238" s="7" t="str">
        <f t="shared" si="2"/>
        <v xml:space="preserve"> 81° 10' 50.445"E</v>
      </c>
      <c r="O238" s="64" t="s">
        <v>944</v>
      </c>
      <c r="P238" s="7" t="s">
        <v>945</v>
      </c>
      <c r="Q238" s="7" t="s">
        <v>946</v>
      </c>
      <c r="R238" s="116">
        <v>14</v>
      </c>
      <c r="S238" s="111" t="s">
        <v>215</v>
      </c>
      <c r="T238" s="111" t="s">
        <v>216</v>
      </c>
    </row>
    <row r="239" spans="1:20" ht="15" customHeight="1">
      <c r="A239" s="7">
        <v>233</v>
      </c>
      <c r="B239" s="7">
        <v>9</v>
      </c>
      <c r="C239" s="59">
        <v>869867032170781</v>
      </c>
      <c r="D239" s="8">
        <v>5754100268103</v>
      </c>
      <c r="E239" s="2" t="s">
        <v>913</v>
      </c>
      <c r="F239" s="7" t="s">
        <v>914</v>
      </c>
      <c r="G239" s="7" t="s">
        <v>915</v>
      </c>
      <c r="H239" s="140"/>
      <c r="I239" s="7" t="s">
        <v>24</v>
      </c>
      <c r="J239" s="7" t="s">
        <v>527</v>
      </c>
      <c r="K239" s="7" t="s">
        <v>943</v>
      </c>
      <c r="L239" s="64" t="str">
        <f t="shared" si="3"/>
        <v>501/15</v>
      </c>
      <c r="M239" s="7" t="str">
        <f t="shared" si="2"/>
        <v xml:space="preserve"> 16° 47' 47.265"N</v>
      </c>
      <c r="N239" s="7" t="str">
        <f t="shared" si="2"/>
        <v xml:space="preserve"> 81° 12' 33.306"E</v>
      </c>
      <c r="O239" s="64" t="s">
        <v>947</v>
      </c>
      <c r="P239" s="7" t="s">
        <v>948</v>
      </c>
      <c r="Q239" s="7" t="s">
        <v>949</v>
      </c>
      <c r="R239" s="116">
        <v>14</v>
      </c>
      <c r="S239" s="111" t="s">
        <v>215</v>
      </c>
      <c r="T239" s="111" t="s">
        <v>216</v>
      </c>
    </row>
    <row r="240" spans="1:20" ht="15" customHeight="1">
      <c r="A240" s="7">
        <v>234</v>
      </c>
      <c r="B240" s="7">
        <v>10</v>
      </c>
      <c r="C240" s="59">
        <v>869867030448312</v>
      </c>
      <c r="D240" s="8">
        <v>5754100268104</v>
      </c>
      <c r="E240" s="2" t="s">
        <v>913</v>
      </c>
      <c r="F240" s="7" t="s">
        <v>914</v>
      </c>
      <c r="G240" s="7" t="s">
        <v>915</v>
      </c>
      <c r="H240" s="140"/>
      <c r="I240" s="7" t="s">
        <v>24</v>
      </c>
      <c r="J240" s="7" t="s">
        <v>531</v>
      </c>
      <c r="K240" s="7" t="s">
        <v>943</v>
      </c>
      <c r="L240" s="64" t="str">
        <f t="shared" si="3"/>
        <v>505/3</v>
      </c>
      <c r="M240" s="7" t="str">
        <f t="shared" si="2"/>
        <v xml:space="preserve"> 16° 48' 21.644"N</v>
      </c>
      <c r="N240" s="7" t="str">
        <f t="shared" si="2"/>
        <v xml:space="preserve"> 81° 14' 28.760"E</v>
      </c>
      <c r="O240" s="64" t="s">
        <v>950</v>
      </c>
      <c r="P240" s="7" t="s">
        <v>951</v>
      </c>
      <c r="Q240" s="7" t="s">
        <v>952</v>
      </c>
      <c r="R240" s="116">
        <v>9</v>
      </c>
      <c r="S240" s="111" t="s">
        <v>215</v>
      </c>
      <c r="T240" s="111" t="s">
        <v>216</v>
      </c>
    </row>
    <row r="241" spans="1:20" ht="15" customHeight="1">
      <c r="A241" s="7">
        <v>235</v>
      </c>
      <c r="B241" s="7">
        <v>11</v>
      </c>
      <c r="C241" s="59">
        <v>869867030448601</v>
      </c>
      <c r="D241" s="8">
        <v>5754100268105</v>
      </c>
      <c r="E241" s="2" t="s">
        <v>913</v>
      </c>
      <c r="F241" s="7" t="s">
        <v>914</v>
      </c>
      <c r="G241" s="7" t="s">
        <v>915</v>
      </c>
      <c r="H241" s="140"/>
      <c r="I241" s="7" t="s">
        <v>24</v>
      </c>
      <c r="J241" s="7" t="s">
        <v>872</v>
      </c>
      <c r="K241" s="7" t="s">
        <v>953</v>
      </c>
      <c r="L241" s="64" t="str">
        <f t="shared" si="3"/>
        <v>507/5</v>
      </c>
      <c r="M241" s="7" t="str">
        <f t="shared" si="2"/>
        <v xml:space="preserve"> 16° 48' 29.281"N</v>
      </c>
      <c r="N241" s="7" t="str">
        <f t="shared" si="2"/>
        <v xml:space="preserve"> 81° 15' 36.578"E</v>
      </c>
      <c r="O241" s="64" t="s">
        <v>954</v>
      </c>
      <c r="P241" s="7" t="s">
        <v>955</v>
      </c>
      <c r="Q241" s="7" t="s">
        <v>956</v>
      </c>
      <c r="R241" s="116">
        <v>15</v>
      </c>
      <c r="S241" s="111" t="s">
        <v>215</v>
      </c>
      <c r="T241" s="111" t="s">
        <v>216</v>
      </c>
    </row>
    <row r="242" spans="1:20" ht="15" customHeight="1">
      <c r="A242" s="7">
        <v>236</v>
      </c>
      <c r="B242" s="7">
        <v>12</v>
      </c>
      <c r="C242" s="59">
        <v>861359035235975</v>
      </c>
      <c r="D242" s="8">
        <v>5754100268106</v>
      </c>
      <c r="E242" s="2" t="s">
        <v>913</v>
      </c>
      <c r="F242" s="7" t="s">
        <v>914</v>
      </c>
      <c r="G242" s="7" t="s">
        <v>915</v>
      </c>
      <c r="H242" s="141"/>
      <c r="I242" s="7" t="s">
        <v>24</v>
      </c>
      <c r="J242" s="7" t="s">
        <v>876</v>
      </c>
      <c r="K242" s="7" t="s">
        <v>953</v>
      </c>
      <c r="L242" s="64" t="str">
        <f t="shared" si="3"/>
        <v>511/0</v>
      </c>
      <c r="M242" s="7" t="str">
        <f t="shared" si="2"/>
        <v xml:space="preserve"> 16° 48' 32.079"N</v>
      </c>
      <c r="N242" s="7" t="str">
        <f t="shared" si="2"/>
        <v xml:space="preserve"> 81° 17' 46.773"E</v>
      </c>
      <c r="O242" s="64" t="s">
        <v>957</v>
      </c>
      <c r="P242" s="7" t="s">
        <v>883</v>
      </c>
      <c r="Q242" s="7" t="s">
        <v>884</v>
      </c>
      <c r="R242" s="116">
        <v>16</v>
      </c>
      <c r="S242" s="111" t="s">
        <v>215</v>
      </c>
      <c r="T242" s="111" t="s">
        <v>216</v>
      </c>
    </row>
    <row r="243" spans="1:20" ht="15" customHeight="1">
      <c r="A243" s="7">
        <v>237</v>
      </c>
      <c r="B243" s="7">
        <v>13</v>
      </c>
      <c r="C243" s="59">
        <v>869867032197677</v>
      </c>
      <c r="D243" s="8">
        <v>5754100268107</v>
      </c>
      <c r="E243" s="2" t="s">
        <v>913</v>
      </c>
      <c r="F243" s="7" t="s">
        <v>914</v>
      </c>
      <c r="G243" s="7" t="s">
        <v>915</v>
      </c>
      <c r="H243" s="139" t="s">
        <v>916</v>
      </c>
      <c r="I243" s="7" t="s">
        <v>69</v>
      </c>
      <c r="J243" s="7" t="s">
        <v>780</v>
      </c>
      <c r="K243" s="7" t="s">
        <v>881</v>
      </c>
      <c r="L243" s="64" t="s">
        <v>882</v>
      </c>
      <c r="M243" s="7" t="s">
        <v>917</v>
      </c>
      <c r="N243" s="7" t="s">
        <v>918</v>
      </c>
      <c r="O243" s="64" t="s">
        <v>958</v>
      </c>
      <c r="P243" s="7" t="s">
        <v>959</v>
      </c>
      <c r="Q243" s="7" t="s">
        <v>960</v>
      </c>
      <c r="R243" s="116">
        <v>13</v>
      </c>
      <c r="S243" s="111" t="s">
        <v>276</v>
      </c>
      <c r="T243" s="111" t="s">
        <v>1047</v>
      </c>
    </row>
    <row r="244" spans="1:20" ht="15" customHeight="1">
      <c r="A244" s="7">
        <v>238</v>
      </c>
      <c r="B244" s="7">
        <v>14</v>
      </c>
      <c r="C244" s="59">
        <v>869867030439915</v>
      </c>
      <c r="D244" s="8">
        <v>5754100268108</v>
      </c>
      <c r="E244" s="2" t="s">
        <v>913</v>
      </c>
      <c r="F244" s="7" t="s">
        <v>914</v>
      </c>
      <c r="G244" s="7" t="s">
        <v>915</v>
      </c>
      <c r="H244" s="140"/>
      <c r="I244" s="7" t="s">
        <v>69</v>
      </c>
      <c r="J244" s="7" t="s">
        <v>784</v>
      </c>
      <c r="K244" s="7" t="s">
        <v>881</v>
      </c>
      <c r="L244" s="64" t="str">
        <f t="shared" si="3"/>
        <v>476/8</v>
      </c>
      <c r="M244" s="7" t="str">
        <f t="shared" si="3"/>
        <v xml:space="preserve"> 16° 40' 45.235"N</v>
      </c>
      <c r="N244" s="7" t="str">
        <f t="shared" si="3"/>
        <v xml:space="preserve"> 81° 00' 57.070"E</v>
      </c>
      <c r="O244" s="64" t="s">
        <v>961</v>
      </c>
      <c r="P244" s="7" t="s">
        <v>962</v>
      </c>
      <c r="Q244" s="7" t="s">
        <v>963</v>
      </c>
      <c r="R244" s="116">
        <v>11</v>
      </c>
      <c r="S244" s="111" t="s">
        <v>276</v>
      </c>
      <c r="T244" s="111" t="s">
        <v>1047</v>
      </c>
    </row>
    <row r="245" spans="1:20" ht="15" customHeight="1">
      <c r="A245" s="7">
        <v>239</v>
      </c>
      <c r="B245" s="7">
        <v>15</v>
      </c>
      <c r="C245" s="59">
        <v>869867032238133</v>
      </c>
      <c r="D245" s="8">
        <v>5754100268109</v>
      </c>
      <c r="E245" s="2" t="s">
        <v>913</v>
      </c>
      <c r="F245" s="7" t="s">
        <v>914</v>
      </c>
      <c r="G245" s="7" t="s">
        <v>915</v>
      </c>
      <c r="H245" s="140"/>
      <c r="I245" s="7" t="s">
        <v>69</v>
      </c>
      <c r="J245" s="7" t="s">
        <v>788</v>
      </c>
      <c r="K245" s="7" t="s">
        <v>925</v>
      </c>
      <c r="L245" s="64" t="str">
        <f t="shared" si="3"/>
        <v>479/0</v>
      </c>
      <c r="M245" s="7" t="str">
        <f t="shared" si="3"/>
        <v xml:space="preserve"> 16° 41' 29.535"N</v>
      </c>
      <c r="N245" s="7" t="str">
        <f t="shared" si="3"/>
        <v xml:space="preserve"> 81° 02' 21.139"E</v>
      </c>
      <c r="O245" s="64" t="s">
        <v>964</v>
      </c>
      <c r="P245" s="7" t="s">
        <v>965</v>
      </c>
      <c r="Q245" s="7" t="s">
        <v>966</v>
      </c>
      <c r="R245" s="116">
        <v>12</v>
      </c>
      <c r="S245" s="111" t="s">
        <v>276</v>
      </c>
      <c r="T245" s="111" t="s">
        <v>1047</v>
      </c>
    </row>
    <row r="246" spans="1:20" ht="15" customHeight="1">
      <c r="A246" s="7">
        <v>240</v>
      </c>
      <c r="B246" s="7">
        <v>16</v>
      </c>
      <c r="C246" s="59">
        <v>869867032179840</v>
      </c>
      <c r="D246" s="8">
        <v>5754100268110</v>
      </c>
      <c r="E246" s="2" t="s">
        <v>913</v>
      </c>
      <c r="F246" s="7" t="s">
        <v>914</v>
      </c>
      <c r="G246" s="7" t="s">
        <v>915</v>
      </c>
      <c r="H246" s="140"/>
      <c r="I246" s="7" t="s">
        <v>69</v>
      </c>
      <c r="J246" s="7" t="s">
        <v>795</v>
      </c>
      <c r="K246" s="7" t="s">
        <v>925</v>
      </c>
      <c r="L246" s="64" t="str">
        <f t="shared" si="3"/>
        <v>482/0</v>
      </c>
      <c r="M246" s="7" t="str">
        <f t="shared" si="3"/>
        <v xml:space="preserve"> 16° 42' 03.445"N</v>
      </c>
      <c r="N246" s="7" t="str">
        <f t="shared" si="3"/>
        <v xml:space="preserve"> 81° 03' 54.539"E</v>
      </c>
      <c r="O246" s="64" t="s">
        <v>967</v>
      </c>
      <c r="P246" s="7" t="s">
        <v>968</v>
      </c>
      <c r="Q246" s="7" t="s">
        <v>969</v>
      </c>
      <c r="R246" s="116">
        <v>16</v>
      </c>
      <c r="S246" s="111" t="s">
        <v>276</v>
      </c>
      <c r="T246" s="111" t="s">
        <v>1047</v>
      </c>
    </row>
    <row r="247" spans="1:20" ht="15" customHeight="1">
      <c r="A247" s="7">
        <v>241</v>
      </c>
      <c r="B247" s="7">
        <v>17</v>
      </c>
      <c r="C247" s="59">
        <v>869867030432902</v>
      </c>
      <c r="D247" s="8">
        <v>5754100268111</v>
      </c>
      <c r="E247" s="2" t="s">
        <v>913</v>
      </c>
      <c r="F247" s="7" t="s">
        <v>914</v>
      </c>
      <c r="G247" s="7" t="s">
        <v>915</v>
      </c>
      <c r="H247" s="140"/>
      <c r="I247" s="7" t="s">
        <v>69</v>
      </c>
      <c r="J247" s="7" t="s">
        <v>801</v>
      </c>
      <c r="K247" s="7" t="s">
        <v>970</v>
      </c>
      <c r="L247" s="64" t="str">
        <f t="shared" si="3"/>
        <v>486/0</v>
      </c>
      <c r="M247" s="7" t="str">
        <f t="shared" si="3"/>
        <v xml:space="preserve"> 16° 42' 38.171"N</v>
      </c>
      <c r="N247" s="7" t="str">
        <f t="shared" si="3"/>
        <v xml:space="preserve"> 81° 06' 04.569"E</v>
      </c>
      <c r="O247" s="64" t="s">
        <v>971</v>
      </c>
      <c r="P247" s="7" t="s">
        <v>972</v>
      </c>
      <c r="Q247" s="7" t="s">
        <v>973</v>
      </c>
      <c r="R247" s="116">
        <v>12</v>
      </c>
      <c r="S247" s="111" t="s">
        <v>276</v>
      </c>
      <c r="T247" s="111" t="s">
        <v>1047</v>
      </c>
    </row>
    <row r="248" spans="1:20" ht="15" customHeight="1">
      <c r="A248" s="7">
        <v>242</v>
      </c>
      <c r="B248" s="7">
        <v>18</v>
      </c>
      <c r="C248" s="59">
        <v>869867030413399</v>
      </c>
      <c r="D248" s="8">
        <v>5754100268112</v>
      </c>
      <c r="E248" s="2" t="s">
        <v>913</v>
      </c>
      <c r="F248" s="7" t="s">
        <v>914</v>
      </c>
      <c r="G248" s="7" t="s">
        <v>915</v>
      </c>
      <c r="H248" s="141"/>
      <c r="I248" s="7" t="s">
        <v>69</v>
      </c>
      <c r="J248" s="7" t="s">
        <v>805</v>
      </c>
      <c r="K248" s="7" t="s">
        <v>970</v>
      </c>
      <c r="L248" s="64" t="str">
        <f t="shared" si="3"/>
        <v>488/0</v>
      </c>
      <c r="M248" s="7" t="str">
        <f t="shared" si="3"/>
        <v xml:space="preserve"> 16° 42' 59.037"N</v>
      </c>
      <c r="N248" s="7" t="str">
        <f t="shared" si="3"/>
        <v xml:space="preserve"> 81° 07' 04.778"E</v>
      </c>
      <c r="O248" s="64" t="s">
        <v>974</v>
      </c>
      <c r="P248" s="7" t="s">
        <v>975</v>
      </c>
      <c r="Q248" s="7" t="s">
        <v>976</v>
      </c>
      <c r="R248" s="116">
        <v>12</v>
      </c>
      <c r="S248" s="111" t="s">
        <v>276</v>
      </c>
      <c r="T248" s="111" t="s">
        <v>1047</v>
      </c>
    </row>
    <row r="249" spans="1:20" ht="15" customHeight="1">
      <c r="A249" s="7">
        <v>243</v>
      </c>
      <c r="B249" s="7">
        <v>19</v>
      </c>
      <c r="C249" s="59">
        <v>869867030414678</v>
      </c>
      <c r="D249" s="8">
        <v>5754100268113</v>
      </c>
      <c r="E249" s="2" t="s">
        <v>913</v>
      </c>
      <c r="F249" s="7" t="s">
        <v>914</v>
      </c>
      <c r="G249" s="7" t="s">
        <v>915</v>
      </c>
      <c r="H249" s="139" t="s">
        <v>939</v>
      </c>
      <c r="I249" s="7" t="s">
        <v>69</v>
      </c>
      <c r="J249" s="7" t="s">
        <v>809</v>
      </c>
      <c r="K249" s="7" t="s">
        <v>932</v>
      </c>
      <c r="L249" s="64" t="str">
        <f t="shared" si="3"/>
        <v>490/0</v>
      </c>
      <c r="M249" s="7" t="str">
        <f t="shared" si="3"/>
        <v xml:space="preserve"> 16° 43' 44.370"N</v>
      </c>
      <c r="N249" s="7" t="str">
        <f t="shared" si="3"/>
        <v xml:space="preserve"> 81° 07' 51.279"E</v>
      </c>
      <c r="O249" s="64" t="s">
        <v>977</v>
      </c>
      <c r="P249" s="7" t="s">
        <v>978</v>
      </c>
      <c r="Q249" s="7" t="s">
        <v>979</v>
      </c>
      <c r="R249" s="116">
        <v>13</v>
      </c>
      <c r="S249" s="111" t="s">
        <v>276</v>
      </c>
      <c r="T249" s="111" t="s">
        <v>1047</v>
      </c>
    </row>
    <row r="250" spans="1:20" ht="15" customHeight="1">
      <c r="A250" s="7">
        <v>244</v>
      </c>
      <c r="B250" s="7">
        <v>20</v>
      </c>
      <c r="C250" s="59">
        <v>869867032143515</v>
      </c>
      <c r="D250" s="8">
        <v>5754100268114</v>
      </c>
      <c r="E250" s="2" t="s">
        <v>913</v>
      </c>
      <c r="F250" s="7" t="s">
        <v>914</v>
      </c>
      <c r="G250" s="7" t="s">
        <v>915</v>
      </c>
      <c r="H250" s="140"/>
      <c r="I250" s="7" t="s">
        <v>69</v>
      </c>
      <c r="J250" s="7" t="s">
        <v>813</v>
      </c>
      <c r="K250" s="7" t="s">
        <v>932</v>
      </c>
      <c r="L250" s="64" t="str">
        <f t="shared" si="3"/>
        <v>493/8</v>
      </c>
      <c r="M250" s="7" t="str">
        <f t="shared" si="3"/>
        <v xml:space="preserve"> 16° 45' 08.670"N</v>
      </c>
      <c r="N250" s="7" t="str">
        <f t="shared" si="3"/>
        <v xml:space="preserve"> 81° 08' 54.970"E</v>
      </c>
      <c r="O250" s="64" t="s">
        <v>980</v>
      </c>
      <c r="P250" s="7" t="s">
        <v>981</v>
      </c>
      <c r="Q250" s="7" t="s">
        <v>982</v>
      </c>
      <c r="R250" s="116">
        <v>16</v>
      </c>
      <c r="S250" s="111" t="s">
        <v>276</v>
      </c>
      <c r="T250" s="111" t="s">
        <v>1047</v>
      </c>
    </row>
    <row r="251" spans="1:20" ht="15" customHeight="1">
      <c r="A251" s="7">
        <v>245</v>
      </c>
      <c r="B251" s="7">
        <v>21</v>
      </c>
      <c r="C251" s="59">
        <v>869867030432563</v>
      </c>
      <c r="D251" s="8">
        <v>5754100268115</v>
      </c>
      <c r="E251" s="2" t="s">
        <v>913</v>
      </c>
      <c r="F251" s="7" t="s">
        <v>914</v>
      </c>
      <c r="G251" s="7" t="s">
        <v>915</v>
      </c>
      <c r="H251" s="140"/>
      <c r="I251" s="7" t="s">
        <v>69</v>
      </c>
      <c r="J251" s="7" t="s">
        <v>818</v>
      </c>
      <c r="K251" s="7" t="s">
        <v>943</v>
      </c>
      <c r="L251" s="64" t="str">
        <f t="shared" si="3"/>
        <v>497/16</v>
      </c>
      <c r="M251" s="7" t="str">
        <f t="shared" si="3"/>
        <v xml:space="preserve"> 16° 46' 46.468"N</v>
      </c>
      <c r="N251" s="7" t="str">
        <f t="shared" si="3"/>
        <v xml:space="preserve"> 81° 10' 33.704"E</v>
      </c>
      <c r="O251" s="64" t="s">
        <v>983</v>
      </c>
      <c r="P251" s="7" t="s">
        <v>984</v>
      </c>
      <c r="Q251" s="7" t="s">
        <v>985</v>
      </c>
      <c r="R251" s="116">
        <v>12</v>
      </c>
      <c r="S251" s="111" t="s">
        <v>276</v>
      </c>
      <c r="T251" s="111" t="s">
        <v>1047</v>
      </c>
    </row>
    <row r="252" spans="1:20" ht="15" customHeight="1">
      <c r="A252" s="7">
        <v>246</v>
      </c>
      <c r="B252" s="7">
        <v>22</v>
      </c>
      <c r="C252" s="59">
        <v>869867032225999</v>
      </c>
      <c r="D252" s="8">
        <v>5754100268116</v>
      </c>
      <c r="E252" s="2" t="s">
        <v>913</v>
      </c>
      <c r="F252" s="7" t="s">
        <v>914</v>
      </c>
      <c r="G252" s="7" t="s">
        <v>915</v>
      </c>
      <c r="H252" s="140"/>
      <c r="I252" s="7" t="s">
        <v>69</v>
      </c>
      <c r="J252" s="7" t="s">
        <v>189</v>
      </c>
      <c r="K252" s="7" t="s">
        <v>943</v>
      </c>
      <c r="L252" s="64" t="str">
        <f t="shared" si="3"/>
        <v>500/10</v>
      </c>
      <c r="M252" s="7" t="str">
        <f t="shared" si="3"/>
        <v xml:space="preserve"> 16° 47' 30.429"N</v>
      </c>
      <c r="N252" s="7" t="str">
        <f t="shared" si="3"/>
        <v xml:space="preserve"> 81° 12' 00.937"E</v>
      </c>
      <c r="O252" s="64" t="s">
        <v>986</v>
      </c>
      <c r="P252" s="7" t="s">
        <v>987</v>
      </c>
      <c r="Q252" s="7" t="s">
        <v>988</v>
      </c>
      <c r="R252" s="116">
        <v>16</v>
      </c>
      <c r="S252" s="111" t="s">
        <v>276</v>
      </c>
      <c r="T252" s="111" t="s">
        <v>1047</v>
      </c>
    </row>
    <row r="253" spans="1:20" ht="15" customHeight="1">
      <c r="A253" s="7">
        <v>247</v>
      </c>
      <c r="B253" s="7">
        <v>23</v>
      </c>
      <c r="C253" s="59">
        <v>869867030434387</v>
      </c>
      <c r="D253" s="8">
        <v>5754100268117</v>
      </c>
      <c r="E253" s="2" t="s">
        <v>913</v>
      </c>
      <c r="F253" s="7" t="s">
        <v>914</v>
      </c>
      <c r="G253" s="7" t="s">
        <v>915</v>
      </c>
      <c r="H253" s="140"/>
      <c r="I253" s="7" t="s">
        <v>69</v>
      </c>
      <c r="J253" s="7" t="s">
        <v>193</v>
      </c>
      <c r="K253" s="7" t="s">
        <v>943</v>
      </c>
      <c r="L253" s="64" t="str">
        <f t="shared" si="3"/>
        <v>504/10</v>
      </c>
      <c r="M253" s="7" t="str">
        <f t="shared" si="3"/>
        <v xml:space="preserve"> 16° 48' 18.180"N</v>
      </c>
      <c r="N253" s="7" t="str">
        <f t="shared" si="3"/>
        <v xml:space="preserve"> 81° 13' 59.062"E</v>
      </c>
      <c r="O253" s="64" t="s">
        <v>989</v>
      </c>
      <c r="P253" s="7" t="s">
        <v>990</v>
      </c>
      <c r="Q253" s="7" t="s">
        <v>991</v>
      </c>
      <c r="R253" s="116">
        <v>13</v>
      </c>
      <c r="S253" s="111" t="s">
        <v>276</v>
      </c>
      <c r="T253" s="111" t="s">
        <v>1047</v>
      </c>
    </row>
    <row r="254" spans="1:20" ht="15" customHeight="1">
      <c r="A254" s="7">
        <v>248</v>
      </c>
      <c r="B254" s="7">
        <v>24</v>
      </c>
      <c r="C254" s="59">
        <v>869867030414355</v>
      </c>
      <c r="D254" s="8">
        <v>5754100268118</v>
      </c>
      <c r="E254" s="2" t="s">
        <v>913</v>
      </c>
      <c r="F254" s="7" t="s">
        <v>914</v>
      </c>
      <c r="G254" s="7" t="s">
        <v>915</v>
      </c>
      <c r="H254" s="140"/>
      <c r="I254" s="7" t="s">
        <v>69</v>
      </c>
      <c r="J254" s="7" t="s">
        <v>197</v>
      </c>
      <c r="K254" s="7" t="s">
        <v>953</v>
      </c>
      <c r="L254" s="64" t="str">
        <f t="shared" si="3"/>
        <v>507/14</v>
      </c>
      <c r="M254" s="7" t="str">
        <f t="shared" si="3"/>
        <v xml:space="preserve"> 16° 48' 30.282"N</v>
      </c>
      <c r="N254" s="7" t="str">
        <f t="shared" si="3"/>
        <v xml:space="preserve"> 81° 15' 44.103"E</v>
      </c>
      <c r="O254" s="64" t="s">
        <v>992</v>
      </c>
      <c r="P254" s="7" t="s">
        <v>993</v>
      </c>
      <c r="Q254" s="7" t="s">
        <v>994</v>
      </c>
      <c r="R254" s="116">
        <v>16</v>
      </c>
      <c r="S254" s="111" t="s">
        <v>276</v>
      </c>
      <c r="T254" s="111" t="s">
        <v>1047</v>
      </c>
    </row>
    <row r="255" spans="1:20" ht="15" customHeight="1">
      <c r="A255" s="7">
        <v>249</v>
      </c>
      <c r="B255" s="7">
        <v>25</v>
      </c>
      <c r="C255" s="59">
        <v>869867030447991</v>
      </c>
      <c r="D255" s="8">
        <v>5754100268119</v>
      </c>
      <c r="E255" s="2" t="s">
        <v>913</v>
      </c>
      <c r="F255" s="7" t="s">
        <v>914</v>
      </c>
      <c r="G255" s="7" t="s">
        <v>915</v>
      </c>
      <c r="H255" s="141"/>
      <c r="I255" s="7" t="s">
        <v>69</v>
      </c>
      <c r="J255" s="7" t="s">
        <v>201</v>
      </c>
      <c r="K255" s="7" t="s">
        <v>953</v>
      </c>
      <c r="L255" s="64" t="str">
        <f t="shared" si="3"/>
        <v>511/16</v>
      </c>
      <c r="M255" s="7" t="str">
        <f t="shared" si="3"/>
        <v xml:space="preserve"> 16° 48' 31.435"N</v>
      </c>
      <c r="N255" s="7" t="str">
        <f t="shared" si="3"/>
        <v xml:space="preserve"> 81° 18' 03.181"E</v>
      </c>
      <c r="O255" s="64" t="s">
        <v>957</v>
      </c>
      <c r="P255" s="7" t="s">
        <v>883</v>
      </c>
      <c r="Q255" s="7" t="s">
        <v>884</v>
      </c>
      <c r="R255" s="116">
        <v>14</v>
      </c>
      <c r="S255" s="111" t="s">
        <v>276</v>
      </c>
      <c r="T255" s="111" t="s">
        <v>1047</v>
      </c>
    </row>
    <row r="256" spans="1:20" ht="15.75" customHeight="1">
      <c r="A256" s="7">
        <v>250</v>
      </c>
      <c r="B256" s="7">
        <v>1</v>
      </c>
      <c r="C256" s="59">
        <v>869867030412706</v>
      </c>
      <c r="D256" s="8">
        <v>5754100268120</v>
      </c>
      <c r="E256" s="7" t="s">
        <v>995</v>
      </c>
      <c r="F256" s="7" t="s">
        <v>996</v>
      </c>
      <c r="G256" s="7" t="s">
        <v>997</v>
      </c>
      <c r="H256" s="168" t="s">
        <v>998</v>
      </c>
      <c r="I256" s="7" t="s">
        <v>24</v>
      </c>
      <c r="J256" s="39" t="s">
        <v>486</v>
      </c>
      <c r="K256" s="39" t="s">
        <v>999</v>
      </c>
      <c r="L256" s="74" t="s">
        <v>1000</v>
      </c>
      <c r="M256" s="7" t="s">
        <v>1001</v>
      </c>
      <c r="N256" s="7" t="s">
        <v>1002</v>
      </c>
      <c r="O256" s="64" t="s">
        <v>1003</v>
      </c>
      <c r="P256" s="7" t="s">
        <v>1004</v>
      </c>
      <c r="Q256" s="7" t="s">
        <v>1005</v>
      </c>
      <c r="R256" s="75">
        <f>(517.895-513.796)*4</f>
        <v>16.395999999999731</v>
      </c>
      <c r="S256" s="132" t="s">
        <v>215</v>
      </c>
      <c r="T256" s="132" t="s">
        <v>1006</v>
      </c>
    </row>
    <row r="257" spans="1:20" ht="15.75" customHeight="1">
      <c r="A257" s="7">
        <v>251</v>
      </c>
      <c r="B257" s="7">
        <v>2</v>
      </c>
      <c r="C257" s="59">
        <v>869867032152771</v>
      </c>
      <c r="D257" s="8">
        <v>5754100268121</v>
      </c>
      <c r="E257" s="7" t="s">
        <v>995</v>
      </c>
      <c r="F257" s="7" t="s">
        <v>996</v>
      </c>
      <c r="G257" s="7" t="s">
        <v>997</v>
      </c>
      <c r="H257" s="169"/>
      <c r="I257" s="7" t="s">
        <v>24</v>
      </c>
      <c r="J257" s="39" t="s">
        <v>495</v>
      </c>
      <c r="K257" s="39" t="s">
        <v>999</v>
      </c>
      <c r="L257" s="74" t="s">
        <v>1003</v>
      </c>
      <c r="M257" s="7" t="s">
        <v>1004</v>
      </c>
      <c r="N257" s="7" t="s">
        <v>1005</v>
      </c>
      <c r="O257" s="64" t="s">
        <v>1007</v>
      </c>
      <c r="P257" s="7" t="s">
        <v>1008</v>
      </c>
      <c r="Q257" s="7" t="s">
        <v>1009</v>
      </c>
      <c r="R257" s="75">
        <f>(521.701-517.895)*4</f>
        <v>15.22400000000016</v>
      </c>
      <c r="S257" s="132" t="s">
        <v>215</v>
      </c>
      <c r="T257" s="132" t="s">
        <v>1006</v>
      </c>
    </row>
    <row r="258" spans="1:20" ht="15.75" customHeight="1">
      <c r="A258" s="7">
        <v>252</v>
      </c>
      <c r="B258" s="7">
        <v>3</v>
      </c>
      <c r="C258" s="59">
        <v>869867032146369</v>
      </c>
      <c r="D258" s="8">
        <v>5754100268122</v>
      </c>
      <c r="E258" s="7" t="s">
        <v>995</v>
      </c>
      <c r="F258" s="7" t="s">
        <v>996</v>
      </c>
      <c r="G258" s="7" t="s">
        <v>997</v>
      </c>
      <c r="H258" s="169"/>
      <c r="I258" s="7" t="s">
        <v>24</v>
      </c>
      <c r="J258" s="39" t="s">
        <v>499</v>
      </c>
      <c r="K258" s="39" t="s">
        <v>1010</v>
      </c>
      <c r="L258" s="74" t="s">
        <v>1007</v>
      </c>
      <c r="M258" s="7" t="s">
        <v>1008</v>
      </c>
      <c r="N258" s="7" t="s">
        <v>1009</v>
      </c>
      <c r="O258" s="64" t="s">
        <v>1011</v>
      </c>
      <c r="P258" s="7" t="s">
        <v>1012</v>
      </c>
      <c r="Q258" s="7" t="s">
        <v>1013</v>
      </c>
      <c r="R258" s="75">
        <f>(526.044-521.701)*4</f>
        <v>17.371999999999844</v>
      </c>
      <c r="S258" s="132" t="s">
        <v>215</v>
      </c>
      <c r="T258" s="132" t="s">
        <v>1006</v>
      </c>
    </row>
    <row r="259" spans="1:20" ht="15.75" customHeight="1">
      <c r="A259" s="7">
        <v>253</v>
      </c>
      <c r="B259" s="7">
        <v>4</v>
      </c>
      <c r="C259" s="59">
        <v>869867030415121</v>
      </c>
      <c r="D259" s="8">
        <v>5754100268123</v>
      </c>
      <c r="E259" s="7" t="s">
        <v>995</v>
      </c>
      <c r="F259" s="7" t="s">
        <v>996</v>
      </c>
      <c r="G259" s="7" t="s">
        <v>997</v>
      </c>
      <c r="H259" s="169"/>
      <c r="I259" s="7" t="s">
        <v>24</v>
      </c>
      <c r="J259" s="39" t="s">
        <v>503</v>
      </c>
      <c r="K259" s="39" t="s">
        <v>1010</v>
      </c>
      <c r="L259" s="74" t="s">
        <v>1011</v>
      </c>
      <c r="M259" s="7" t="s">
        <v>1012</v>
      </c>
      <c r="N259" s="7" t="s">
        <v>1013</v>
      </c>
      <c r="O259" s="64" t="s">
        <v>1014</v>
      </c>
      <c r="P259" s="7" t="s">
        <v>1015</v>
      </c>
      <c r="Q259" s="7" t="s">
        <v>1016</v>
      </c>
      <c r="R259" s="75">
        <f>(530.105-526.044)*4</f>
        <v>16.244000000000142</v>
      </c>
      <c r="S259" s="132" t="s">
        <v>215</v>
      </c>
      <c r="T259" s="132" t="s">
        <v>1006</v>
      </c>
    </row>
    <row r="260" spans="1:20" ht="15.75" customHeight="1">
      <c r="A260" s="7">
        <v>254</v>
      </c>
      <c r="B260" s="7">
        <v>5</v>
      </c>
      <c r="C260" s="59">
        <v>869867032145551</v>
      </c>
      <c r="D260" s="8">
        <v>5754100268124</v>
      </c>
      <c r="E260" s="7" t="s">
        <v>995</v>
      </c>
      <c r="F260" s="7" t="s">
        <v>996</v>
      </c>
      <c r="G260" s="7" t="s">
        <v>997</v>
      </c>
      <c r="H260" s="169"/>
      <c r="I260" s="7" t="s">
        <v>24</v>
      </c>
      <c r="J260" s="39" t="s">
        <v>509</v>
      </c>
      <c r="K260" s="39" t="s">
        <v>1017</v>
      </c>
      <c r="L260" s="74" t="s">
        <v>1014</v>
      </c>
      <c r="M260" s="7" t="s">
        <v>1015</v>
      </c>
      <c r="N260" s="7" t="s">
        <v>1016</v>
      </c>
      <c r="O260" s="64" t="s">
        <v>1018</v>
      </c>
      <c r="P260" s="7" t="s">
        <v>1019</v>
      </c>
      <c r="Q260" s="7" t="s">
        <v>1020</v>
      </c>
      <c r="R260" s="75">
        <f>(533.081-530.105)*4</f>
        <v>11.903999999999996</v>
      </c>
      <c r="S260" s="132" t="s">
        <v>215</v>
      </c>
      <c r="T260" s="132" t="s">
        <v>1006</v>
      </c>
    </row>
    <row r="261" spans="1:20" ht="15.75" customHeight="1">
      <c r="A261" s="7">
        <v>255</v>
      </c>
      <c r="B261" s="7">
        <v>6</v>
      </c>
      <c r="C261" s="59">
        <v>869867032145544</v>
      </c>
      <c r="D261" s="8">
        <v>5754100268125</v>
      </c>
      <c r="E261" s="7" t="s">
        <v>995</v>
      </c>
      <c r="F261" s="7" t="s">
        <v>996</v>
      </c>
      <c r="G261" s="7" t="s">
        <v>997</v>
      </c>
      <c r="H261" s="170"/>
      <c r="I261" s="7" t="s">
        <v>24</v>
      </c>
      <c r="J261" s="39" t="s">
        <v>513</v>
      </c>
      <c r="K261" s="39" t="s">
        <v>1017</v>
      </c>
      <c r="L261" s="74" t="s">
        <v>1018</v>
      </c>
      <c r="M261" s="7" t="s">
        <v>1019</v>
      </c>
      <c r="N261" s="7" t="s">
        <v>1020</v>
      </c>
      <c r="O261" s="64" t="s">
        <v>1021</v>
      </c>
      <c r="P261" s="7" t="s">
        <v>1022</v>
      </c>
      <c r="Q261" s="7" t="s">
        <v>1023</v>
      </c>
      <c r="R261" s="75">
        <f>(536-533.081)*4</f>
        <v>11.675999999999931</v>
      </c>
      <c r="S261" s="132" t="s">
        <v>215</v>
      </c>
      <c r="T261" s="132" t="s">
        <v>1006</v>
      </c>
    </row>
    <row r="262" spans="1:20" ht="15.75" customHeight="1">
      <c r="A262" s="7">
        <v>256</v>
      </c>
      <c r="B262" s="7">
        <v>7</v>
      </c>
      <c r="C262" s="59">
        <v>869867030412235</v>
      </c>
      <c r="D262" s="8">
        <v>5754100268126</v>
      </c>
      <c r="E262" s="7" t="s">
        <v>995</v>
      </c>
      <c r="F262" s="7" t="s">
        <v>996</v>
      </c>
      <c r="G262" s="7" t="s">
        <v>997</v>
      </c>
      <c r="H262" s="168" t="s">
        <v>1024</v>
      </c>
      <c r="I262" s="7" t="s">
        <v>24</v>
      </c>
      <c r="J262" s="39" t="s">
        <v>518</v>
      </c>
      <c r="K262" s="39" t="s">
        <v>1025</v>
      </c>
      <c r="L262" s="74" t="s">
        <v>1021</v>
      </c>
      <c r="M262" s="7" t="s">
        <v>1022</v>
      </c>
      <c r="N262" s="7" t="s">
        <v>1023</v>
      </c>
      <c r="O262" s="64" t="s">
        <v>1026</v>
      </c>
      <c r="P262" s="7" t="s">
        <v>1027</v>
      </c>
      <c r="Q262" s="7" t="s">
        <v>1028</v>
      </c>
      <c r="R262" s="75">
        <f>(540.588-536)*4</f>
        <v>18.351999999999862</v>
      </c>
      <c r="S262" s="132" t="s">
        <v>215</v>
      </c>
      <c r="T262" s="132" t="s">
        <v>1006</v>
      </c>
    </row>
    <row r="263" spans="1:20" ht="15.75" customHeight="1">
      <c r="A263" s="7">
        <v>257</v>
      </c>
      <c r="B263" s="7">
        <v>8</v>
      </c>
      <c r="C263" s="59">
        <v>869867032144372</v>
      </c>
      <c r="D263" s="8">
        <v>5754100268127</v>
      </c>
      <c r="E263" s="7" t="s">
        <v>995</v>
      </c>
      <c r="F263" s="7" t="s">
        <v>996</v>
      </c>
      <c r="G263" s="7" t="s">
        <v>997</v>
      </c>
      <c r="H263" s="169"/>
      <c r="I263" s="7" t="s">
        <v>24</v>
      </c>
      <c r="J263" s="39" t="s">
        <v>522</v>
      </c>
      <c r="K263" s="39" t="s">
        <v>1025</v>
      </c>
      <c r="L263" s="74" t="s">
        <v>1026</v>
      </c>
      <c r="M263" s="7" t="s">
        <v>1027</v>
      </c>
      <c r="N263" s="7" t="s">
        <v>1028</v>
      </c>
      <c r="O263" s="64" t="s">
        <v>1029</v>
      </c>
      <c r="P263" s="7" t="s">
        <v>1030</v>
      </c>
      <c r="Q263" s="7" t="s">
        <v>1031</v>
      </c>
      <c r="R263" s="75">
        <f>(545-540.588)*4</f>
        <v>17.648000000000138</v>
      </c>
      <c r="S263" s="132" t="s">
        <v>215</v>
      </c>
      <c r="T263" s="132" t="s">
        <v>1006</v>
      </c>
    </row>
    <row r="264" spans="1:20" ht="15.75" customHeight="1">
      <c r="A264" s="7">
        <v>258</v>
      </c>
      <c r="B264" s="7">
        <v>9</v>
      </c>
      <c r="C264" s="59">
        <v>869867032237390</v>
      </c>
      <c r="D264" s="8">
        <v>5754100268128</v>
      </c>
      <c r="E264" s="7" t="s">
        <v>995</v>
      </c>
      <c r="F264" s="7" t="s">
        <v>996</v>
      </c>
      <c r="G264" s="7" t="s">
        <v>997</v>
      </c>
      <c r="H264" s="169"/>
      <c r="I264" s="7" t="s">
        <v>24</v>
      </c>
      <c r="J264" s="39" t="s">
        <v>527</v>
      </c>
      <c r="K264" s="39" t="s">
        <v>1032</v>
      </c>
      <c r="L264" s="74" t="s">
        <v>1029</v>
      </c>
      <c r="M264" s="7" t="s">
        <v>1030</v>
      </c>
      <c r="N264" s="7" t="s">
        <v>1031</v>
      </c>
      <c r="O264" s="64" t="s">
        <v>1033</v>
      </c>
      <c r="P264" s="7" t="s">
        <v>1034</v>
      </c>
      <c r="Q264" s="7" t="s">
        <v>1035</v>
      </c>
      <c r="R264" s="75">
        <f>(548.578-545)*4</f>
        <v>14.311999999999898</v>
      </c>
      <c r="S264" s="132" t="s">
        <v>215</v>
      </c>
      <c r="T264" s="132" t="s">
        <v>1006</v>
      </c>
    </row>
    <row r="265" spans="1:20" ht="15.75" customHeight="1">
      <c r="A265" s="7">
        <v>259</v>
      </c>
      <c r="B265" s="7">
        <v>10</v>
      </c>
      <c r="C265" s="59">
        <v>869867030441200</v>
      </c>
      <c r="D265" s="8">
        <v>5754100268129</v>
      </c>
      <c r="E265" s="7" t="s">
        <v>995</v>
      </c>
      <c r="F265" s="7" t="s">
        <v>996</v>
      </c>
      <c r="G265" s="7" t="s">
        <v>997</v>
      </c>
      <c r="H265" s="169"/>
      <c r="I265" s="7" t="s">
        <v>24</v>
      </c>
      <c r="J265" s="39" t="s">
        <v>531</v>
      </c>
      <c r="K265" s="39" t="s">
        <v>1032</v>
      </c>
      <c r="L265" s="74" t="s">
        <v>1033</v>
      </c>
      <c r="M265" s="7" t="s">
        <v>1034</v>
      </c>
      <c r="N265" s="7" t="s">
        <v>1035</v>
      </c>
      <c r="O265" s="64" t="s">
        <v>1036</v>
      </c>
      <c r="P265" s="7" t="s">
        <v>1037</v>
      </c>
      <c r="Q265" s="7" t="s">
        <v>1038</v>
      </c>
      <c r="R265" s="75">
        <f>(552.319-548.578)*4</f>
        <v>14.963999999999942</v>
      </c>
      <c r="S265" s="132" t="s">
        <v>215</v>
      </c>
      <c r="T265" s="132" t="s">
        <v>1006</v>
      </c>
    </row>
    <row r="266" spans="1:20" ht="15.75" customHeight="1">
      <c r="A266" s="7">
        <v>260</v>
      </c>
      <c r="B266" s="7">
        <v>11</v>
      </c>
      <c r="C266" s="59">
        <v>869867032197081</v>
      </c>
      <c r="D266" s="8">
        <v>5754100268130</v>
      </c>
      <c r="E266" s="7" t="s">
        <v>995</v>
      </c>
      <c r="F266" s="7" t="s">
        <v>996</v>
      </c>
      <c r="G266" s="7" t="s">
        <v>997</v>
      </c>
      <c r="H266" s="170"/>
      <c r="I266" s="7" t="s">
        <v>24</v>
      </c>
      <c r="J266" s="39" t="s">
        <v>872</v>
      </c>
      <c r="K266" s="39" t="s">
        <v>1032</v>
      </c>
      <c r="L266" s="74" t="s">
        <v>1036</v>
      </c>
      <c r="M266" s="7" t="s">
        <v>1037</v>
      </c>
      <c r="N266" s="7" t="s">
        <v>1038</v>
      </c>
      <c r="O266" s="64" t="s">
        <v>1039</v>
      </c>
      <c r="P266" s="7" t="s">
        <v>1040</v>
      </c>
      <c r="Q266" s="7" t="s">
        <v>1041</v>
      </c>
      <c r="R266" s="75">
        <f>(556.212-552.319)*4</f>
        <v>15.572000000000116</v>
      </c>
      <c r="S266" s="132" t="s">
        <v>215</v>
      </c>
      <c r="T266" s="132" t="s">
        <v>1006</v>
      </c>
    </row>
    <row r="267" spans="1:20" ht="15.75" customHeight="1">
      <c r="A267" s="7">
        <v>261</v>
      </c>
      <c r="B267" s="7">
        <v>12</v>
      </c>
      <c r="C267" s="59">
        <v>869867030431979</v>
      </c>
      <c r="D267" s="8">
        <v>5754100268131</v>
      </c>
      <c r="E267" s="7" t="s">
        <v>995</v>
      </c>
      <c r="F267" s="7" t="s">
        <v>996</v>
      </c>
      <c r="G267" s="7" t="s">
        <v>997</v>
      </c>
      <c r="H267" s="168" t="s">
        <v>998</v>
      </c>
      <c r="I267" s="7" t="s">
        <v>69</v>
      </c>
      <c r="J267" s="39" t="s">
        <v>152</v>
      </c>
      <c r="K267" s="39" t="s">
        <v>999</v>
      </c>
      <c r="L267" s="74" t="s">
        <v>957</v>
      </c>
      <c r="M267" s="7" t="s">
        <v>1042</v>
      </c>
      <c r="N267" s="7" t="s">
        <v>1043</v>
      </c>
      <c r="O267" s="64" t="s">
        <v>1044</v>
      </c>
      <c r="P267" s="7" t="s">
        <v>1045</v>
      </c>
      <c r="Q267" s="7" t="s">
        <v>1046</v>
      </c>
      <c r="R267" s="117">
        <f>(519-515)*4</f>
        <v>16</v>
      </c>
      <c r="S267" s="132" t="s">
        <v>276</v>
      </c>
      <c r="T267" s="132" t="s">
        <v>1047</v>
      </c>
    </row>
    <row r="268" spans="1:20" ht="15.75" customHeight="1">
      <c r="A268" s="7">
        <v>262</v>
      </c>
      <c r="B268" s="7">
        <v>13</v>
      </c>
      <c r="C268" s="59">
        <v>869867030414165</v>
      </c>
      <c r="D268" s="8">
        <v>5754100268132</v>
      </c>
      <c r="E268" s="7" t="s">
        <v>995</v>
      </c>
      <c r="F268" s="7" t="s">
        <v>996</v>
      </c>
      <c r="G268" s="7" t="s">
        <v>997</v>
      </c>
      <c r="H268" s="169"/>
      <c r="I268" s="7" t="s">
        <v>69</v>
      </c>
      <c r="J268" s="39" t="s">
        <v>157</v>
      </c>
      <c r="K268" s="39" t="s">
        <v>999</v>
      </c>
      <c r="L268" s="74" t="s">
        <v>1044</v>
      </c>
      <c r="M268" s="7" t="s">
        <v>1045</v>
      </c>
      <c r="N268" s="7" t="s">
        <v>1046</v>
      </c>
      <c r="O268" s="64" t="s">
        <v>1048</v>
      </c>
      <c r="P268" s="7" t="s">
        <v>1049</v>
      </c>
      <c r="Q268" s="7" t="s">
        <v>1050</v>
      </c>
      <c r="R268" s="117">
        <f>(522.355-519)*4</f>
        <v>13.420000000000073</v>
      </c>
      <c r="S268" s="132" t="s">
        <v>276</v>
      </c>
      <c r="T268" s="132" t="s">
        <v>1047</v>
      </c>
    </row>
    <row r="269" spans="1:20" ht="15.75" customHeight="1">
      <c r="A269" s="7">
        <v>263</v>
      </c>
      <c r="B269" s="7">
        <v>14</v>
      </c>
      <c r="C269" s="59">
        <v>869867032229207</v>
      </c>
      <c r="D269" s="8">
        <v>5754100268133</v>
      </c>
      <c r="E269" s="7" t="s">
        <v>995</v>
      </c>
      <c r="F269" s="7" t="s">
        <v>996</v>
      </c>
      <c r="G269" s="7" t="s">
        <v>997</v>
      </c>
      <c r="H269" s="169"/>
      <c r="I269" s="7" t="s">
        <v>69</v>
      </c>
      <c r="J269" s="39" t="s">
        <v>161</v>
      </c>
      <c r="K269" s="39" t="s">
        <v>1010</v>
      </c>
      <c r="L269" s="74" t="s">
        <v>1048</v>
      </c>
      <c r="M269" s="7" t="s">
        <v>1049</v>
      </c>
      <c r="N269" s="7" t="s">
        <v>1050</v>
      </c>
      <c r="O269" s="64" t="s">
        <v>1051</v>
      </c>
      <c r="P269" s="7" t="s">
        <v>1052</v>
      </c>
      <c r="Q269" s="7" t="s">
        <v>1053</v>
      </c>
      <c r="R269" s="117">
        <f>(526.419-522.355)*4</f>
        <v>16.255999999999858</v>
      </c>
      <c r="S269" s="132" t="s">
        <v>276</v>
      </c>
      <c r="T269" s="132" t="s">
        <v>1047</v>
      </c>
    </row>
    <row r="270" spans="1:20" ht="15.75" customHeight="1">
      <c r="A270" s="7">
        <v>264</v>
      </c>
      <c r="B270" s="7">
        <v>15</v>
      </c>
      <c r="C270" s="59">
        <v>869867032169874</v>
      </c>
      <c r="D270" s="8">
        <v>5754100268134</v>
      </c>
      <c r="E270" s="7" t="s">
        <v>995</v>
      </c>
      <c r="F270" s="7" t="s">
        <v>996</v>
      </c>
      <c r="G270" s="7" t="s">
        <v>997</v>
      </c>
      <c r="H270" s="169"/>
      <c r="I270" s="7" t="s">
        <v>69</v>
      </c>
      <c r="J270" s="39" t="s">
        <v>165</v>
      </c>
      <c r="K270" s="39" t="s">
        <v>1010</v>
      </c>
      <c r="L270" s="74" t="s">
        <v>1051</v>
      </c>
      <c r="M270" s="7" t="s">
        <v>1052</v>
      </c>
      <c r="N270" s="7" t="s">
        <v>1053</v>
      </c>
      <c r="O270" s="64" t="s">
        <v>1054</v>
      </c>
      <c r="P270" s="7" t="s">
        <v>1055</v>
      </c>
      <c r="Q270" s="7" t="s">
        <v>1056</v>
      </c>
      <c r="R270" s="117">
        <f>(529.966-526.419)*4</f>
        <v>14.188000000000102</v>
      </c>
      <c r="S270" s="132" t="s">
        <v>276</v>
      </c>
      <c r="T270" s="132" t="s">
        <v>1047</v>
      </c>
    </row>
    <row r="271" spans="1:20" ht="15.75" customHeight="1">
      <c r="A271" s="7">
        <v>265</v>
      </c>
      <c r="B271" s="7">
        <v>16</v>
      </c>
      <c r="C271" s="59">
        <v>869867030425948</v>
      </c>
      <c r="D271" s="8">
        <v>5754100268135</v>
      </c>
      <c r="E271" s="7" t="s">
        <v>995</v>
      </c>
      <c r="F271" s="7" t="s">
        <v>996</v>
      </c>
      <c r="G271" s="7" t="s">
        <v>997</v>
      </c>
      <c r="H271" s="169"/>
      <c r="I271" s="7" t="s">
        <v>69</v>
      </c>
      <c r="J271" s="39" t="s">
        <v>169</v>
      </c>
      <c r="K271" s="39" t="s">
        <v>1017</v>
      </c>
      <c r="L271" s="74" t="s">
        <v>1054</v>
      </c>
      <c r="M271" s="7" t="s">
        <v>1055</v>
      </c>
      <c r="N271" s="7" t="s">
        <v>1056</v>
      </c>
      <c r="O271" s="64" t="s">
        <v>1057</v>
      </c>
      <c r="P271" s="7" t="s">
        <v>1058</v>
      </c>
      <c r="Q271" s="7" t="s">
        <v>1059</v>
      </c>
      <c r="R271" s="117">
        <f>(534-529.966)*4</f>
        <v>16.135999999999967</v>
      </c>
      <c r="S271" s="132" t="s">
        <v>276</v>
      </c>
      <c r="T271" s="132" t="s">
        <v>1047</v>
      </c>
    </row>
    <row r="272" spans="1:20" ht="15.75" customHeight="1">
      <c r="A272" s="7">
        <v>266</v>
      </c>
      <c r="B272" s="7">
        <v>17</v>
      </c>
      <c r="C272" s="59">
        <v>869867032145668</v>
      </c>
      <c r="D272" s="8">
        <v>5754100268136</v>
      </c>
      <c r="E272" s="7" t="s">
        <v>995</v>
      </c>
      <c r="F272" s="7" t="s">
        <v>996</v>
      </c>
      <c r="G272" s="7" t="s">
        <v>997</v>
      </c>
      <c r="H272" s="170"/>
      <c r="I272" s="7" t="s">
        <v>69</v>
      </c>
      <c r="J272" s="39" t="s">
        <v>173</v>
      </c>
      <c r="K272" s="39" t="s">
        <v>1017</v>
      </c>
      <c r="L272" s="74" t="s">
        <v>1057</v>
      </c>
      <c r="M272" s="7" t="s">
        <v>1058</v>
      </c>
      <c r="N272" s="7" t="s">
        <v>1059</v>
      </c>
      <c r="O272" s="64" t="s">
        <v>1060</v>
      </c>
      <c r="P272" s="7" t="s">
        <v>1061</v>
      </c>
      <c r="Q272" s="7" t="s">
        <v>1062</v>
      </c>
      <c r="R272" s="117">
        <f>(537.566-534)*4</f>
        <v>14.264000000000124</v>
      </c>
      <c r="S272" s="132" t="s">
        <v>276</v>
      </c>
      <c r="T272" s="132" t="s">
        <v>1047</v>
      </c>
    </row>
    <row r="273" spans="1:20" ht="15.75" customHeight="1">
      <c r="A273" s="7">
        <v>267</v>
      </c>
      <c r="B273" s="7">
        <v>18</v>
      </c>
      <c r="C273" s="59">
        <v>869867030412334</v>
      </c>
      <c r="D273" s="8">
        <v>5754100268137</v>
      </c>
      <c r="E273" s="7" t="s">
        <v>995</v>
      </c>
      <c r="F273" s="7" t="s">
        <v>996</v>
      </c>
      <c r="G273" s="7" t="s">
        <v>997</v>
      </c>
      <c r="H273" s="168" t="s">
        <v>1024</v>
      </c>
      <c r="I273" s="7" t="s">
        <v>69</v>
      </c>
      <c r="J273" s="39" t="s">
        <v>177</v>
      </c>
      <c r="K273" s="39" t="s">
        <v>1025</v>
      </c>
      <c r="L273" s="74" t="s">
        <v>1060</v>
      </c>
      <c r="M273" s="7" t="s">
        <v>1061</v>
      </c>
      <c r="N273" s="7" t="s">
        <v>1062</v>
      </c>
      <c r="O273" s="64" t="s">
        <v>1063</v>
      </c>
      <c r="P273" s="7" t="s">
        <v>1064</v>
      </c>
      <c r="Q273" s="7" t="s">
        <v>1065</v>
      </c>
      <c r="R273" s="117">
        <f>(541-537.566)*4</f>
        <v>13.735999999999876</v>
      </c>
      <c r="S273" s="132" t="s">
        <v>276</v>
      </c>
      <c r="T273" s="132" t="s">
        <v>1047</v>
      </c>
    </row>
    <row r="274" spans="1:20" ht="15.75" customHeight="1">
      <c r="A274" s="7">
        <v>268</v>
      </c>
      <c r="B274" s="7">
        <v>19</v>
      </c>
      <c r="C274" s="59">
        <v>869867032232706</v>
      </c>
      <c r="D274" s="8">
        <v>5754100268138</v>
      </c>
      <c r="E274" s="7" t="s">
        <v>995</v>
      </c>
      <c r="F274" s="7" t="s">
        <v>996</v>
      </c>
      <c r="G274" s="7" t="s">
        <v>997</v>
      </c>
      <c r="H274" s="169"/>
      <c r="I274" s="7" t="s">
        <v>69</v>
      </c>
      <c r="J274" s="39" t="s">
        <v>181</v>
      </c>
      <c r="K274" s="39" t="s">
        <v>1025</v>
      </c>
      <c r="L274" s="74" t="s">
        <v>1063</v>
      </c>
      <c r="M274" s="7" t="s">
        <v>1064</v>
      </c>
      <c r="N274" s="7" t="s">
        <v>1065</v>
      </c>
      <c r="O274" s="64" t="s">
        <v>1066</v>
      </c>
      <c r="P274" s="7" t="s">
        <v>1067</v>
      </c>
      <c r="Q274" s="7" t="s">
        <v>1068</v>
      </c>
      <c r="R274" s="117">
        <f>(544.272-541)*4</f>
        <v>13.088000000000193</v>
      </c>
      <c r="S274" s="132" t="s">
        <v>276</v>
      </c>
      <c r="T274" s="132" t="s">
        <v>1047</v>
      </c>
    </row>
    <row r="275" spans="1:20" ht="15.75" customHeight="1">
      <c r="A275" s="7">
        <v>269</v>
      </c>
      <c r="B275" s="7">
        <v>20</v>
      </c>
      <c r="C275" s="59">
        <v>869867030413738</v>
      </c>
      <c r="D275" s="8">
        <v>5754100268139</v>
      </c>
      <c r="E275" s="7" t="s">
        <v>995</v>
      </c>
      <c r="F275" s="7" t="s">
        <v>996</v>
      </c>
      <c r="G275" s="7" t="s">
        <v>997</v>
      </c>
      <c r="H275" s="169"/>
      <c r="I275" s="7" t="s">
        <v>69</v>
      </c>
      <c r="J275" s="39" t="s">
        <v>185</v>
      </c>
      <c r="K275" s="39" t="s">
        <v>1032</v>
      </c>
      <c r="L275" s="74" t="s">
        <v>1066</v>
      </c>
      <c r="M275" s="7" t="s">
        <v>1067</v>
      </c>
      <c r="N275" s="7" t="s">
        <v>1068</v>
      </c>
      <c r="O275" s="64" t="s">
        <v>1069</v>
      </c>
      <c r="P275" s="7" t="s">
        <v>1070</v>
      </c>
      <c r="Q275" s="7" t="s">
        <v>1071</v>
      </c>
      <c r="R275" s="117">
        <f>(547.393-544.272)*4</f>
        <v>12.483999999999924</v>
      </c>
      <c r="S275" s="132" t="s">
        <v>276</v>
      </c>
      <c r="T275" s="132" t="s">
        <v>1047</v>
      </c>
    </row>
    <row r="276" spans="1:20" ht="15.75" customHeight="1">
      <c r="A276" s="7">
        <v>270</v>
      </c>
      <c r="B276" s="7">
        <v>21</v>
      </c>
      <c r="C276" s="59">
        <v>869867032196208</v>
      </c>
      <c r="D276" s="8">
        <v>5754100268140</v>
      </c>
      <c r="E276" s="7" t="s">
        <v>995</v>
      </c>
      <c r="F276" s="7" t="s">
        <v>996</v>
      </c>
      <c r="G276" s="7" t="s">
        <v>997</v>
      </c>
      <c r="H276" s="169"/>
      <c r="I276" s="7" t="s">
        <v>69</v>
      </c>
      <c r="J276" s="39" t="s">
        <v>189</v>
      </c>
      <c r="K276" s="39" t="s">
        <v>1032</v>
      </c>
      <c r="L276" s="74" t="s">
        <v>1069</v>
      </c>
      <c r="M276" s="7" t="s">
        <v>1070</v>
      </c>
      <c r="N276" s="7" t="s">
        <v>1071</v>
      </c>
      <c r="O276" s="64" t="s">
        <v>1072</v>
      </c>
      <c r="P276" s="7" t="s">
        <v>1073</v>
      </c>
      <c r="Q276" s="7" t="s">
        <v>1074</v>
      </c>
      <c r="R276" s="117">
        <f>(551.029-547.393)*4</f>
        <v>14.543999999999869</v>
      </c>
      <c r="S276" s="132" t="s">
        <v>276</v>
      </c>
      <c r="T276" s="132" t="s">
        <v>1047</v>
      </c>
    </row>
    <row r="277" spans="1:20" ht="15.75" customHeight="1">
      <c r="A277" s="7">
        <v>271</v>
      </c>
      <c r="B277" s="7">
        <v>22</v>
      </c>
      <c r="C277" s="59">
        <v>869867030419081</v>
      </c>
      <c r="D277" s="8">
        <v>5754100268141</v>
      </c>
      <c r="E277" s="7" t="s">
        <v>995</v>
      </c>
      <c r="F277" s="7" t="s">
        <v>996</v>
      </c>
      <c r="G277" s="7" t="s">
        <v>997</v>
      </c>
      <c r="H277" s="169"/>
      <c r="I277" s="7" t="s">
        <v>69</v>
      </c>
      <c r="J277" s="39" t="s">
        <v>193</v>
      </c>
      <c r="K277" s="39" t="s">
        <v>1032</v>
      </c>
      <c r="L277" s="74" t="s">
        <v>1072</v>
      </c>
      <c r="M277" s="7" t="s">
        <v>1073</v>
      </c>
      <c r="N277" s="7" t="s">
        <v>1074</v>
      </c>
      <c r="O277" s="64" t="s">
        <v>1075</v>
      </c>
      <c r="P277" s="7" t="s">
        <v>1076</v>
      </c>
      <c r="Q277" s="7" t="s">
        <v>1077</v>
      </c>
      <c r="R277" s="117">
        <f>(554.566-551.029)*4</f>
        <v>14.148000000000138</v>
      </c>
      <c r="S277" s="132" t="s">
        <v>276</v>
      </c>
      <c r="T277" s="132" t="s">
        <v>1047</v>
      </c>
    </row>
    <row r="278" spans="1:20" ht="15.75" customHeight="1">
      <c r="A278" s="7">
        <v>272</v>
      </c>
      <c r="B278" s="7">
        <v>23</v>
      </c>
      <c r="C278" s="59">
        <v>869867030412896</v>
      </c>
      <c r="D278" s="8">
        <v>5754100268142</v>
      </c>
      <c r="E278" s="7" t="s">
        <v>995</v>
      </c>
      <c r="F278" s="7" t="s">
        <v>996</v>
      </c>
      <c r="G278" s="7" t="s">
        <v>997</v>
      </c>
      <c r="H278" s="170"/>
      <c r="I278" s="7" t="s">
        <v>69</v>
      </c>
      <c r="J278" s="39" t="s">
        <v>197</v>
      </c>
      <c r="K278" s="39" t="s">
        <v>1032</v>
      </c>
      <c r="L278" s="74" t="s">
        <v>1075</v>
      </c>
      <c r="M278" s="7" t="s">
        <v>1076</v>
      </c>
      <c r="N278" s="7" t="s">
        <v>1077</v>
      </c>
      <c r="O278" s="64" t="s">
        <v>1078</v>
      </c>
      <c r="P278" s="7" t="s">
        <v>1079</v>
      </c>
      <c r="Q278" s="7" t="s">
        <v>1080</v>
      </c>
      <c r="R278" s="117">
        <f>(556.633-554.566)*4</f>
        <v>8.2680000000000291</v>
      </c>
      <c r="S278" s="132" t="s">
        <v>276</v>
      </c>
      <c r="T278" s="132" t="s">
        <v>1047</v>
      </c>
    </row>
    <row r="279" spans="1:20" ht="15.75" customHeight="1">
      <c r="A279" s="7">
        <v>273</v>
      </c>
      <c r="B279" s="7">
        <v>1</v>
      </c>
      <c r="C279" s="59">
        <v>861359035227675</v>
      </c>
      <c r="D279" s="8">
        <v>5754100268143</v>
      </c>
      <c r="E279" s="5" t="s">
        <v>1081</v>
      </c>
      <c r="F279" s="7" t="s">
        <v>1082</v>
      </c>
      <c r="G279" s="5" t="s">
        <v>1083</v>
      </c>
      <c r="H279" s="139" t="s">
        <v>1084</v>
      </c>
      <c r="I279" s="7" t="s">
        <v>24</v>
      </c>
      <c r="J279" s="6" t="s">
        <v>1085</v>
      </c>
      <c r="K279" s="7" t="s">
        <v>1086</v>
      </c>
      <c r="L279" s="64" t="s">
        <v>1039</v>
      </c>
      <c r="M279" s="26" t="s">
        <v>1040</v>
      </c>
      <c r="N279" s="26" t="s">
        <v>1041</v>
      </c>
      <c r="O279" s="64" t="s">
        <v>1087</v>
      </c>
      <c r="P279" s="7" t="s">
        <v>1088</v>
      </c>
      <c r="Q279" s="7" t="s">
        <v>1089</v>
      </c>
      <c r="R279" s="64">
        <v>16</v>
      </c>
      <c r="S279" s="111" t="s">
        <v>215</v>
      </c>
      <c r="T279" s="111" t="s">
        <v>216</v>
      </c>
    </row>
    <row r="280" spans="1:20" ht="15.75" customHeight="1">
      <c r="A280" s="7">
        <v>274</v>
      </c>
      <c r="B280" s="7">
        <v>2</v>
      </c>
      <c r="C280" s="59">
        <v>869867030480554</v>
      </c>
      <c r="D280" s="8">
        <v>5754100268144</v>
      </c>
      <c r="E280" s="5" t="s">
        <v>1081</v>
      </c>
      <c r="F280" s="7" t="s">
        <v>1082</v>
      </c>
      <c r="G280" s="5" t="s">
        <v>1083</v>
      </c>
      <c r="H280" s="140"/>
      <c r="I280" s="7" t="s">
        <v>24</v>
      </c>
      <c r="J280" s="6" t="s">
        <v>1090</v>
      </c>
      <c r="K280" s="7" t="s">
        <v>1086</v>
      </c>
      <c r="L280" s="64" t="s">
        <v>1087</v>
      </c>
      <c r="M280" s="10" t="s">
        <v>1088</v>
      </c>
      <c r="N280" s="7" t="s">
        <v>1089</v>
      </c>
      <c r="O280" s="64" t="s">
        <v>1091</v>
      </c>
      <c r="P280" s="7" t="s">
        <v>1092</v>
      </c>
      <c r="Q280" s="7" t="s">
        <v>1093</v>
      </c>
      <c r="R280" s="64">
        <v>16.48</v>
      </c>
      <c r="S280" s="111" t="s">
        <v>215</v>
      </c>
      <c r="T280" s="111" t="s">
        <v>216</v>
      </c>
    </row>
    <row r="281" spans="1:20" ht="15.75" customHeight="1">
      <c r="A281" s="7">
        <v>275</v>
      </c>
      <c r="B281" s="7">
        <v>3</v>
      </c>
      <c r="C281" s="59">
        <v>869867030433751</v>
      </c>
      <c r="D281" s="8">
        <v>5754100268145</v>
      </c>
      <c r="E281" s="5" t="s">
        <v>1081</v>
      </c>
      <c r="F281" s="7" t="s">
        <v>1082</v>
      </c>
      <c r="G281" s="5" t="s">
        <v>1083</v>
      </c>
      <c r="H281" s="140"/>
      <c r="I281" s="7" t="s">
        <v>24</v>
      </c>
      <c r="J281" s="6" t="s">
        <v>1094</v>
      </c>
      <c r="K281" s="7" t="s">
        <v>1095</v>
      </c>
      <c r="L281" s="64" t="s">
        <v>1091</v>
      </c>
      <c r="M281" s="10" t="s">
        <v>1092</v>
      </c>
      <c r="N281" s="7" t="s">
        <v>1093</v>
      </c>
      <c r="O281" s="64" t="s">
        <v>1096</v>
      </c>
      <c r="P281" s="7" t="s">
        <v>1097</v>
      </c>
      <c r="Q281" s="7" t="s">
        <v>1098</v>
      </c>
      <c r="R281" s="64">
        <v>14</v>
      </c>
      <c r="S281" s="111" t="s">
        <v>215</v>
      </c>
      <c r="T281" s="111" t="s">
        <v>216</v>
      </c>
    </row>
    <row r="282" spans="1:20" ht="15.75" customHeight="1">
      <c r="A282" s="7">
        <v>276</v>
      </c>
      <c r="B282" s="7">
        <v>4</v>
      </c>
      <c r="C282" s="59">
        <v>869867030439436</v>
      </c>
      <c r="D282" s="8">
        <v>5754100268146</v>
      </c>
      <c r="E282" s="5" t="s">
        <v>1081</v>
      </c>
      <c r="F282" s="7" t="s">
        <v>1082</v>
      </c>
      <c r="G282" s="5" t="s">
        <v>1083</v>
      </c>
      <c r="H282" s="141"/>
      <c r="I282" s="7" t="s">
        <v>24</v>
      </c>
      <c r="J282" s="6" t="s">
        <v>1099</v>
      </c>
      <c r="K282" s="7" t="s">
        <v>1095</v>
      </c>
      <c r="L282" s="64" t="s">
        <v>1096</v>
      </c>
      <c r="M282" s="10" t="s">
        <v>1097</v>
      </c>
      <c r="N282" s="7" t="s">
        <v>1098</v>
      </c>
      <c r="O282" s="64" t="s">
        <v>1100</v>
      </c>
      <c r="P282" s="7" t="s">
        <v>1101</v>
      </c>
      <c r="Q282" s="7" t="s">
        <v>1102</v>
      </c>
      <c r="R282" s="64">
        <v>10.4</v>
      </c>
      <c r="S282" s="111" t="s">
        <v>215</v>
      </c>
      <c r="T282" s="111" t="s">
        <v>216</v>
      </c>
    </row>
    <row r="283" spans="1:20" ht="15.75" customHeight="1">
      <c r="A283" s="7">
        <v>277</v>
      </c>
      <c r="B283" s="7">
        <v>5</v>
      </c>
      <c r="C283" s="59">
        <v>869867032145379</v>
      </c>
      <c r="D283" s="8">
        <v>5754100268147</v>
      </c>
      <c r="E283" s="5" t="s">
        <v>1081</v>
      </c>
      <c r="F283" s="7" t="s">
        <v>1082</v>
      </c>
      <c r="G283" s="5" t="s">
        <v>1083</v>
      </c>
      <c r="H283" s="139" t="s">
        <v>1082</v>
      </c>
      <c r="I283" s="7" t="s">
        <v>24</v>
      </c>
      <c r="J283" s="6" t="s">
        <v>1103</v>
      </c>
      <c r="K283" s="7" t="s">
        <v>1104</v>
      </c>
      <c r="L283" s="64" t="s">
        <v>1100</v>
      </c>
      <c r="M283" s="10" t="s">
        <v>1101</v>
      </c>
      <c r="N283" s="7" t="s">
        <v>1102</v>
      </c>
      <c r="O283" s="64" t="s">
        <v>1105</v>
      </c>
      <c r="P283" s="7" t="s">
        <v>1106</v>
      </c>
      <c r="Q283" s="7" t="s">
        <v>1107</v>
      </c>
      <c r="R283" s="64">
        <v>14.4</v>
      </c>
      <c r="S283" s="111" t="s">
        <v>215</v>
      </c>
      <c r="T283" s="111" t="s">
        <v>216</v>
      </c>
    </row>
    <row r="284" spans="1:20" ht="15.75" customHeight="1">
      <c r="A284" s="7">
        <v>278</v>
      </c>
      <c r="B284" s="7">
        <v>6</v>
      </c>
      <c r="C284" s="59">
        <v>869867030447892</v>
      </c>
      <c r="D284" s="8">
        <v>5754100268148</v>
      </c>
      <c r="E284" s="5" t="s">
        <v>1081</v>
      </c>
      <c r="F284" s="7" t="s">
        <v>1082</v>
      </c>
      <c r="G284" s="5" t="s">
        <v>1083</v>
      </c>
      <c r="H284" s="141"/>
      <c r="I284" s="7" t="s">
        <v>24</v>
      </c>
      <c r="J284" s="6" t="s">
        <v>1108</v>
      </c>
      <c r="K284" s="7" t="s">
        <v>1104</v>
      </c>
      <c r="L284" s="64" t="s">
        <v>1105</v>
      </c>
      <c r="M284" s="10" t="s">
        <v>1106</v>
      </c>
      <c r="N284" s="7" t="s">
        <v>1107</v>
      </c>
      <c r="O284" s="64" t="s">
        <v>1109</v>
      </c>
      <c r="P284" s="7" t="s">
        <v>1110</v>
      </c>
      <c r="Q284" s="7" t="s">
        <v>1111</v>
      </c>
      <c r="R284" s="64">
        <v>14.8</v>
      </c>
      <c r="S284" s="111" t="s">
        <v>215</v>
      </c>
      <c r="T284" s="111" t="s">
        <v>216</v>
      </c>
    </row>
    <row r="285" spans="1:20" ht="15.75" customHeight="1">
      <c r="A285" s="7">
        <v>279</v>
      </c>
      <c r="B285" s="7">
        <v>7</v>
      </c>
      <c r="C285" s="59">
        <v>869867030412482</v>
      </c>
      <c r="D285" s="8">
        <v>5754100268149</v>
      </c>
      <c r="E285" s="5" t="s">
        <v>1081</v>
      </c>
      <c r="F285" s="7" t="s">
        <v>1082</v>
      </c>
      <c r="G285" s="5" t="s">
        <v>1083</v>
      </c>
      <c r="H285" s="139" t="s">
        <v>1084</v>
      </c>
      <c r="I285" s="7" t="s">
        <v>24</v>
      </c>
      <c r="J285" s="6" t="s">
        <v>1112</v>
      </c>
      <c r="K285" s="7" t="s">
        <v>1113</v>
      </c>
      <c r="L285" s="64" t="s">
        <v>1114</v>
      </c>
      <c r="M285" s="10" t="s">
        <v>1115</v>
      </c>
      <c r="N285" s="7" t="s">
        <v>1116</v>
      </c>
      <c r="O285" s="64" t="s">
        <v>1117</v>
      </c>
      <c r="P285" s="7" t="s">
        <v>1118</v>
      </c>
      <c r="Q285" s="7" t="s">
        <v>1119</v>
      </c>
      <c r="R285" s="64">
        <v>14.8</v>
      </c>
      <c r="S285" s="111" t="s">
        <v>215</v>
      </c>
      <c r="T285" s="111" t="s">
        <v>216</v>
      </c>
    </row>
    <row r="286" spans="1:20" ht="15.75" customHeight="1">
      <c r="A286" s="7">
        <v>280</v>
      </c>
      <c r="B286" s="7">
        <v>8</v>
      </c>
      <c r="C286" s="59">
        <v>861359035235579</v>
      </c>
      <c r="D286" s="8">
        <v>5754100268150</v>
      </c>
      <c r="E286" s="5" t="s">
        <v>1081</v>
      </c>
      <c r="F286" s="7" t="s">
        <v>1082</v>
      </c>
      <c r="G286" s="5" t="s">
        <v>1083</v>
      </c>
      <c r="H286" s="141"/>
      <c r="I286" s="7" t="s">
        <v>24</v>
      </c>
      <c r="J286" s="6" t="s">
        <v>1120</v>
      </c>
      <c r="K286" s="7" t="s">
        <v>1113</v>
      </c>
      <c r="L286" s="64" t="s">
        <v>1117</v>
      </c>
      <c r="M286" s="10" t="s">
        <v>1118</v>
      </c>
      <c r="N286" s="7" t="s">
        <v>1119</v>
      </c>
      <c r="O286" s="64" t="s">
        <v>1121</v>
      </c>
      <c r="P286" s="7" t="s">
        <v>1122</v>
      </c>
      <c r="Q286" s="7" t="s">
        <v>1123</v>
      </c>
      <c r="R286" s="64">
        <v>15.2</v>
      </c>
      <c r="S286" s="111" t="s">
        <v>215</v>
      </c>
      <c r="T286" s="111" t="s">
        <v>216</v>
      </c>
    </row>
    <row r="287" spans="1:20" ht="15.75" customHeight="1">
      <c r="A287" s="7">
        <v>281</v>
      </c>
      <c r="B287" s="7">
        <v>9</v>
      </c>
      <c r="C287" s="59">
        <v>869867032170872</v>
      </c>
      <c r="D287" s="8">
        <v>5754100268151</v>
      </c>
      <c r="E287" s="5" t="s">
        <v>1081</v>
      </c>
      <c r="F287" s="7" t="s">
        <v>1082</v>
      </c>
      <c r="G287" s="5" t="s">
        <v>1083</v>
      </c>
      <c r="H287" s="139" t="s">
        <v>1082</v>
      </c>
      <c r="I287" s="7" t="s">
        <v>24</v>
      </c>
      <c r="J287" s="6" t="s">
        <v>1124</v>
      </c>
      <c r="K287" s="7" t="s">
        <v>1125</v>
      </c>
      <c r="L287" s="64" t="s">
        <v>1109</v>
      </c>
      <c r="M287" s="10" t="s">
        <v>1110</v>
      </c>
      <c r="N287" s="7" t="s">
        <v>1111</v>
      </c>
      <c r="O287" s="64" t="s">
        <v>1126</v>
      </c>
      <c r="P287" s="7" t="s">
        <v>1127</v>
      </c>
      <c r="Q287" s="7" t="s">
        <v>1128</v>
      </c>
      <c r="R287" s="64">
        <v>25.6</v>
      </c>
      <c r="S287" s="111" t="s">
        <v>215</v>
      </c>
      <c r="T287" s="111" t="s">
        <v>216</v>
      </c>
    </row>
    <row r="288" spans="1:20" ht="15.75" customHeight="1">
      <c r="A288" s="7">
        <v>282</v>
      </c>
      <c r="B288" s="7">
        <v>10</v>
      </c>
      <c r="C288" s="59">
        <v>861359035226933</v>
      </c>
      <c r="D288" s="8">
        <v>5754100268152</v>
      </c>
      <c r="E288" s="5" t="s">
        <v>1081</v>
      </c>
      <c r="F288" s="7" t="s">
        <v>1082</v>
      </c>
      <c r="G288" s="5" t="s">
        <v>1083</v>
      </c>
      <c r="H288" s="141"/>
      <c r="I288" s="7" t="s">
        <v>24</v>
      </c>
      <c r="J288" s="6" t="s">
        <v>531</v>
      </c>
      <c r="K288" s="7" t="s">
        <v>1125</v>
      </c>
      <c r="L288" s="64" t="s">
        <v>1126</v>
      </c>
      <c r="M288" s="10" t="s">
        <v>1127</v>
      </c>
      <c r="N288" s="7" t="s">
        <v>1128</v>
      </c>
      <c r="O288" s="64" t="s">
        <v>1129</v>
      </c>
      <c r="P288" s="1" t="s">
        <v>1130</v>
      </c>
      <c r="Q288" s="1" t="s">
        <v>1131</v>
      </c>
      <c r="R288" s="64">
        <v>14.4</v>
      </c>
      <c r="S288" s="111" t="s">
        <v>215</v>
      </c>
      <c r="T288" s="111" t="s">
        <v>216</v>
      </c>
    </row>
    <row r="289" spans="1:20" ht="15.75" customHeight="1">
      <c r="A289" s="7">
        <v>283</v>
      </c>
      <c r="B289" s="7">
        <v>11</v>
      </c>
      <c r="C289" s="59">
        <v>869867032199178</v>
      </c>
      <c r="D289" s="8">
        <v>5754100268153</v>
      </c>
      <c r="E289" s="5" t="s">
        <v>1081</v>
      </c>
      <c r="F289" s="7" t="s">
        <v>1082</v>
      </c>
      <c r="G289" s="5" t="s">
        <v>1083</v>
      </c>
      <c r="H289" s="139" t="s">
        <v>1084</v>
      </c>
      <c r="I289" s="7" t="s">
        <v>24</v>
      </c>
      <c r="J289" s="7"/>
      <c r="K289" s="7"/>
      <c r="L289" s="64"/>
      <c r="M289" s="7"/>
      <c r="N289" s="7"/>
      <c r="O289" s="64"/>
      <c r="P289" s="7"/>
      <c r="Q289" s="7"/>
      <c r="R289" s="64"/>
      <c r="S289" s="111"/>
      <c r="T289" s="111"/>
    </row>
    <row r="290" spans="1:20" ht="15.75" customHeight="1">
      <c r="A290" s="7">
        <v>284</v>
      </c>
      <c r="B290" s="7">
        <v>12</v>
      </c>
      <c r="C290" s="59">
        <v>862843049224066</v>
      </c>
      <c r="D290" s="8">
        <v>5754100268154</v>
      </c>
      <c r="E290" s="5" t="s">
        <v>1081</v>
      </c>
      <c r="F290" s="7" t="s">
        <v>1082</v>
      </c>
      <c r="G290" s="5" t="s">
        <v>1083</v>
      </c>
      <c r="H290" s="140"/>
      <c r="I290" s="7" t="s">
        <v>69</v>
      </c>
      <c r="J290" s="41" t="s">
        <v>152</v>
      </c>
      <c r="K290" s="7" t="s">
        <v>1086</v>
      </c>
      <c r="L290" s="64" t="s">
        <v>1078</v>
      </c>
      <c r="M290" s="26" t="s">
        <v>1079</v>
      </c>
      <c r="N290" s="26" t="s">
        <v>1080</v>
      </c>
      <c r="O290" s="64" t="s">
        <v>1132</v>
      </c>
      <c r="P290" s="7" t="s">
        <v>1133</v>
      </c>
      <c r="Q290" s="7" t="s">
        <v>1134</v>
      </c>
      <c r="R290" s="64">
        <v>16</v>
      </c>
      <c r="S290" s="111" t="s">
        <v>276</v>
      </c>
      <c r="T290" s="111" t="s">
        <v>1047</v>
      </c>
    </row>
    <row r="291" spans="1:20" ht="15.75" customHeight="1">
      <c r="A291" s="7">
        <v>285</v>
      </c>
      <c r="B291" s="7">
        <v>13</v>
      </c>
      <c r="C291" s="59">
        <v>862843049263882</v>
      </c>
      <c r="D291" s="8">
        <v>5754100268155</v>
      </c>
      <c r="E291" s="5" t="s">
        <v>1081</v>
      </c>
      <c r="F291" s="7" t="s">
        <v>1082</v>
      </c>
      <c r="G291" s="5" t="s">
        <v>1083</v>
      </c>
      <c r="H291" s="140"/>
      <c r="I291" s="7" t="s">
        <v>69</v>
      </c>
      <c r="J291" s="41" t="s">
        <v>157</v>
      </c>
      <c r="K291" s="7" t="s">
        <v>1086</v>
      </c>
      <c r="L291" s="64" t="s">
        <v>1132</v>
      </c>
      <c r="M291" s="10" t="s">
        <v>1133</v>
      </c>
      <c r="N291" s="7" t="s">
        <v>1134</v>
      </c>
      <c r="O291" s="64" t="s">
        <v>1135</v>
      </c>
      <c r="P291" s="7" t="s">
        <v>1136</v>
      </c>
      <c r="Q291" s="7" t="s">
        <v>1137</v>
      </c>
      <c r="R291" s="64">
        <v>15</v>
      </c>
      <c r="S291" s="111" t="s">
        <v>276</v>
      </c>
      <c r="T291" s="111" t="s">
        <v>1047</v>
      </c>
    </row>
    <row r="292" spans="1:20" ht="15.75" customHeight="1">
      <c r="A292" s="7">
        <v>286</v>
      </c>
      <c r="B292" s="7">
        <v>14</v>
      </c>
      <c r="C292" s="59">
        <v>862843049224785</v>
      </c>
      <c r="D292" s="8">
        <v>5754100268156</v>
      </c>
      <c r="E292" s="5" t="s">
        <v>1081</v>
      </c>
      <c r="F292" s="7" t="s">
        <v>1082</v>
      </c>
      <c r="G292" s="5" t="s">
        <v>1083</v>
      </c>
      <c r="H292" s="141"/>
      <c r="I292" s="7" t="s">
        <v>69</v>
      </c>
      <c r="J292" s="41" t="s">
        <v>161</v>
      </c>
      <c r="K292" s="7" t="s">
        <v>1095</v>
      </c>
      <c r="L292" s="64" t="s">
        <v>1135</v>
      </c>
      <c r="M292" s="10" t="s">
        <v>1136</v>
      </c>
      <c r="N292" s="7" t="s">
        <v>1137</v>
      </c>
      <c r="O292" s="64" t="s">
        <v>1138</v>
      </c>
      <c r="P292" s="7" t="s">
        <v>1139</v>
      </c>
      <c r="Q292" s="7" t="s">
        <v>1140</v>
      </c>
      <c r="R292" s="64">
        <v>16</v>
      </c>
      <c r="S292" s="111" t="s">
        <v>276</v>
      </c>
      <c r="T292" s="111" t="s">
        <v>1047</v>
      </c>
    </row>
    <row r="293" spans="1:20" ht="15.75" customHeight="1">
      <c r="A293" s="7">
        <v>287</v>
      </c>
      <c r="B293" s="7">
        <v>15</v>
      </c>
      <c r="C293" s="59">
        <v>862843049264120</v>
      </c>
      <c r="D293" s="8">
        <v>5754100268157</v>
      </c>
      <c r="E293" s="5" t="s">
        <v>1081</v>
      </c>
      <c r="F293" s="7" t="s">
        <v>1082</v>
      </c>
      <c r="G293" s="5" t="s">
        <v>1083</v>
      </c>
      <c r="H293" s="139" t="s">
        <v>1082</v>
      </c>
      <c r="I293" s="7" t="s">
        <v>69</v>
      </c>
      <c r="J293" s="41" t="s">
        <v>165</v>
      </c>
      <c r="K293" s="7" t="s">
        <v>1141</v>
      </c>
      <c r="L293" s="64" t="s">
        <v>1138</v>
      </c>
      <c r="M293" s="10" t="s">
        <v>1139</v>
      </c>
      <c r="N293" s="7" t="s">
        <v>1140</v>
      </c>
      <c r="O293" s="64" t="s">
        <v>1142</v>
      </c>
      <c r="P293" s="7" t="s">
        <v>1143</v>
      </c>
      <c r="Q293" s="7" t="s">
        <v>1144</v>
      </c>
      <c r="R293" s="64">
        <v>16</v>
      </c>
      <c r="S293" s="111" t="s">
        <v>276</v>
      </c>
      <c r="T293" s="111" t="s">
        <v>1047</v>
      </c>
    </row>
    <row r="294" spans="1:20" ht="15.75" customHeight="1">
      <c r="A294" s="7">
        <v>288</v>
      </c>
      <c r="B294" s="7">
        <v>16</v>
      </c>
      <c r="C294" s="59">
        <v>862843049272560</v>
      </c>
      <c r="D294" s="8">
        <v>5754100268158</v>
      </c>
      <c r="E294" s="5" t="s">
        <v>1081</v>
      </c>
      <c r="F294" s="7" t="s">
        <v>1082</v>
      </c>
      <c r="G294" s="5" t="s">
        <v>1083</v>
      </c>
      <c r="H294" s="140"/>
      <c r="I294" s="7" t="s">
        <v>69</v>
      </c>
      <c r="J294" s="41" t="s">
        <v>169</v>
      </c>
      <c r="K294" s="7" t="s">
        <v>1145</v>
      </c>
      <c r="L294" s="64" t="s">
        <v>1142</v>
      </c>
      <c r="M294" s="10" t="s">
        <v>1143</v>
      </c>
      <c r="N294" s="7" t="s">
        <v>1144</v>
      </c>
      <c r="O294" s="64" t="s">
        <v>1146</v>
      </c>
      <c r="P294" s="7" t="s">
        <v>1147</v>
      </c>
      <c r="Q294" s="7" t="s">
        <v>1148</v>
      </c>
      <c r="R294" s="64">
        <v>16</v>
      </c>
      <c r="S294" s="111" t="s">
        <v>276</v>
      </c>
      <c r="T294" s="111" t="s">
        <v>1047</v>
      </c>
    </row>
    <row r="295" spans="1:20" ht="15.75" customHeight="1">
      <c r="A295" s="7">
        <v>289</v>
      </c>
      <c r="B295" s="7">
        <v>17</v>
      </c>
      <c r="C295" s="59">
        <v>862843049259351</v>
      </c>
      <c r="D295" s="8">
        <v>5754100268159</v>
      </c>
      <c r="E295" s="5" t="s">
        <v>1081</v>
      </c>
      <c r="F295" s="7" t="s">
        <v>1082</v>
      </c>
      <c r="G295" s="5" t="s">
        <v>1083</v>
      </c>
      <c r="H295" s="141"/>
      <c r="I295" s="7" t="s">
        <v>69</v>
      </c>
      <c r="J295" s="41" t="s">
        <v>173</v>
      </c>
      <c r="K295" s="7" t="s">
        <v>1145</v>
      </c>
      <c r="L295" s="64" t="s">
        <v>1146</v>
      </c>
      <c r="M295" s="10" t="s">
        <v>1147</v>
      </c>
      <c r="N295" s="7" t="s">
        <v>1148</v>
      </c>
      <c r="O295" s="64" t="s">
        <v>1149</v>
      </c>
      <c r="P295" s="7" t="s">
        <v>1150</v>
      </c>
      <c r="Q295" s="7" t="s">
        <v>1151</v>
      </c>
      <c r="R295" s="64">
        <v>10</v>
      </c>
      <c r="S295" s="111" t="s">
        <v>276</v>
      </c>
      <c r="T295" s="111" t="s">
        <v>1047</v>
      </c>
    </row>
    <row r="296" spans="1:20" ht="15.75" customHeight="1">
      <c r="A296" s="7">
        <v>290</v>
      </c>
      <c r="B296" s="7">
        <v>18</v>
      </c>
      <c r="C296" s="59">
        <v>862843049225238</v>
      </c>
      <c r="D296" s="8">
        <v>5754100268160</v>
      </c>
      <c r="E296" s="5" t="s">
        <v>1081</v>
      </c>
      <c r="F296" s="7" t="s">
        <v>1082</v>
      </c>
      <c r="G296" s="5" t="s">
        <v>1083</v>
      </c>
      <c r="H296" s="139" t="s">
        <v>1084</v>
      </c>
      <c r="I296" s="7" t="s">
        <v>69</v>
      </c>
      <c r="J296" s="41" t="s">
        <v>177</v>
      </c>
      <c r="K296" s="7" t="s">
        <v>1113</v>
      </c>
      <c r="L296" s="64" t="s">
        <v>1152</v>
      </c>
      <c r="M296" s="10" t="s">
        <v>1153</v>
      </c>
      <c r="N296" s="7" t="s">
        <v>1154</v>
      </c>
      <c r="O296" s="64" t="s">
        <v>1155</v>
      </c>
      <c r="P296" s="7" t="s">
        <v>1156</v>
      </c>
      <c r="Q296" s="7" t="s">
        <v>1157</v>
      </c>
      <c r="R296" s="64">
        <v>12</v>
      </c>
      <c r="S296" s="111" t="s">
        <v>276</v>
      </c>
      <c r="T296" s="111" t="s">
        <v>1047</v>
      </c>
    </row>
    <row r="297" spans="1:20" ht="15.75" customHeight="1">
      <c r="A297" s="7">
        <v>291</v>
      </c>
      <c r="B297" s="7">
        <v>19</v>
      </c>
      <c r="C297" s="59">
        <v>862843049320260</v>
      </c>
      <c r="D297" s="8">
        <v>5754100268161</v>
      </c>
      <c r="E297" s="5" t="s">
        <v>1081</v>
      </c>
      <c r="F297" s="7" t="s">
        <v>1082</v>
      </c>
      <c r="G297" s="5" t="s">
        <v>1083</v>
      </c>
      <c r="H297" s="141"/>
      <c r="I297" s="7" t="s">
        <v>69</v>
      </c>
      <c r="J297" s="41" t="s">
        <v>181</v>
      </c>
      <c r="K297" s="7" t="s">
        <v>1113</v>
      </c>
      <c r="L297" s="64" t="s">
        <v>1155</v>
      </c>
      <c r="M297" s="10" t="s">
        <v>1156</v>
      </c>
      <c r="N297" s="7" t="s">
        <v>1157</v>
      </c>
      <c r="O297" s="64" t="s">
        <v>1158</v>
      </c>
      <c r="P297" s="7" t="s">
        <v>1159</v>
      </c>
      <c r="Q297" s="7" t="s">
        <v>1160</v>
      </c>
      <c r="R297" s="64">
        <v>14</v>
      </c>
      <c r="S297" s="111" t="s">
        <v>276</v>
      </c>
      <c r="T297" s="111" t="s">
        <v>1047</v>
      </c>
    </row>
    <row r="298" spans="1:20" ht="15.75" customHeight="1">
      <c r="A298" s="7">
        <v>292</v>
      </c>
      <c r="B298" s="7">
        <v>20</v>
      </c>
      <c r="C298" s="59">
        <v>862843049220593</v>
      </c>
      <c r="D298" s="8">
        <v>5754100268162</v>
      </c>
      <c r="E298" s="5" t="s">
        <v>1081</v>
      </c>
      <c r="F298" s="7" t="s">
        <v>1082</v>
      </c>
      <c r="G298" s="5" t="s">
        <v>1083</v>
      </c>
      <c r="H298" s="139" t="s">
        <v>1082</v>
      </c>
      <c r="I298" s="7" t="s">
        <v>69</v>
      </c>
      <c r="J298" s="41" t="s">
        <v>185</v>
      </c>
      <c r="K298" s="7" t="s">
        <v>1161</v>
      </c>
      <c r="L298" s="64" t="s">
        <v>1149</v>
      </c>
      <c r="M298" s="10" t="s">
        <v>1150</v>
      </c>
      <c r="N298" s="7" t="s">
        <v>1151</v>
      </c>
      <c r="O298" s="64" t="s">
        <v>1162</v>
      </c>
      <c r="P298" s="7" t="s">
        <v>1163</v>
      </c>
      <c r="Q298" s="7" t="s">
        <v>1164</v>
      </c>
      <c r="R298" s="64">
        <v>10</v>
      </c>
      <c r="S298" s="111" t="s">
        <v>276</v>
      </c>
      <c r="T298" s="111" t="s">
        <v>1047</v>
      </c>
    </row>
    <row r="299" spans="1:20" ht="15.75" customHeight="1">
      <c r="A299" s="7">
        <v>293</v>
      </c>
      <c r="B299" s="7">
        <v>21</v>
      </c>
      <c r="C299" s="59">
        <v>862843049264674</v>
      </c>
      <c r="D299" s="8">
        <v>5754100268163</v>
      </c>
      <c r="E299" s="5" t="s">
        <v>1081</v>
      </c>
      <c r="F299" s="7" t="s">
        <v>1082</v>
      </c>
      <c r="G299" s="5" t="s">
        <v>1083</v>
      </c>
      <c r="H299" s="140"/>
      <c r="I299" s="7" t="s">
        <v>69</v>
      </c>
      <c r="J299" s="41" t="s">
        <v>189</v>
      </c>
      <c r="K299" s="7" t="s">
        <v>1165</v>
      </c>
      <c r="L299" s="64" t="s">
        <v>1166</v>
      </c>
      <c r="M299" s="10" t="s">
        <v>1167</v>
      </c>
      <c r="N299" s="7" t="s">
        <v>1168</v>
      </c>
      <c r="O299" s="64" t="s">
        <v>1169</v>
      </c>
      <c r="P299" s="7" t="s">
        <v>1170</v>
      </c>
      <c r="Q299" s="7" t="s">
        <v>1171</v>
      </c>
      <c r="R299" s="64">
        <v>14</v>
      </c>
      <c r="S299" s="111" t="s">
        <v>276</v>
      </c>
      <c r="T299" s="111" t="s">
        <v>1047</v>
      </c>
    </row>
    <row r="300" spans="1:20" ht="15.75" customHeight="1">
      <c r="A300" s="7">
        <v>294</v>
      </c>
      <c r="B300" s="7">
        <v>22</v>
      </c>
      <c r="C300" s="59">
        <v>862843049272388</v>
      </c>
      <c r="D300" s="8">
        <v>5754100268164</v>
      </c>
      <c r="E300" s="5" t="s">
        <v>1081</v>
      </c>
      <c r="F300" s="7" t="s">
        <v>1082</v>
      </c>
      <c r="G300" s="5" t="s">
        <v>1083</v>
      </c>
      <c r="H300" s="140"/>
      <c r="I300" s="7" t="s">
        <v>69</v>
      </c>
      <c r="J300" s="41" t="s">
        <v>193</v>
      </c>
      <c r="K300" s="7" t="s">
        <v>1125</v>
      </c>
      <c r="L300" s="64" t="s">
        <v>1162</v>
      </c>
      <c r="M300" s="10" t="s">
        <v>1163</v>
      </c>
      <c r="N300" s="7" t="s">
        <v>1164</v>
      </c>
      <c r="O300" s="64" t="s">
        <v>1172</v>
      </c>
      <c r="P300" s="1" t="s">
        <v>1173</v>
      </c>
      <c r="Q300" s="1" t="s">
        <v>1174</v>
      </c>
      <c r="R300" s="64">
        <v>16</v>
      </c>
      <c r="S300" s="111" t="s">
        <v>276</v>
      </c>
      <c r="T300" s="111" t="s">
        <v>1047</v>
      </c>
    </row>
    <row r="301" spans="1:20" ht="15.75" customHeight="1">
      <c r="A301" s="7">
        <v>295</v>
      </c>
      <c r="B301" s="7">
        <v>23</v>
      </c>
      <c r="C301" s="59">
        <v>862843049271422</v>
      </c>
      <c r="D301" s="8">
        <v>5754100268165</v>
      </c>
      <c r="E301" s="5" t="s">
        <v>1081</v>
      </c>
      <c r="F301" s="7" t="s">
        <v>1082</v>
      </c>
      <c r="G301" s="5" t="s">
        <v>1083</v>
      </c>
      <c r="H301" s="141"/>
      <c r="I301" s="7" t="s">
        <v>69</v>
      </c>
      <c r="J301" s="41" t="s">
        <v>197</v>
      </c>
      <c r="K301" s="7" t="s">
        <v>1125</v>
      </c>
      <c r="L301" s="64" t="s">
        <v>1172</v>
      </c>
      <c r="M301" s="28" t="s">
        <v>1173</v>
      </c>
      <c r="N301" s="1" t="s">
        <v>1174</v>
      </c>
      <c r="O301" s="64" t="s">
        <v>1175</v>
      </c>
      <c r="P301" s="7" t="s">
        <v>1176</v>
      </c>
      <c r="Q301" s="7" t="s">
        <v>1177</v>
      </c>
      <c r="R301" s="64">
        <v>16</v>
      </c>
      <c r="S301" s="111" t="s">
        <v>276</v>
      </c>
      <c r="T301" s="111" t="s">
        <v>1047</v>
      </c>
    </row>
    <row r="302" spans="1:20" ht="15.75" customHeight="1">
      <c r="A302" s="7">
        <v>296</v>
      </c>
      <c r="B302" s="7">
        <v>1</v>
      </c>
      <c r="C302" s="59">
        <v>862843049224835</v>
      </c>
      <c r="D302" s="8">
        <v>5754100268166</v>
      </c>
      <c r="E302" s="5" t="s">
        <v>1178</v>
      </c>
      <c r="F302" s="7" t="s">
        <v>1179</v>
      </c>
      <c r="G302" s="5" t="s">
        <v>1180</v>
      </c>
      <c r="H302" s="162" t="s">
        <v>1181</v>
      </c>
      <c r="I302" s="7" t="s">
        <v>24</v>
      </c>
      <c r="J302" s="6" t="s">
        <v>1085</v>
      </c>
      <c r="K302" s="5" t="s">
        <v>1182</v>
      </c>
      <c r="L302" s="65" t="s">
        <v>1183</v>
      </c>
      <c r="M302" s="2" t="s">
        <v>1184</v>
      </c>
      <c r="N302" s="2" t="s">
        <v>1185</v>
      </c>
      <c r="O302" s="65" t="s">
        <v>1186</v>
      </c>
      <c r="P302" s="2" t="s">
        <v>1187</v>
      </c>
      <c r="Q302" s="2" t="s">
        <v>1188</v>
      </c>
      <c r="R302" s="65">
        <v>13.224</v>
      </c>
      <c r="S302" s="133" t="s">
        <v>215</v>
      </c>
      <c r="T302" s="133" t="s">
        <v>216</v>
      </c>
    </row>
    <row r="303" spans="1:20" ht="15.75" customHeight="1">
      <c r="A303" s="7">
        <v>297</v>
      </c>
      <c r="B303" s="7">
        <v>2</v>
      </c>
      <c r="C303" s="59">
        <v>862843049263692</v>
      </c>
      <c r="D303" s="8">
        <v>5754100268167</v>
      </c>
      <c r="E303" s="5" t="s">
        <v>1178</v>
      </c>
      <c r="F303" s="7" t="s">
        <v>1179</v>
      </c>
      <c r="G303" s="5" t="s">
        <v>1180</v>
      </c>
      <c r="H303" s="163"/>
      <c r="I303" s="7" t="s">
        <v>24</v>
      </c>
      <c r="J303" s="6" t="s">
        <v>1090</v>
      </c>
      <c r="K303" s="5" t="s">
        <v>1182</v>
      </c>
      <c r="L303" s="65" t="s">
        <v>1186</v>
      </c>
      <c r="M303" s="2" t="s">
        <v>1189</v>
      </c>
      <c r="N303" s="2" t="s">
        <v>1188</v>
      </c>
      <c r="O303" s="65" t="s">
        <v>1190</v>
      </c>
      <c r="P303" s="2" t="s">
        <v>1191</v>
      </c>
      <c r="Q303" s="2" t="s">
        <v>1192</v>
      </c>
      <c r="R303" s="65">
        <v>13.224</v>
      </c>
      <c r="S303" s="133" t="s">
        <v>215</v>
      </c>
      <c r="T303" s="133" t="s">
        <v>216</v>
      </c>
    </row>
    <row r="304" spans="1:20" ht="15.75" customHeight="1">
      <c r="A304" s="7">
        <v>298</v>
      </c>
      <c r="B304" s="7">
        <v>3</v>
      </c>
      <c r="C304" s="59">
        <v>862843049260268</v>
      </c>
      <c r="D304" s="8">
        <v>5754100268168</v>
      </c>
      <c r="E304" s="5" t="s">
        <v>1178</v>
      </c>
      <c r="F304" s="7" t="s">
        <v>1179</v>
      </c>
      <c r="G304" s="5" t="s">
        <v>1180</v>
      </c>
      <c r="H304" s="163"/>
      <c r="I304" s="7" t="s">
        <v>24</v>
      </c>
      <c r="J304" s="6" t="s">
        <v>1094</v>
      </c>
      <c r="K304" s="5" t="s">
        <v>1182</v>
      </c>
      <c r="L304" s="65" t="s">
        <v>1190</v>
      </c>
      <c r="M304" s="2" t="s">
        <v>1193</v>
      </c>
      <c r="N304" s="2" t="s">
        <v>1192</v>
      </c>
      <c r="O304" s="65" t="s">
        <v>1194</v>
      </c>
      <c r="P304" s="2" t="s">
        <v>1195</v>
      </c>
      <c r="Q304" s="2" t="s">
        <v>1196</v>
      </c>
      <c r="R304" s="65">
        <v>13.231999999999999</v>
      </c>
      <c r="S304" s="133" t="s">
        <v>215</v>
      </c>
      <c r="T304" s="133" t="s">
        <v>216</v>
      </c>
    </row>
    <row r="305" spans="1:20" ht="15.75" customHeight="1">
      <c r="A305" s="7">
        <v>299</v>
      </c>
      <c r="B305" s="7">
        <v>4</v>
      </c>
      <c r="C305" s="59">
        <v>862843049240393</v>
      </c>
      <c r="D305" s="8">
        <v>5754100268169</v>
      </c>
      <c r="E305" s="5" t="s">
        <v>1178</v>
      </c>
      <c r="F305" s="7" t="s">
        <v>1179</v>
      </c>
      <c r="G305" s="5" t="s">
        <v>1180</v>
      </c>
      <c r="H305" s="163"/>
      <c r="I305" s="7" t="s">
        <v>24</v>
      </c>
      <c r="J305" s="6" t="s">
        <v>1099</v>
      </c>
      <c r="K305" s="5" t="s">
        <v>1197</v>
      </c>
      <c r="L305" s="65" t="s">
        <v>1194</v>
      </c>
      <c r="M305" s="2" t="s">
        <v>1195</v>
      </c>
      <c r="N305" s="2" t="s">
        <v>1196</v>
      </c>
      <c r="O305" s="65" t="s">
        <v>1198</v>
      </c>
      <c r="P305" s="2" t="s">
        <v>1199</v>
      </c>
      <c r="Q305" s="2" t="s">
        <v>1200</v>
      </c>
      <c r="R305" s="118">
        <v>15.24</v>
      </c>
      <c r="S305" s="133" t="s">
        <v>215</v>
      </c>
      <c r="T305" s="133" t="s">
        <v>216</v>
      </c>
    </row>
    <row r="306" spans="1:20" ht="15.75" customHeight="1">
      <c r="A306" s="7">
        <v>300</v>
      </c>
      <c r="B306" s="7">
        <v>5</v>
      </c>
      <c r="C306" s="59">
        <v>862843049263734</v>
      </c>
      <c r="D306" s="8">
        <v>5754100268170</v>
      </c>
      <c r="E306" s="5" t="s">
        <v>1178</v>
      </c>
      <c r="F306" s="7" t="s">
        <v>1179</v>
      </c>
      <c r="G306" s="5" t="s">
        <v>1180</v>
      </c>
      <c r="H306" s="163"/>
      <c r="I306" s="7" t="s">
        <v>24</v>
      </c>
      <c r="J306" s="6" t="s">
        <v>1103</v>
      </c>
      <c r="K306" s="5" t="s">
        <v>1201</v>
      </c>
      <c r="L306" s="65" t="s">
        <v>1198</v>
      </c>
      <c r="M306" s="2" t="s">
        <v>1199</v>
      </c>
      <c r="N306" s="2" t="s">
        <v>1200</v>
      </c>
      <c r="O306" s="65" t="s">
        <v>1202</v>
      </c>
      <c r="P306" s="2" t="s">
        <v>1203</v>
      </c>
      <c r="Q306" s="2" t="s">
        <v>1204</v>
      </c>
      <c r="R306" s="65">
        <v>10.772</v>
      </c>
      <c r="S306" s="133" t="s">
        <v>215</v>
      </c>
      <c r="T306" s="133" t="s">
        <v>216</v>
      </c>
    </row>
    <row r="307" spans="1:20" ht="15.75" customHeight="1">
      <c r="A307" s="7">
        <v>301</v>
      </c>
      <c r="B307" s="7">
        <v>6</v>
      </c>
      <c r="C307" s="59">
        <v>862843049225113</v>
      </c>
      <c r="D307" s="8">
        <v>5754100268171</v>
      </c>
      <c r="E307" s="5" t="s">
        <v>1178</v>
      </c>
      <c r="F307" s="7" t="s">
        <v>1179</v>
      </c>
      <c r="G307" s="5" t="s">
        <v>1180</v>
      </c>
      <c r="H307" s="163"/>
      <c r="I307" s="7" t="s">
        <v>24</v>
      </c>
      <c r="J307" s="6" t="s">
        <v>1108</v>
      </c>
      <c r="K307" s="5" t="s">
        <v>1201</v>
      </c>
      <c r="L307" s="65" t="s">
        <v>1202</v>
      </c>
      <c r="M307" s="2" t="s">
        <v>1203</v>
      </c>
      <c r="N307" s="2" t="s">
        <v>1204</v>
      </c>
      <c r="O307" s="65" t="s">
        <v>1205</v>
      </c>
      <c r="P307" s="2" t="s">
        <v>1206</v>
      </c>
      <c r="Q307" s="2" t="s">
        <v>1207</v>
      </c>
      <c r="R307" s="118">
        <v>13.972</v>
      </c>
      <c r="S307" s="133" t="s">
        <v>215</v>
      </c>
      <c r="T307" s="133" t="s">
        <v>216</v>
      </c>
    </row>
    <row r="308" spans="1:20" ht="15.75" customHeight="1">
      <c r="A308" s="7">
        <v>302</v>
      </c>
      <c r="B308" s="7">
        <v>7</v>
      </c>
      <c r="C308" s="59">
        <v>862843049272263</v>
      </c>
      <c r="D308" s="8">
        <v>5754100268172</v>
      </c>
      <c r="E308" s="5" t="s">
        <v>1178</v>
      </c>
      <c r="F308" s="7" t="s">
        <v>1179</v>
      </c>
      <c r="G308" s="5" t="s">
        <v>1180</v>
      </c>
      <c r="H308" s="164"/>
      <c r="I308" s="7" t="s">
        <v>24</v>
      </c>
      <c r="J308" s="6" t="s">
        <v>1112</v>
      </c>
      <c r="K308" s="5" t="s">
        <v>1201</v>
      </c>
      <c r="L308" s="65" t="s">
        <v>1205</v>
      </c>
      <c r="M308" s="2" t="s">
        <v>1206</v>
      </c>
      <c r="N308" s="2" t="s">
        <v>1207</v>
      </c>
      <c r="O308" s="65" t="s">
        <v>1208</v>
      </c>
      <c r="P308" s="2" t="s">
        <v>1209</v>
      </c>
      <c r="Q308" s="2" t="s">
        <v>1210</v>
      </c>
      <c r="R308" s="118">
        <v>12.375999999999999</v>
      </c>
      <c r="S308" s="133" t="s">
        <v>215</v>
      </c>
      <c r="T308" s="133" t="s">
        <v>216</v>
      </c>
    </row>
    <row r="309" spans="1:20" ht="15.75" customHeight="1">
      <c r="A309" s="7">
        <v>303</v>
      </c>
      <c r="B309" s="7">
        <v>8</v>
      </c>
      <c r="C309" s="59">
        <v>862843049259245</v>
      </c>
      <c r="D309" s="8">
        <v>5754100268173</v>
      </c>
      <c r="E309" s="5" t="s">
        <v>1178</v>
      </c>
      <c r="F309" s="7" t="s">
        <v>1179</v>
      </c>
      <c r="G309" s="5" t="s">
        <v>1180</v>
      </c>
      <c r="H309" s="162" t="s">
        <v>1179</v>
      </c>
      <c r="I309" s="7" t="s">
        <v>24</v>
      </c>
      <c r="J309" s="6" t="s">
        <v>1120</v>
      </c>
      <c r="K309" s="5" t="s">
        <v>1211</v>
      </c>
      <c r="L309" s="65" t="s">
        <v>1208</v>
      </c>
      <c r="M309" s="2" t="s">
        <v>1209</v>
      </c>
      <c r="N309" s="2" t="s">
        <v>1210</v>
      </c>
      <c r="O309" s="65" t="s">
        <v>1212</v>
      </c>
      <c r="P309" s="2" t="s">
        <v>1213</v>
      </c>
      <c r="Q309" s="2" t="s">
        <v>1214</v>
      </c>
      <c r="R309" s="118">
        <v>16.32</v>
      </c>
      <c r="S309" s="133" t="s">
        <v>215</v>
      </c>
      <c r="T309" s="133" t="s">
        <v>216</v>
      </c>
    </row>
    <row r="310" spans="1:20" ht="15.75" customHeight="1">
      <c r="A310" s="7">
        <v>304</v>
      </c>
      <c r="B310" s="7">
        <v>9</v>
      </c>
      <c r="C310" s="59">
        <v>862843049221294</v>
      </c>
      <c r="D310" s="8">
        <v>5754100268174</v>
      </c>
      <c r="E310" s="5" t="s">
        <v>1178</v>
      </c>
      <c r="F310" s="7" t="s">
        <v>1179</v>
      </c>
      <c r="G310" s="5" t="s">
        <v>1180</v>
      </c>
      <c r="H310" s="163"/>
      <c r="I310" s="7" t="s">
        <v>24</v>
      </c>
      <c r="J310" s="6" t="s">
        <v>1124</v>
      </c>
      <c r="K310" s="5" t="s">
        <v>1211</v>
      </c>
      <c r="L310" s="65" t="s">
        <v>1212</v>
      </c>
      <c r="M310" s="2" t="s">
        <v>1213</v>
      </c>
      <c r="N310" s="2" t="s">
        <v>1214</v>
      </c>
      <c r="O310" s="65" t="s">
        <v>1215</v>
      </c>
      <c r="P310" s="2" t="s">
        <v>1216</v>
      </c>
      <c r="Q310" s="2" t="s">
        <v>1217</v>
      </c>
      <c r="R310" s="118">
        <v>16.36</v>
      </c>
      <c r="S310" s="133" t="s">
        <v>215</v>
      </c>
      <c r="T310" s="133" t="s">
        <v>216</v>
      </c>
    </row>
    <row r="311" spans="1:20" ht="15.75" customHeight="1">
      <c r="A311" s="7">
        <v>305</v>
      </c>
      <c r="B311" s="7">
        <v>10</v>
      </c>
      <c r="C311" s="59">
        <v>862843049258809</v>
      </c>
      <c r="D311" s="8">
        <v>5754100268175</v>
      </c>
      <c r="E311" s="5" t="s">
        <v>1178</v>
      </c>
      <c r="F311" s="7" t="s">
        <v>1179</v>
      </c>
      <c r="G311" s="5" t="s">
        <v>1180</v>
      </c>
      <c r="H311" s="163"/>
      <c r="I311" s="7" t="s">
        <v>24</v>
      </c>
      <c r="J311" s="6" t="s">
        <v>531</v>
      </c>
      <c r="K311" s="5" t="s">
        <v>1218</v>
      </c>
      <c r="L311" s="65" t="s">
        <v>1215</v>
      </c>
      <c r="M311" s="2" t="s">
        <v>1216</v>
      </c>
      <c r="N311" s="2" t="s">
        <v>1217</v>
      </c>
      <c r="O311" s="65" t="s">
        <v>1219</v>
      </c>
      <c r="P311" s="2" t="s">
        <v>1220</v>
      </c>
      <c r="Q311" s="2" t="s">
        <v>1221</v>
      </c>
      <c r="R311" s="118">
        <v>18.02</v>
      </c>
      <c r="S311" s="133" t="s">
        <v>215</v>
      </c>
      <c r="T311" s="133" t="s">
        <v>216</v>
      </c>
    </row>
    <row r="312" spans="1:20" ht="15.75" customHeight="1">
      <c r="A312" s="7">
        <v>306</v>
      </c>
      <c r="B312" s="7">
        <v>11</v>
      </c>
      <c r="C312" s="59">
        <v>862843049321060</v>
      </c>
      <c r="D312" s="8">
        <v>5754100268176</v>
      </c>
      <c r="E312" s="5" t="s">
        <v>1178</v>
      </c>
      <c r="F312" s="7" t="s">
        <v>1179</v>
      </c>
      <c r="G312" s="5" t="s">
        <v>1180</v>
      </c>
      <c r="H312" s="164"/>
      <c r="I312" s="7" t="s">
        <v>24</v>
      </c>
      <c r="J312" s="6" t="s">
        <v>872</v>
      </c>
      <c r="K312" s="5" t="s">
        <v>1218</v>
      </c>
      <c r="L312" s="65" t="s">
        <v>1219</v>
      </c>
      <c r="M312" s="2" t="s">
        <v>1220</v>
      </c>
      <c r="N312" s="2" t="s">
        <v>1221</v>
      </c>
      <c r="O312" s="65" t="s">
        <v>1222</v>
      </c>
      <c r="P312" s="2" t="s">
        <v>1223</v>
      </c>
      <c r="Q312" s="2" t="s">
        <v>1224</v>
      </c>
      <c r="R312" s="118">
        <v>18.02</v>
      </c>
      <c r="S312" s="133" t="s">
        <v>215</v>
      </c>
      <c r="T312" s="133" t="s">
        <v>216</v>
      </c>
    </row>
    <row r="313" spans="1:20" ht="15.75" customHeight="1">
      <c r="A313" s="7">
        <v>307</v>
      </c>
      <c r="B313" s="7">
        <v>12</v>
      </c>
      <c r="C313" s="59">
        <v>862843049260441</v>
      </c>
      <c r="D313" s="8">
        <v>5754100268177</v>
      </c>
      <c r="E313" s="5" t="s">
        <v>1178</v>
      </c>
      <c r="F313" s="7" t="s">
        <v>1179</v>
      </c>
      <c r="G313" s="5" t="s">
        <v>1180</v>
      </c>
      <c r="H313" s="162" t="s">
        <v>1181</v>
      </c>
      <c r="I313" s="7" t="s">
        <v>69</v>
      </c>
      <c r="J313" s="41" t="s">
        <v>152</v>
      </c>
      <c r="K313" s="40" t="s">
        <v>1182</v>
      </c>
      <c r="L313" s="75" t="s">
        <v>1175</v>
      </c>
      <c r="M313" s="4" t="s">
        <v>1225</v>
      </c>
      <c r="N313" s="4" t="s">
        <v>1226</v>
      </c>
      <c r="O313" s="99" t="s">
        <v>1227</v>
      </c>
      <c r="P313" s="4" t="s">
        <v>1228</v>
      </c>
      <c r="Q313" s="4" t="s">
        <v>1229</v>
      </c>
      <c r="R313" s="65">
        <v>9.952</v>
      </c>
      <c r="S313" s="133" t="s">
        <v>276</v>
      </c>
      <c r="T313" s="133" t="s">
        <v>1047</v>
      </c>
    </row>
    <row r="314" spans="1:20" ht="15.75" customHeight="1">
      <c r="A314" s="7">
        <v>308</v>
      </c>
      <c r="B314" s="7">
        <v>13</v>
      </c>
      <c r="C314" s="59">
        <v>862843049220999</v>
      </c>
      <c r="D314" s="8">
        <v>5754100268178</v>
      </c>
      <c r="E314" s="5" t="s">
        <v>1178</v>
      </c>
      <c r="F314" s="7" t="s">
        <v>1179</v>
      </c>
      <c r="G314" s="5" t="s">
        <v>1180</v>
      </c>
      <c r="H314" s="163"/>
      <c r="I314" s="7" t="s">
        <v>69</v>
      </c>
      <c r="J314" s="41" t="s">
        <v>157</v>
      </c>
      <c r="K314" s="40" t="s">
        <v>1182</v>
      </c>
      <c r="L314" s="76" t="s">
        <v>1227</v>
      </c>
      <c r="M314" s="4" t="s">
        <v>1228</v>
      </c>
      <c r="N314" s="4" t="s">
        <v>1229</v>
      </c>
      <c r="O314" s="100" t="s">
        <v>1230</v>
      </c>
      <c r="P314" s="26" t="s">
        <v>1231</v>
      </c>
      <c r="Q314" s="26" t="s">
        <v>1232</v>
      </c>
      <c r="R314" s="118">
        <v>13.96</v>
      </c>
      <c r="S314" s="133" t="s">
        <v>276</v>
      </c>
      <c r="T314" s="133" t="s">
        <v>1047</v>
      </c>
    </row>
    <row r="315" spans="1:20" ht="15.75" customHeight="1">
      <c r="A315" s="7">
        <v>309</v>
      </c>
      <c r="B315" s="7">
        <v>14</v>
      </c>
      <c r="C315" s="59">
        <v>862843049258296</v>
      </c>
      <c r="D315" s="8">
        <v>5754100268179</v>
      </c>
      <c r="E315" s="5" t="s">
        <v>1178</v>
      </c>
      <c r="F315" s="7" t="s">
        <v>1179</v>
      </c>
      <c r="G315" s="5" t="s">
        <v>1180</v>
      </c>
      <c r="H315" s="163"/>
      <c r="I315" s="7" t="s">
        <v>69</v>
      </c>
      <c r="J315" s="41" t="s">
        <v>161</v>
      </c>
      <c r="K315" s="40" t="s">
        <v>1197</v>
      </c>
      <c r="L315" s="76" t="s">
        <v>1230</v>
      </c>
      <c r="M315" s="26" t="s">
        <v>1231</v>
      </c>
      <c r="N315" s="26" t="s">
        <v>1232</v>
      </c>
      <c r="O315" s="101" t="s">
        <v>1233</v>
      </c>
      <c r="P315" s="26" t="s">
        <v>1234</v>
      </c>
      <c r="Q315" s="26" t="s">
        <v>1235</v>
      </c>
      <c r="R315" s="118">
        <v>13.44</v>
      </c>
      <c r="S315" s="133" t="s">
        <v>276</v>
      </c>
      <c r="T315" s="133" t="s">
        <v>1047</v>
      </c>
    </row>
    <row r="316" spans="1:20" ht="15.75" customHeight="1">
      <c r="A316" s="7">
        <v>310</v>
      </c>
      <c r="B316" s="7">
        <v>15</v>
      </c>
      <c r="C316" s="59">
        <v>862843049224736</v>
      </c>
      <c r="D316" s="8">
        <v>5754100268180</v>
      </c>
      <c r="E316" s="5" t="s">
        <v>1178</v>
      </c>
      <c r="F316" s="7" t="s">
        <v>1179</v>
      </c>
      <c r="G316" s="5" t="s">
        <v>1180</v>
      </c>
      <c r="H316" s="163"/>
      <c r="I316" s="7" t="s">
        <v>69</v>
      </c>
      <c r="J316" s="41" t="s">
        <v>165</v>
      </c>
      <c r="K316" s="40" t="s">
        <v>1197</v>
      </c>
      <c r="L316" s="76" t="s">
        <v>1233</v>
      </c>
      <c r="M316" s="26" t="s">
        <v>1234</v>
      </c>
      <c r="N316" s="26" t="s">
        <v>1235</v>
      </c>
      <c r="O316" s="101" t="s">
        <v>1236</v>
      </c>
      <c r="P316" s="26" t="s">
        <v>1237</v>
      </c>
      <c r="Q316" s="26" t="s">
        <v>1238</v>
      </c>
      <c r="R316" s="118">
        <v>11.2</v>
      </c>
      <c r="S316" s="133" t="s">
        <v>276</v>
      </c>
      <c r="T316" s="133" t="s">
        <v>1047</v>
      </c>
    </row>
    <row r="317" spans="1:20" ht="15.75" customHeight="1">
      <c r="A317" s="7">
        <v>311</v>
      </c>
      <c r="B317" s="7">
        <v>16</v>
      </c>
      <c r="C317" s="59">
        <v>862843049224686</v>
      </c>
      <c r="D317" s="8">
        <v>5754100268181</v>
      </c>
      <c r="E317" s="5" t="s">
        <v>1178</v>
      </c>
      <c r="F317" s="7" t="s">
        <v>1179</v>
      </c>
      <c r="G317" s="5" t="s">
        <v>1180</v>
      </c>
      <c r="H317" s="163"/>
      <c r="I317" s="7" t="s">
        <v>69</v>
      </c>
      <c r="J317" s="41" t="s">
        <v>169</v>
      </c>
      <c r="K317" s="40" t="s">
        <v>1197</v>
      </c>
      <c r="L317" s="77" t="s">
        <v>1236</v>
      </c>
      <c r="M317" s="26" t="s">
        <v>1237</v>
      </c>
      <c r="N317" s="26" t="s">
        <v>1238</v>
      </c>
      <c r="O317" s="100" t="s">
        <v>1239</v>
      </c>
      <c r="P317" s="26" t="s">
        <v>1240</v>
      </c>
      <c r="Q317" s="26" t="s">
        <v>1241</v>
      </c>
      <c r="R317" s="118">
        <v>12.56</v>
      </c>
      <c r="S317" s="133" t="s">
        <v>276</v>
      </c>
      <c r="T317" s="133" t="s">
        <v>1047</v>
      </c>
    </row>
    <row r="318" spans="1:20" ht="15.75" customHeight="1">
      <c r="A318" s="7">
        <v>312</v>
      </c>
      <c r="B318" s="7">
        <v>17</v>
      </c>
      <c r="C318" s="59">
        <v>862843049224827</v>
      </c>
      <c r="D318" s="8">
        <v>5754100268182</v>
      </c>
      <c r="E318" s="5" t="s">
        <v>1178</v>
      </c>
      <c r="F318" s="7" t="s">
        <v>1179</v>
      </c>
      <c r="G318" s="5" t="s">
        <v>1180</v>
      </c>
      <c r="H318" s="163"/>
      <c r="I318" s="7" t="s">
        <v>69</v>
      </c>
      <c r="J318" s="41" t="s">
        <v>173</v>
      </c>
      <c r="K318" s="40" t="s">
        <v>1201</v>
      </c>
      <c r="L318" s="76" t="s">
        <v>1239</v>
      </c>
      <c r="M318" s="26" t="s">
        <v>1240</v>
      </c>
      <c r="N318" s="26" t="s">
        <v>1241</v>
      </c>
      <c r="O318" s="101" t="s">
        <v>1242</v>
      </c>
      <c r="P318" s="26" t="s">
        <v>1243</v>
      </c>
      <c r="Q318" s="26" t="s">
        <v>1244</v>
      </c>
      <c r="R318" s="118">
        <v>15.44</v>
      </c>
      <c r="S318" s="133" t="s">
        <v>276</v>
      </c>
      <c r="T318" s="133" t="s">
        <v>1047</v>
      </c>
    </row>
    <row r="319" spans="1:20" ht="15.75" customHeight="1">
      <c r="A319" s="7">
        <v>313</v>
      </c>
      <c r="B319" s="7">
        <v>18</v>
      </c>
      <c r="C319" s="59">
        <v>862843049263569</v>
      </c>
      <c r="D319" s="8">
        <v>5754100268183</v>
      </c>
      <c r="E319" s="5" t="s">
        <v>1178</v>
      </c>
      <c r="F319" s="7" t="s">
        <v>1179</v>
      </c>
      <c r="G319" s="5" t="s">
        <v>1180</v>
      </c>
      <c r="H319" s="163"/>
      <c r="I319" s="7" t="s">
        <v>69</v>
      </c>
      <c r="J319" s="41" t="s">
        <v>177</v>
      </c>
      <c r="K319" s="40" t="s">
        <v>1201</v>
      </c>
      <c r="L319" s="78" t="s">
        <v>1242</v>
      </c>
      <c r="M319" s="26" t="s">
        <v>1243</v>
      </c>
      <c r="N319" s="26" t="s">
        <v>1244</v>
      </c>
      <c r="O319" s="102" t="s">
        <v>1245</v>
      </c>
      <c r="P319" s="26" t="s">
        <v>1246</v>
      </c>
      <c r="Q319" s="26" t="s">
        <v>1247</v>
      </c>
      <c r="R319" s="118">
        <v>13.8</v>
      </c>
      <c r="S319" s="133" t="s">
        <v>276</v>
      </c>
      <c r="T319" s="133" t="s">
        <v>1047</v>
      </c>
    </row>
    <row r="320" spans="1:20" ht="15.75" customHeight="1">
      <c r="A320" s="7">
        <v>314</v>
      </c>
      <c r="B320" s="7">
        <v>19</v>
      </c>
      <c r="C320" s="59">
        <v>862843049233885</v>
      </c>
      <c r="D320" s="8">
        <v>5754100268184</v>
      </c>
      <c r="E320" s="5" t="s">
        <v>1178</v>
      </c>
      <c r="F320" s="7" t="s">
        <v>1179</v>
      </c>
      <c r="G320" s="5" t="s">
        <v>1180</v>
      </c>
      <c r="H320" s="163"/>
      <c r="I320" s="7" t="s">
        <v>69</v>
      </c>
      <c r="J320" s="41" t="s">
        <v>181</v>
      </c>
      <c r="K320" s="40" t="s">
        <v>1211</v>
      </c>
      <c r="L320" s="79" t="s">
        <v>1245</v>
      </c>
      <c r="M320" s="26" t="s">
        <v>1246</v>
      </c>
      <c r="N320" s="26" t="s">
        <v>1247</v>
      </c>
      <c r="O320" s="103" t="s">
        <v>1248</v>
      </c>
      <c r="P320" s="26" t="s">
        <v>1249</v>
      </c>
      <c r="Q320" s="26" t="s">
        <v>1250</v>
      </c>
      <c r="R320" s="65">
        <v>10.555999999999999</v>
      </c>
      <c r="S320" s="133" t="s">
        <v>276</v>
      </c>
      <c r="T320" s="133" t="s">
        <v>1047</v>
      </c>
    </row>
    <row r="321" spans="1:20" ht="15.75" customHeight="1">
      <c r="A321" s="7">
        <v>315</v>
      </c>
      <c r="B321" s="7">
        <v>20</v>
      </c>
      <c r="C321" s="59">
        <v>862843049263601</v>
      </c>
      <c r="D321" s="8">
        <v>5754100268185</v>
      </c>
      <c r="E321" s="5" t="s">
        <v>1178</v>
      </c>
      <c r="F321" s="7" t="s">
        <v>1179</v>
      </c>
      <c r="G321" s="5" t="s">
        <v>1180</v>
      </c>
      <c r="H321" s="164"/>
      <c r="I321" s="7" t="s">
        <v>69</v>
      </c>
      <c r="J321" s="41" t="s">
        <v>185</v>
      </c>
      <c r="K321" s="40" t="s">
        <v>1211</v>
      </c>
      <c r="L321" s="80" t="s">
        <v>1248</v>
      </c>
      <c r="M321" s="26" t="s">
        <v>1249</v>
      </c>
      <c r="N321" s="26" t="s">
        <v>1250</v>
      </c>
      <c r="O321" s="100" t="s">
        <v>1251</v>
      </c>
      <c r="P321" s="27" t="s">
        <v>1252</v>
      </c>
      <c r="Q321" s="27" t="s">
        <v>1253</v>
      </c>
      <c r="R321" s="65">
        <v>15.444000000000001</v>
      </c>
      <c r="S321" s="133" t="s">
        <v>276</v>
      </c>
      <c r="T321" s="133" t="s">
        <v>1047</v>
      </c>
    </row>
    <row r="322" spans="1:20" ht="15.75" customHeight="1">
      <c r="A322" s="7">
        <v>316</v>
      </c>
      <c r="B322" s="7">
        <v>21</v>
      </c>
      <c r="C322" s="59">
        <v>862843049354954</v>
      </c>
      <c r="D322" s="8">
        <v>5754100268186</v>
      </c>
      <c r="E322" s="5" t="s">
        <v>1178</v>
      </c>
      <c r="F322" s="7" t="s">
        <v>1179</v>
      </c>
      <c r="G322" s="5" t="s">
        <v>1180</v>
      </c>
      <c r="H322" s="162" t="s">
        <v>1179</v>
      </c>
      <c r="I322" s="7" t="s">
        <v>69</v>
      </c>
      <c r="J322" s="41" t="s">
        <v>189</v>
      </c>
      <c r="K322" s="40" t="s">
        <v>1211</v>
      </c>
      <c r="L322" s="77" t="s">
        <v>1251</v>
      </c>
      <c r="M322" s="35" t="s">
        <v>1252</v>
      </c>
      <c r="N322" s="26" t="s">
        <v>1253</v>
      </c>
      <c r="O322" s="100" t="s">
        <v>1254</v>
      </c>
      <c r="P322" s="27" t="s">
        <v>1255</v>
      </c>
      <c r="Q322" s="27" t="s">
        <v>1256</v>
      </c>
      <c r="R322" s="118">
        <v>12</v>
      </c>
      <c r="S322" s="133" t="s">
        <v>276</v>
      </c>
      <c r="T322" s="133" t="s">
        <v>1047</v>
      </c>
    </row>
    <row r="323" spans="1:20" ht="15.75" customHeight="1">
      <c r="A323" s="7">
        <v>317</v>
      </c>
      <c r="B323" s="7">
        <v>22</v>
      </c>
      <c r="C323" s="59">
        <v>862843049241045</v>
      </c>
      <c r="D323" s="8">
        <v>5754100268187</v>
      </c>
      <c r="E323" s="5" t="s">
        <v>1178</v>
      </c>
      <c r="F323" s="7" t="s">
        <v>1179</v>
      </c>
      <c r="G323" s="5" t="s">
        <v>1180</v>
      </c>
      <c r="H323" s="163"/>
      <c r="I323" s="7" t="s">
        <v>69</v>
      </c>
      <c r="J323" s="41" t="s">
        <v>193</v>
      </c>
      <c r="K323" s="40" t="s">
        <v>1218</v>
      </c>
      <c r="L323" s="81" t="s">
        <v>1254</v>
      </c>
      <c r="M323" s="35" t="s">
        <v>1255</v>
      </c>
      <c r="N323" s="26" t="s">
        <v>1256</v>
      </c>
      <c r="O323" s="99" t="s">
        <v>1257</v>
      </c>
      <c r="P323" s="26" t="s">
        <v>1258</v>
      </c>
      <c r="Q323" s="26" t="s">
        <v>1259</v>
      </c>
      <c r="R323" s="65">
        <v>13.816000000000001</v>
      </c>
      <c r="S323" s="133" t="s">
        <v>276</v>
      </c>
      <c r="T323" s="133" t="s">
        <v>1047</v>
      </c>
    </row>
    <row r="324" spans="1:20" ht="15.75" customHeight="1">
      <c r="A324" s="7">
        <v>318</v>
      </c>
      <c r="B324" s="7">
        <v>23</v>
      </c>
      <c r="C324" s="59">
        <v>862843049241706</v>
      </c>
      <c r="D324" s="8">
        <v>5754100268188</v>
      </c>
      <c r="E324" s="5" t="s">
        <v>1178</v>
      </c>
      <c r="F324" s="7" t="s">
        <v>1179</v>
      </c>
      <c r="G324" s="5" t="s">
        <v>1180</v>
      </c>
      <c r="H324" s="163"/>
      <c r="I324" s="7" t="s">
        <v>69</v>
      </c>
      <c r="J324" s="41" t="s">
        <v>197</v>
      </c>
      <c r="K324" s="40" t="s">
        <v>1218</v>
      </c>
      <c r="L324" s="81" t="s">
        <v>1257</v>
      </c>
      <c r="M324" s="35" t="s">
        <v>1258</v>
      </c>
      <c r="N324" s="26" t="s">
        <v>1259</v>
      </c>
      <c r="O324" s="99" t="s">
        <v>1260</v>
      </c>
      <c r="P324" s="26" t="s">
        <v>1261</v>
      </c>
      <c r="Q324" s="26" t="s">
        <v>1262</v>
      </c>
      <c r="R324" s="65">
        <v>14.183999999999999</v>
      </c>
      <c r="S324" s="133" t="s">
        <v>276</v>
      </c>
      <c r="T324" s="133" t="s">
        <v>1047</v>
      </c>
    </row>
    <row r="325" spans="1:20" ht="15.75" customHeight="1">
      <c r="A325" s="7">
        <v>319</v>
      </c>
      <c r="B325" s="7">
        <v>24</v>
      </c>
      <c r="C325" s="59">
        <v>862843049272107</v>
      </c>
      <c r="D325" s="8">
        <v>5754100268189</v>
      </c>
      <c r="E325" s="5" t="s">
        <v>1178</v>
      </c>
      <c r="F325" s="7" t="s">
        <v>1179</v>
      </c>
      <c r="G325" s="5" t="s">
        <v>1180</v>
      </c>
      <c r="H325" s="163"/>
      <c r="I325" s="7" t="s">
        <v>69</v>
      </c>
      <c r="J325" s="41" t="s">
        <v>201</v>
      </c>
      <c r="K325" s="40" t="s">
        <v>1218</v>
      </c>
      <c r="L325" s="81" t="s">
        <v>1260</v>
      </c>
      <c r="M325" s="35" t="s">
        <v>1261</v>
      </c>
      <c r="N325" s="26" t="s">
        <v>1262</v>
      </c>
      <c r="O325" s="99" t="s">
        <v>1263</v>
      </c>
      <c r="P325" s="27" t="s">
        <v>1264</v>
      </c>
      <c r="Q325" s="27" t="s">
        <v>1265</v>
      </c>
      <c r="R325" s="65">
        <v>6.6760000000000002</v>
      </c>
      <c r="S325" s="133" t="s">
        <v>276</v>
      </c>
      <c r="T325" s="133" t="s">
        <v>1047</v>
      </c>
    </row>
    <row r="326" spans="1:20" ht="15.75" customHeight="1">
      <c r="A326" s="7">
        <v>320</v>
      </c>
      <c r="B326" s="7">
        <v>25</v>
      </c>
      <c r="C326" s="59">
        <v>869867032171193</v>
      </c>
      <c r="D326" s="8">
        <v>5754100268190</v>
      </c>
      <c r="E326" s="5" t="s">
        <v>1178</v>
      </c>
      <c r="F326" s="7" t="s">
        <v>1179</v>
      </c>
      <c r="G326" s="5" t="s">
        <v>1180</v>
      </c>
      <c r="H326" s="164"/>
      <c r="I326" s="7" t="s">
        <v>69</v>
      </c>
      <c r="J326" s="41" t="s">
        <v>1266</v>
      </c>
      <c r="K326" s="40" t="s">
        <v>1218</v>
      </c>
      <c r="L326" s="82" t="s">
        <v>1263</v>
      </c>
      <c r="M326" s="35" t="s">
        <v>1264</v>
      </c>
      <c r="N326" s="26" t="s">
        <v>1265</v>
      </c>
      <c r="O326" s="104" t="s">
        <v>1267</v>
      </c>
      <c r="P326" s="4" t="s">
        <v>1268</v>
      </c>
      <c r="Q326" s="4" t="s">
        <v>1269</v>
      </c>
      <c r="R326" s="65">
        <v>9.4559999999999995</v>
      </c>
      <c r="S326" s="133" t="s">
        <v>276</v>
      </c>
      <c r="T326" s="133" t="s">
        <v>1047</v>
      </c>
    </row>
    <row r="327" spans="1:20" ht="15.75" customHeight="1">
      <c r="A327" s="7">
        <v>321</v>
      </c>
      <c r="B327" s="7">
        <v>1</v>
      </c>
      <c r="C327" s="59">
        <v>862843049259922</v>
      </c>
      <c r="D327" s="8">
        <v>5754100268191</v>
      </c>
      <c r="E327" s="5" t="s">
        <v>1270</v>
      </c>
      <c r="F327" s="7" t="s">
        <v>1271</v>
      </c>
      <c r="G327" s="5" t="s">
        <v>1272</v>
      </c>
      <c r="H327" s="165" t="s">
        <v>1271</v>
      </c>
      <c r="I327" s="7" t="s">
        <v>69</v>
      </c>
      <c r="J327" s="42" t="s">
        <v>152</v>
      </c>
      <c r="K327" s="4" t="s">
        <v>1273</v>
      </c>
      <c r="L327" s="83" t="s">
        <v>1274</v>
      </c>
      <c r="M327" s="4" t="s">
        <v>1275</v>
      </c>
      <c r="N327" s="4" t="s">
        <v>1276</v>
      </c>
      <c r="O327" s="83" t="s">
        <v>1277</v>
      </c>
      <c r="P327" s="4" t="s">
        <v>1278</v>
      </c>
      <c r="Q327" s="4" t="s">
        <v>1279</v>
      </c>
      <c r="R327" s="64">
        <v>6.702</v>
      </c>
      <c r="S327" s="133" t="s">
        <v>276</v>
      </c>
      <c r="T327" s="133" t="s">
        <v>1047</v>
      </c>
    </row>
    <row r="328" spans="1:20" ht="15.75" customHeight="1">
      <c r="A328" s="7">
        <v>322</v>
      </c>
      <c r="B328" s="7">
        <v>2</v>
      </c>
      <c r="C328" s="59">
        <v>860906042672847</v>
      </c>
      <c r="D328" s="8">
        <v>5754100268192</v>
      </c>
      <c r="E328" s="5" t="s">
        <v>1270</v>
      </c>
      <c r="F328" s="7" t="s">
        <v>1271</v>
      </c>
      <c r="G328" s="5" t="s">
        <v>1272</v>
      </c>
      <c r="H328" s="166"/>
      <c r="I328" s="7" t="s">
        <v>69</v>
      </c>
      <c r="J328" s="42" t="s">
        <v>157</v>
      </c>
      <c r="K328" s="4" t="s">
        <v>1273</v>
      </c>
      <c r="L328" s="83" t="s">
        <v>1277</v>
      </c>
      <c r="M328" s="4" t="s">
        <v>1278</v>
      </c>
      <c r="N328" s="4" t="s">
        <v>1279</v>
      </c>
      <c r="O328" s="83" t="s">
        <v>1280</v>
      </c>
      <c r="P328" s="4" t="s">
        <v>1281</v>
      </c>
      <c r="Q328" s="4" t="s">
        <v>1282</v>
      </c>
      <c r="R328" s="64">
        <v>5.3780000000000001</v>
      </c>
      <c r="S328" s="133" t="s">
        <v>276</v>
      </c>
      <c r="T328" s="133" t="s">
        <v>1047</v>
      </c>
    </row>
    <row r="329" spans="1:20" ht="15.75" customHeight="1">
      <c r="A329" s="7">
        <v>323</v>
      </c>
      <c r="B329" s="7">
        <v>3</v>
      </c>
      <c r="C329" s="59">
        <v>860906042679263</v>
      </c>
      <c r="D329" s="8">
        <v>5754100268193</v>
      </c>
      <c r="E329" s="5" t="s">
        <v>1270</v>
      </c>
      <c r="F329" s="7" t="s">
        <v>1271</v>
      </c>
      <c r="G329" s="5" t="s">
        <v>1272</v>
      </c>
      <c r="H329" s="166"/>
      <c r="I329" s="7" t="s">
        <v>69</v>
      </c>
      <c r="J329" s="42" t="s">
        <v>161</v>
      </c>
      <c r="K329" s="4" t="s">
        <v>1283</v>
      </c>
      <c r="L329" s="83" t="s">
        <v>1280</v>
      </c>
      <c r="M329" s="4" t="s">
        <v>1281</v>
      </c>
      <c r="N329" s="4" t="s">
        <v>1282</v>
      </c>
      <c r="O329" s="83" t="s">
        <v>1284</v>
      </c>
      <c r="P329" s="4" t="s">
        <v>1285</v>
      </c>
      <c r="Q329" s="4" t="s">
        <v>1286</v>
      </c>
      <c r="R329" s="64">
        <v>3.4990000000000001</v>
      </c>
      <c r="S329" s="133" t="s">
        <v>276</v>
      </c>
      <c r="T329" s="133" t="s">
        <v>1047</v>
      </c>
    </row>
    <row r="330" spans="1:20" ht="15.75" customHeight="1">
      <c r="A330" s="7">
        <v>324</v>
      </c>
      <c r="B330" s="7">
        <v>4</v>
      </c>
      <c r="C330" s="59">
        <v>860906042559168</v>
      </c>
      <c r="D330" s="8">
        <v>5754100268194</v>
      </c>
      <c r="E330" s="5" t="s">
        <v>1270</v>
      </c>
      <c r="F330" s="7" t="s">
        <v>1271</v>
      </c>
      <c r="G330" s="5" t="s">
        <v>1272</v>
      </c>
      <c r="H330" s="166"/>
      <c r="I330" s="7" t="s">
        <v>69</v>
      </c>
      <c r="J330" s="42" t="s">
        <v>165</v>
      </c>
      <c r="K330" s="4" t="s">
        <v>1283</v>
      </c>
      <c r="L330" s="83" t="s">
        <v>1284</v>
      </c>
      <c r="M330" s="4" t="s">
        <v>1285</v>
      </c>
      <c r="N330" s="4" t="s">
        <v>1286</v>
      </c>
      <c r="O330" s="83" t="s">
        <v>1287</v>
      </c>
      <c r="P330" s="4" t="s">
        <v>1288</v>
      </c>
      <c r="Q330" s="4" t="s">
        <v>1289</v>
      </c>
      <c r="R330" s="64">
        <v>4.96</v>
      </c>
      <c r="S330" s="133" t="s">
        <v>276</v>
      </c>
      <c r="T330" s="133" t="s">
        <v>1047</v>
      </c>
    </row>
    <row r="331" spans="1:20" ht="15.75" customHeight="1">
      <c r="A331" s="7">
        <v>325</v>
      </c>
      <c r="B331" s="7">
        <v>5</v>
      </c>
      <c r="C331" s="59">
        <v>860906042642709</v>
      </c>
      <c r="D331" s="8">
        <v>5754100268195</v>
      </c>
      <c r="E331" s="5" t="s">
        <v>1270</v>
      </c>
      <c r="F331" s="7" t="s">
        <v>1271</v>
      </c>
      <c r="G331" s="5" t="s">
        <v>1272</v>
      </c>
      <c r="H331" s="166"/>
      <c r="I331" s="7" t="s">
        <v>69</v>
      </c>
      <c r="J331" s="42" t="s">
        <v>169</v>
      </c>
      <c r="K331" s="4" t="s">
        <v>1290</v>
      </c>
      <c r="L331" s="83" t="s">
        <v>1287</v>
      </c>
      <c r="M331" s="4" t="s">
        <v>1288</v>
      </c>
      <c r="N331" s="4" t="s">
        <v>1289</v>
      </c>
      <c r="O331" s="83" t="s">
        <v>1291</v>
      </c>
      <c r="P331" s="4" t="s">
        <v>1292</v>
      </c>
      <c r="Q331" s="4" t="s">
        <v>1293</v>
      </c>
      <c r="R331" s="64">
        <v>3.03</v>
      </c>
      <c r="S331" s="133" t="s">
        <v>276</v>
      </c>
      <c r="T331" s="133" t="s">
        <v>1047</v>
      </c>
    </row>
    <row r="332" spans="1:20" ht="15.75" customHeight="1">
      <c r="A332" s="7">
        <v>326</v>
      </c>
      <c r="B332" s="7">
        <v>6</v>
      </c>
      <c r="C332" s="59">
        <v>862843049320187</v>
      </c>
      <c r="D332" s="8">
        <v>5754100268196</v>
      </c>
      <c r="E332" s="5" t="s">
        <v>1270</v>
      </c>
      <c r="F332" s="7" t="s">
        <v>1271</v>
      </c>
      <c r="G332" s="5" t="s">
        <v>1272</v>
      </c>
      <c r="H332" s="167"/>
      <c r="I332" s="7" t="s">
        <v>69</v>
      </c>
      <c r="J332" s="42" t="s">
        <v>173</v>
      </c>
      <c r="K332" s="4" t="s">
        <v>1294</v>
      </c>
      <c r="L332" s="83" t="s">
        <v>1291</v>
      </c>
      <c r="M332" s="4" t="s">
        <v>1292</v>
      </c>
      <c r="N332" s="4" t="s">
        <v>1293</v>
      </c>
      <c r="O332" s="83" t="s">
        <v>1295</v>
      </c>
      <c r="P332" s="4" t="s">
        <v>1296</v>
      </c>
      <c r="Q332" s="4" t="s">
        <v>1297</v>
      </c>
      <c r="R332" s="64">
        <v>2.3879999999999999</v>
      </c>
      <c r="S332" s="133" t="s">
        <v>276</v>
      </c>
      <c r="T332" s="133" t="s">
        <v>1047</v>
      </c>
    </row>
    <row r="333" spans="1:20" ht="15.75" customHeight="1">
      <c r="A333" s="7">
        <v>327</v>
      </c>
      <c r="B333" s="7">
        <v>1</v>
      </c>
      <c r="C333" s="59">
        <v>860906042680097</v>
      </c>
      <c r="D333" s="8">
        <v>5754100268197</v>
      </c>
      <c r="E333" s="5" t="s">
        <v>1298</v>
      </c>
      <c r="F333" s="7" t="s">
        <v>1299</v>
      </c>
      <c r="G333" s="5" t="s">
        <v>1300</v>
      </c>
      <c r="H333" s="159" t="s">
        <v>1299</v>
      </c>
      <c r="I333" s="7" t="s">
        <v>24</v>
      </c>
      <c r="J333" s="43" t="s">
        <v>1085</v>
      </c>
      <c r="K333" s="43" t="s">
        <v>1301</v>
      </c>
      <c r="L333" s="84" t="s">
        <v>1302</v>
      </c>
      <c r="M333" s="44" t="s">
        <v>1303</v>
      </c>
      <c r="N333" s="44" t="s">
        <v>1304</v>
      </c>
      <c r="O333" s="84" t="s">
        <v>1305</v>
      </c>
      <c r="P333" s="44" t="s">
        <v>1306</v>
      </c>
      <c r="Q333" s="44" t="s">
        <v>1307</v>
      </c>
      <c r="R333" s="119">
        <v>13.872</v>
      </c>
      <c r="S333" s="134" t="s">
        <v>215</v>
      </c>
      <c r="T333" s="134" t="s">
        <v>216</v>
      </c>
    </row>
    <row r="334" spans="1:20" ht="15.75" customHeight="1">
      <c r="A334" s="7">
        <v>328</v>
      </c>
      <c r="B334" s="7">
        <v>2</v>
      </c>
      <c r="C334" s="59">
        <v>860906042760170</v>
      </c>
      <c r="D334" s="8">
        <v>5754100268198</v>
      </c>
      <c r="E334" s="5" t="s">
        <v>1298</v>
      </c>
      <c r="F334" s="7" t="s">
        <v>1299</v>
      </c>
      <c r="G334" s="5" t="s">
        <v>1300</v>
      </c>
      <c r="H334" s="160"/>
      <c r="I334" s="7" t="s">
        <v>24</v>
      </c>
      <c r="J334" s="43" t="s">
        <v>1090</v>
      </c>
      <c r="K334" s="43" t="s">
        <v>1301</v>
      </c>
      <c r="L334" s="84" t="s">
        <v>1305</v>
      </c>
      <c r="M334" s="44" t="s">
        <v>1306</v>
      </c>
      <c r="N334" s="44" t="s">
        <v>1307</v>
      </c>
      <c r="O334" s="84" t="s">
        <v>1308</v>
      </c>
      <c r="P334" s="44" t="s">
        <v>1309</v>
      </c>
      <c r="Q334" s="44" t="s">
        <v>1310</v>
      </c>
      <c r="R334" s="119">
        <v>13.891999999999999</v>
      </c>
      <c r="S334" s="134" t="s">
        <v>215</v>
      </c>
      <c r="T334" s="134" t="s">
        <v>216</v>
      </c>
    </row>
    <row r="335" spans="1:20" ht="15.75" customHeight="1">
      <c r="A335" s="7">
        <v>329</v>
      </c>
      <c r="B335" s="7">
        <v>3</v>
      </c>
      <c r="C335" s="59">
        <v>860906042514841</v>
      </c>
      <c r="D335" s="8">
        <v>5754100268199</v>
      </c>
      <c r="E335" s="5" t="s">
        <v>1298</v>
      </c>
      <c r="F335" s="7" t="s">
        <v>1299</v>
      </c>
      <c r="G335" s="5" t="s">
        <v>1300</v>
      </c>
      <c r="H335" s="160"/>
      <c r="I335" s="7" t="s">
        <v>24</v>
      </c>
      <c r="J335" s="43" t="s">
        <v>1094</v>
      </c>
      <c r="K335" s="43" t="s">
        <v>1301</v>
      </c>
      <c r="L335" s="84" t="s">
        <v>1308</v>
      </c>
      <c r="M335" s="44" t="s">
        <v>1309</v>
      </c>
      <c r="N335" s="44" t="s">
        <v>1310</v>
      </c>
      <c r="O335" s="84" t="s">
        <v>1311</v>
      </c>
      <c r="P335" s="44" t="s">
        <v>1312</v>
      </c>
      <c r="Q335" s="44" t="s">
        <v>1313</v>
      </c>
      <c r="R335" s="120">
        <v>16.495999999999999</v>
      </c>
      <c r="S335" s="134" t="s">
        <v>215</v>
      </c>
      <c r="T335" s="134" t="s">
        <v>216</v>
      </c>
    </row>
    <row r="336" spans="1:20" ht="15.75" customHeight="1">
      <c r="A336" s="7">
        <v>330</v>
      </c>
      <c r="B336" s="7">
        <v>4</v>
      </c>
      <c r="C336" s="59">
        <v>860906042522885</v>
      </c>
      <c r="D336" s="8">
        <v>5754100268200</v>
      </c>
      <c r="E336" s="5" t="s">
        <v>1298</v>
      </c>
      <c r="F336" s="7" t="s">
        <v>1299</v>
      </c>
      <c r="G336" s="5" t="s">
        <v>1300</v>
      </c>
      <c r="H336" s="160"/>
      <c r="I336" s="7" t="s">
        <v>24</v>
      </c>
      <c r="J336" s="43" t="s">
        <v>1099</v>
      </c>
      <c r="K336" s="43" t="s">
        <v>1314</v>
      </c>
      <c r="L336" s="84" t="s">
        <v>1311</v>
      </c>
      <c r="M336" s="44" t="s">
        <v>1312</v>
      </c>
      <c r="N336" s="44" t="s">
        <v>1313</v>
      </c>
      <c r="O336" s="84" t="s">
        <v>1315</v>
      </c>
      <c r="P336" s="27" t="s">
        <v>1316</v>
      </c>
      <c r="Q336" s="27" t="s">
        <v>1317</v>
      </c>
      <c r="R336" s="119">
        <v>16.986000000000001</v>
      </c>
      <c r="S336" s="134" t="s">
        <v>215</v>
      </c>
      <c r="T336" s="134" t="s">
        <v>216</v>
      </c>
    </row>
    <row r="337" spans="1:20" ht="15.75" customHeight="1">
      <c r="A337" s="7">
        <v>331</v>
      </c>
      <c r="B337" s="7">
        <v>5</v>
      </c>
      <c r="C337" s="59">
        <v>860906042558442</v>
      </c>
      <c r="D337" s="8">
        <v>5754100268201</v>
      </c>
      <c r="E337" s="5" t="s">
        <v>1298</v>
      </c>
      <c r="F337" s="7" t="s">
        <v>1299</v>
      </c>
      <c r="G337" s="5" t="s">
        <v>1300</v>
      </c>
      <c r="H337" s="160"/>
      <c r="I337" s="7" t="s">
        <v>24</v>
      </c>
      <c r="J337" s="43" t="s">
        <v>1103</v>
      </c>
      <c r="K337" s="43" t="s">
        <v>1314</v>
      </c>
      <c r="L337" s="84" t="s">
        <v>1315</v>
      </c>
      <c r="M337" s="27" t="s">
        <v>1316</v>
      </c>
      <c r="N337" s="27" t="s">
        <v>1317</v>
      </c>
      <c r="O337" s="84" t="s">
        <v>1318</v>
      </c>
      <c r="P337" s="27" t="s">
        <v>1319</v>
      </c>
      <c r="Q337" s="27" t="s">
        <v>1320</v>
      </c>
      <c r="R337" s="119">
        <v>17.004000000000001</v>
      </c>
      <c r="S337" s="134" t="s">
        <v>215</v>
      </c>
      <c r="T337" s="134" t="s">
        <v>216</v>
      </c>
    </row>
    <row r="338" spans="1:20" ht="15.75" customHeight="1">
      <c r="A338" s="7">
        <v>332</v>
      </c>
      <c r="B338" s="7">
        <v>6</v>
      </c>
      <c r="C338" s="59">
        <v>860906042772670</v>
      </c>
      <c r="D338" s="8">
        <v>5754100268202</v>
      </c>
      <c r="E338" s="5" t="s">
        <v>1298</v>
      </c>
      <c r="F338" s="7" t="s">
        <v>1299</v>
      </c>
      <c r="G338" s="5" t="s">
        <v>1300</v>
      </c>
      <c r="H338" s="161"/>
      <c r="I338" s="7" t="s">
        <v>24</v>
      </c>
      <c r="J338" s="43" t="s">
        <v>1108</v>
      </c>
      <c r="K338" s="43" t="s">
        <v>1321</v>
      </c>
      <c r="L338" s="84" t="s">
        <v>1318</v>
      </c>
      <c r="M338" s="27" t="s">
        <v>1319</v>
      </c>
      <c r="N338" s="27" t="s">
        <v>1320</v>
      </c>
      <c r="O338" s="84" t="s">
        <v>1322</v>
      </c>
      <c r="P338" s="27" t="s">
        <v>1323</v>
      </c>
      <c r="Q338" s="27" t="s">
        <v>1324</v>
      </c>
      <c r="R338" s="120">
        <v>16.224</v>
      </c>
      <c r="S338" s="134" t="s">
        <v>215</v>
      </c>
      <c r="T338" s="134" t="s">
        <v>216</v>
      </c>
    </row>
    <row r="339" spans="1:20" ht="15.75" customHeight="1">
      <c r="A339" s="7">
        <v>333</v>
      </c>
      <c r="B339" s="7">
        <v>7</v>
      </c>
      <c r="C339" s="59">
        <v>860906042749256</v>
      </c>
      <c r="D339" s="8">
        <v>5754100268203</v>
      </c>
      <c r="E339" s="5" t="s">
        <v>1298</v>
      </c>
      <c r="F339" s="7" t="s">
        <v>1299</v>
      </c>
      <c r="G339" s="5" t="s">
        <v>1300</v>
      </c>
      <c r="H339" s="159" t="s">
        <v>1325</v>
      </c>
      <c r="I339" s="7" t="s">
        <v>24</v>
      </c>
      <c r="J339" s="43" t="s">
        <v>1112</v>
      </c>
      <c r="K339" s="43" t="s">
        <v>1321</v>
      </c>
      <c r="L339" s="84" t="s">
        <v>1322</v>
      </c>
      <c r="M339" s="27" t="s">
        <v>1323</v>
      </c>
      <c r="N339" s="27" t="s">
        <v>1324</v>
      </c>
      <c r="O339" s="84" t="s">
        <v>1326</v>
      </c>
      <c r="P339" s="27" t="s">
        <v>1327</v>
      </c>
      <c r="Q339" s="27" t="s">
        <v>1328</v>
      </c>
      <c r="R339" s="120">
        <v>15.788</v>
      </c>
      <c r="S339" s="134" t="s">
        <v>215</v>
      </c>
      <c r="T339" s="134" t="s">
        <v>216</v>
      </c>
    </row>
    <row r="340" spans="1:20" ht="15.75" customHeight="1">
      <c r="A340" s="7">
        <v>334</v>
      </c>
      <c r="B340" s="7">
        <v>8</v>
      </c>
      <c r="C340" s="59">
        <v>860906042557568</v>
      </c>
      <c r="D340" s="8">
        <v>5754100268204</v>
      </c>
      <c r="E340" s="5" t="s">
        <v>1298</v>
      </c>
      <c r="F340" s="7" t="s">
        <v>1299</v>
      </c>
      <c r="G340" s="5" t="s">
        <v>1300</v>
      </c>
      <c r="H340" s="160"/>
      <c r="I340" s="7" t="s">
        <v>24</v>
      </c>
      <c r="J340" s="43" t="s">
        <v>1120</v>
      </c>
      <c r="K340" s="43" t="s">
        <v>1321</v>
      </c>
      <c r="L340" s="84" t="s">
        <v>1326</v>
      </c>
      <c r="M340" s="27" t="s">
        <v>1327</v>
      </c>
      <c r="N340" s="27" t="s">
        <v>1328</v>
      </c>
      <c r="O340" s="84" t="s">
        <v>1329</v>
      </c>
      <c r="P340" s="27" t="s">
        <v>1330</v>
      </c>
      <c r="Q340" s="27" t="s">
        <v>1331</v>
      </c>
      <c r="R340" s="120">
        <v>15.988</v>
      </c>
      <c r="S340" s="134" t="s">
        <v>215</v>
      </c>
      <c r="T340" s="134" t="s">
        <v>216</v>
      </c>
    </row>
    <row r="341" spans="1:20" ht="15.75" customHeight="1">
      <c r="A341" s="7">
        <v>335</v>
      </c>
      <c r="B341" s="7">
        <v>9</v>
      </c>
      <c r="C341" s="59">
        <v>860906042558509</v>
      </c>
      <c r="D341" s="8">
        <v>5754100268205</v>
      </c>
      <c r="E341" s="5" t="s">
        <v>1298</v>
      </c>
      <c r="F341" s="7" t="s">
        <v>1299</v>
      </c>
      <c r="G341" s="5" t="s">
        <v>1300</v>
      </c>
      <c r="H341" s="160"/>
      <c r="I341" s="7" t="s">
        <v>24</v>
      </c>
      <c r="J341" s="43" t="s">
        <v>1124</v>
      </c>
      <c r="K341" s="43" t="s">
        <v>1332</v>
      </c>
      <c r="L341" s="84" t="s">
        <v>1329</v>
      </c>
      <c r="M341" s="27" t="s">
        <v>1330</v>
      </c>
      <c r="N341" s="27" t="s">
        <v>1331</v>
      </c>
      <c r="O341" s="84" t="s">
        <v>1333</v>
      </c>
      <c r="P341" s="44" t="s">
        <v>1334</v>
      </c>
      <c r="Q341" s="44" t="s">
        <v>1335</v>
      </c>
      <c r="R341" s="120">
        <v>14.124000000000001</v>
      </c>
      <c r="S341" s="134" t="s">
        <v>215</v>
      </c>
      <c r="T341" s="134" t="s">
        <v>216</v>
      </c>
    </row>
    <row r="342" spans="1:20" ht="15.75" customHeight="1">
      <c r="A342" s="7">
        <v>336</v>
      </c>
      <c r="B342" s="7">
        <v>10</v>
      </c>
      <c r="C342" s="59">
        <v>860906042593191</v>
      </c>
      <c r="D342" s="8">
        <v>5754100268206</v>
      </c>
      <c r="E342" s="5" t="s">
        <v>1298</v>
      </c>
      <c r="F342" s="7" t="s">
        <v>1299</v>
      </c>
      <c r="G342" s="5" t="s">
        <v>1300</v>
      </c>
      <c r="H342" s="160"/>
      <c r="I342" s="7" t="s">
        <v>24</v>
      </c>
      <c r="J342" s="43" t="s">
        <v>531</v>
      </c>
      <c r="K342" s="43" t="s">
        <v>1332</v>
      </c>
      <c r="L342" s="84" t="s">
        <v>1333</v>
      </c>
      <c r="M342" s="44" t="s">
        <v>1334</v>
      </c>
      <c r="N342" s="44" t="s">
        <v>1335</v>
      </c>
      <c r="O342" s="84" t="s">
        <v>1336</v>
      </c>
      <c r="P342" s="44" t="s">
        <v>1337</v>
      </c>
      <c r="Q342" s="44" t="s">
        <v>1338</v>
      </c>
      <c r="R342" s="119">
        <v>13.875999999999999</v>
      </c>
      <c r="S342" s="134" t="s">
        <v>215</v>
      </c>
      <c r="T342" s="134" t="s">
        <v>216</v>
      </c>
    </row>
    <row r="343" spans="1:20" ht="15.75" customHeight="1">
      <c r="A343" s="7">
        <v>337</v>
      </c>
      <c r="B343" s="7">
        <v>11</v>
      </c>
      <c r="C343" s="59">
        <v>860906042582434</v>
      </c>
      <c r="D343" s="8">
        <v>5754100268207</v>
      </c>
      <c r="E343" s="5" t="s">
        <v>1298</v>
      </c>
      <c r="F343" s="7" t="s">
        <v>1299</v>
      </c>
      <c r="G343" s="5" t="s">
        <v>1300</v>
      </c>
      <c r="H343" s="160"/>
      <c r="I343" s="7" t="s">
        <v>24</v>
      </c>
      <c r="J343" s="43" t="s">
        <v>872</v>
      </c>
      <c r="K343" s="43" t="s">
        <v>1339</v>
      </c>
      <c r="L343" s="84" t="s">
        <v>1336</v>
      </c>
      <c r="M343" s="44" t="s">
        <v>1337</v>
      </c>
      <c r="N343" s="44" t="s">
        <v>1338</v>
      </c>
      <c r="O343" s="84" t="s">
        <v>1340</v>
      </c>
      <c r="P343" s="44" t="s">
        <v>1341</v>
      </c>
      <c r="Q343" s="44" t="s">
        <v>1342</v>
      </c>
      <c r="R343" s="119">
        <v>11.044</v>
      </c>
      <c r="S343" s="134" t="s">
        <v>215</v>
      </c>
      <c r="T343" s="134" t="s">
        <v>216</v>
      </c>
    </row>
    <row r="344" spans="1:20" ht="15.75" customHeight="1">
      <c r="A344" s="7">
        <v>338</v>
      </c>
      <c r="B344" s="7">
        <v>12</v>
      </c>
      <c r="C344" s="59">
        <v>860906042624210</v>
      </c>
      <c r="D344" s="8">
        <v>5754100268208</v>
      </c>
      <c r="E344" s="5" t="s">
        <v>1298</v>
      </c>
      <c r="F344" s="7" t="s">
        <v>1299</v>
      </c>
      <c r="G344" s="5" t="s">
        <v>1300</v>
      </c>
      <c r="H344" s="160"/>
      <c r="I344" s="7" t="s">
        <v>24</v>
      </c>
      <c r="J344" s="43" t="s">
        <v>876</v>
      </c>
      <c r="K344" s="43" t="s">
        <v>1339</v>
      </c>
      <c r="L344" s="84" t="s">
        <v>1340</v>
      </c>
      <c r="M344" s="44" t="s">
        <v>1341</v>
      </c>
      <c r="N344" s="44" t="s">
        <v>1342</v>
      </c>
      <c r="O344" s="84" t="s">
        <v>1343</v>
      </c>
      <c r="P344" s="44" t="s">
        <v>1344</v>
      </c>
      <c r="Q344" s="44" t="s">
        <v>1345</v>
      </c>
      <c r="R344" s="119">
        <v>9.6760000000000002</v>
      </c>
      <c r="S344" s="134" t="s">
        <v>215</v>
      </c>
      <c r="T344" s="134" t="s">
        <v>216</v>
      </c>
    </row>
    <row r="345" spans="1:20" ht="15.75" customHeight="1">
      <c r="A345" s="7">
        <v>339</v>
      </c>
      <c r="B345" s="7">
        <v>13</v>
      </c>
      <c r="C345" s="59">
        <v>860906042581873</v>
      </c>
      <c r="D345" s="8">
        <v>5754100268209</v>
      </c>
      <c r="E345" s="5" t="s">
        <v>1298</v>
      </c>
      <c r="F345" s="7" t="s">
        <v>1299</v>
      </c>
      <c r="G345" s="5" t="s">
        <v>1300</v>
      </c>
      <c r="H345" s="161"/>
      <c r="I345" s="7" t="s">
        <v>24</v>
      </c>
      <c r="J345" s="43" t="s">
        <v>880</v>
      </c>
      <c r="K345" s="43" t="s">
        <v>1339</v>
      </c>
      <c r="L345" s="84" t="s">
        <v>1343</v>
      </c>
      <c r="M345" s="44" t="s">
        <v>1344</v>
      </c>
      <c r="N345" s="44" t="s">
        <v>1345</v>
      </c>
      <c r="O345" s="84" t="s">
        <v>1346</v>
      </c>
      <c r="P345" s="44" t="s">
        <v>1347</v>
      </c>
      <c r="Q345" s="44" t="s">
        <v>1348</v>
      </c>
      <c r="R345" s="120">
        <v>16.608000000000001</v>
      </c>
      <c r="S345" s="134" t="s">
        <v>215</v>
      </c>
      <c r="T345" s="134" t="s">
        <v>216</v>
      </c>
    </row>
    <row r="346" spans="1:20" ht="15.75" customHeight="1">
      <c r="A346" s="7">
        <v>340</v>
      </c>
      <c r="B346" s="7">
        <v>14</v>
      </c>
      <c r="C346" s="59">
        <v>862843049263106</v>
      </c>
      <c r="D346" s="8">
        <v>5754100268210</v>
      </c>
      <c r="E346" s="5" t="s">
        <v>1298</v>
      </c>
      <c r="F346" s="7" t="s">
        <v>1299</v>
      </c>
      <c r="G346" s="5" t="s">
        <v>1300</v>
      </c>
      <c r="H346" s="159" t="s">
        <v>1299</v>
      </c>
      <c r="I346" s="7" t="s">
        <v>69</v>
      </c>
      <c r="J346" s="41" t="s">
        <v>152</v>
      </c>
      <c r="K346" s="43" t="s">
        <v>1301</v>
      </c>
      <c r="L346" s="84" t="s">
        <v>1302</v>
      </c>
      <c r="M346" s="44" t="s">
        <v>1303</v>
      </c>
      <c r="N346" s="44" t="s">
        <v>1304</v>
      </c>
      <c r="O346" s="84" t="s">
        <v>1349</v>
      </c>
      <c r="P346" s="44" t="s">
        <v>1350</v>
      </c>
      <c r="Q346" s="44" t="s">
        <v>1351</v>
      </c>
      <c r="R346" s="120">
        <v>14.86</v>
      </c>
      <c r="S346" s="134" t="s">
        <v>276</v>
      </c>
      <c r="T346" s="134" t="s">
        <v>1047</v>
      </c>
    </row>
    <row r="347" spans="1:20" ht="15.75" customHeight="1">
      <c r="A347" s="7">
        <v>341</v>
      </c>
      <c r="B347" s="7">
        <v>15</v>
      </c>
      <c r="C347" s="59">
        <v>860906042762010</v>
      </c>
      <c r="D347" s="8">
        <v>5754100268211</v>
      </c>
      <c r="E347" s="5" t="s">
        <v>1298</v>
      </c>
      <c r="F347" s="7" t="s">
        <v>1299</v>
      </c>
      <c r="G347" s="5" t="s">
        <v>1300</v>
      </c>
      <c r="H347" s="160"/>
      <c r="I347" s="7" t="s">
        <v>69</v>
      </c>
      <c r="J347" s="41" t="s">
        <v>157</v>
      </c>
      <c r="K347" s="43" t="s">
        <v>1301</v>
      </c>
      <c r="L347" s="84" t="s">
        <v>1349</v>
      </c>
      <c r="M347" s="44" t="s">
        <v>1350</v>
      </c>
      <c r="N347" s="44" t="s">
        <v>1351</v>
      </c>
      <c r="O347" s="84" t="s">
        <v>1352</v>
      </c>
      <c r="P347" s="44" t="s">
        <v>1353</v>
      </c>
      <c r="Q347" s="44" t="s">
        <v>1354</v>
      </c>
      <c r="R347" s="120">
        <v>15.603999999999999</v>
      </c>
      <c r="S347" s="134" t="s">
        <v>276</v>
      </c>
      <c r="T347" s="134" t="s">
        <v>1047</v>
      </c>
    </row>
    <row r="348" spans="1:20" ht="15.75" customHeight="1">
      <c r="A348" s="7">
        <v>342</v>
      </c>
      <c r="B348" s="7">
        <v>16</v>
      </c>
      <c r="C348" s="59">
        <v>860906042769791</v>
      </c>
      <c r="D348" s="8">
        <v>5754100268212</v>
      </c>
      <c r="E348" s="5" t="s">
        <v>1298</v>
      </c>
      <c r="F348" s="7" t="s">
        <v>1299</v>
      </c>
      <c r="G348" s="5" t="s">
        <v>1300</v>
      </c>
      <c r="H348" s="160"/>
      <c r="I348" s="7" t="s">
        <v>69</v>
      </c>
      <c r="J348" s="41" t="s">
        <v>161</v>
      </c>
      <c r="K348" s="43" t="s">
        <v>1301</v>
      </c>
      <c r="L348" s="85" t="s">
        <v>1352</v>
      </c>
      <c r="M348" s="44" t="s">
        <v>1353</v>
      </c>
      <c r="N348" s="44" t="s">
        <v>1354</v>
      </c>
      <c r="O348" s="85" t="s">
        <v>1355</v>
      </c>
      <c r="P348" s="44" t="s">
        <v>1356</v>
      </c>
      <c r="Q348" s="44" t="s">
        <v>1357</v>
      </c>
      <c r="R348" s="120">
        <v>14.676</v>
      </c>
      <c r="S348" s="134" t="s">
        <v>276</v>
      </c>
      <c r="T348" s="134" t="s">
        <v>1047</v>
      </c>
    </row>
    <row r="349" spans="1:20" ht="15.75" customHeight="1">
      <c r="A349" s="7">
        <v>343</v>
      </c>
      <c r="B349" s="7">
        <v>17</v>
      </c>
      <c r="C349" s="59">
        <v>860906042629383</v>
      </c>
      <c r="D349" s="8">
        <v>5754100268213</v>
      </c>
      <c r="E349" s="5" t="s">
        <v>1298</v>
      </c>
      <c r="F349" s="7" t="s">
        <v>1299</v>
      </c>
      <c r="G349" s="5" t="s">
        <v>1300</v>
      </c>
      <c r="H349" s="160"/>
      <c r="I349" s="7" t="s">
        <v>69</v>
      </c>
      <c r="J349" s="41" t="s">
        <v>165</v>
      </c>
      <c r="K349" s="43" t="s">
        <v>1314</v>
      </c>
      <c r="L349" s="84" t="s">
        <v>1355</v>
      </c>
      <c r="M349" s="44" t="s">
        <v>1356</v>
      </c>
      <c r="N349" s="44" t="s">
        <v>1357</v>
      </c>
      <c r="O349" s="84" t="s">
        <v>1358</v>
      </c>
      <c r="P349" s="27" t="s">
        <v>1359</v>
      </c>
      <c r="Q349" s="27" t="s">
        <v>1360</v>
      </c>
      <c r="R349" s="120">
        <v>15.352</v>
      </c>
      <c r="S349" s="134" t="s">
        <v>276</v>
      </c>
      <c r="T349" s="134" t="s">
        <v>1047</v>
      </c>
    </row>
    <row r="350" spans="1:20" ht="15.75" customHeight="1">
      <c r="A350" s="7">
        <v>344</v>
      </c>
      <c r="B350" s="7">
        <v>18</v>
      </c>
      <c r="C350" s="59">
        <v>860906042759313</v>
      </c>
      <c r="D350" s="8">
        <v>5754100268214</v>
      </c>
      <c r="E350" s="5" t="s">
        <v>1298</v>
      </c>
      <c r="F350" s="7" t="s">
        <v>1299</v>
      </c>
      <c r="G350" s="5" t="s">
        <v>1300</v>
      </c>
      <c r="H350" s="160"/>
      <c r="I350" s="7" t="s">
        <v>69</v>
      </c>
      <c r="J350" s="41" t="s">
        <v>169</v>
      </c>
      <c r="K350" s="43" t="s">
        <v>1314</v>
      </c>
      <c r="L350" s="84" t="s">
        <v>1358</v>
      </c>
      <c r="M350" s="27" t="s">
        <v>1359</v>
      </c>
      <c r="N350" s="27" t="s">
        <v>1360</v>
      </c>
      <c r="O350" s="84" t="s">
        <v>1361</v>
      </c>
      <c r="P350" s="27" t="s">
        <v>1362</v>
      </c>
      <c r="Q350" s="27" t="s">
        <v>1363</v>
      </c>
      <c r="R350" s="120">
        <v>14.423999999999999</v>
      </c>
      <c r="S350" s="134" t="s">
        <v>276</v>
      </c>
      <c r="T350" s="134" t="s">
        <v>1047</v>
      </c>
    </row>
    <row r="351" spans="1:20" ht="15.75" customHeight="1">
      <c r="A351" s="7">
        <v>345</v>
      </c>
      <c r="B351" s="7">
        <v>19</v>
      </c>
      <c r="C351" s="59">
        <v>869867030416731</v>
      </c>
      <c r="D351" s="8">
        <v>5754100268215</v>
      </c>
      <c r="E351" s="5" t="s">
        <v>1298</v>
      </c>
      <c r="F351" s="7" t="s">
        <v>1299</v>
      </c>
      <c r="G351" s="5" t="s">
        <v>1300</v>
      </c>
      <c r="H351" s="161"/>
      <c r="I351" s="7" t="s">
        <v>69</v>
      </c>
      <c r="J351" s="41" t="s">
        <v>173</v>
      </c>
      <c r="K351" s="43" t="s">
        <v>1321</v>
      </c>
      <c r="L351" s="84" t="s">
        <v>1361</v>
      </c>
      <c r="M351" s="27" t="s">
        <v>1362</v>
      </c>
      <c r="N351" s="27" t="s">
        <v>1363</v>
      </c>
      <c r="O351" s="84" t="s">
        <v>1364</v>
      </c>
      <c r="P351" s="27" t="s">
        <v>1365</v>
      </c>
      <c r="Q351" s="27" t="s">
        <v>1366</v>
      </c>
      <c r="R351" s="120">
        <v>15.752000000000001</v>
      </c>
      <c r="S351" s="134" t="s">
        <v>276</v>
      </c>
      <c r="T351" s="134" t="s">
        <v>1047</v>
      </c>
    </row>
    <row r="352" spans="1:20" ht="15.75" customHeight="1">
      <c r="A352" s="7">
        <v>346</v>
      </c>
      <c r="B352" s="7">
        <v>20</v>
      </c>
      <c r="C352" s="59">
        <v>860906042750189</v>
      </c>
      <c r="D352" s="8">
        <v>5754100268216</v>
      </c>
      <c r="E352" s="5" t="s">
        <v>1298</v>
      </c>
      <c r="F352" s="7" t="s">
        <v>1299</v>
      </c>
      <c r="G352" s="5" t="s">
        <v>1300</v>
      </c>
      <c r="H352" s="159" t="s">
        <v>1325</v>
      </c>
      <c r="I352" s="7" t="s">
        <v>69</v>
      </c>
      <c r="J352" s="41" t="s">
        <v>177</v>
      </c>
      <c r="K352" s="43" t="s">
        <v>1321</v>
      </c>
      <c r="L352" s="84" t="s">
        <v>1364</v>
      </c>
      <c r="M352" s="27" t="s">
        <v>1365</v>
      </c>
      <c r="N352" s="27" t="s">
        <v>1366</v>
      </c>
      <c r="O352" s="84" t="s">
        <v>1367</v>
      </c>
      <c r="P352" s="27" t="s">
        <v>1368</v>
      </c>
      <c r="Q352" s="27" t="s">
        <v>1369</v>
      </c>
      <c r="R352" s="119">
        <v>16.827999999999999</v>
      </c>
      <c r="S352" s="134" t="s">
        <v>276</v>
      </c>
      <c r="T352" s="134" t="s">
        <v>1047</v>
      </c>
    </row>
    <row r="353" spans="1:20" ht="15.75" customHeight="1">
      <c r="A353" s="7">
        <v>347</v>
      </c>
      <c r="B353" s="7">
        <v>21</v>
      </c>
      <c r="C353" s="59">
        <v>860906042680063</v>
      </c>
      <c r="D353" s="8">
        <v>5754100268217</v>
      </c>
      <c r="E353" s="5" t="s">
        <v>1298</v>
      </c>
      <c r="F353" s="7" t="s">
        <v>1299</v>
      </c>
      <c r="G353" s="5" t="s">
        <v>1300</v>
      </c>
      <c r="H353" s="160"/>
      <c r="I353" s="7" t="s">
        <v>69</v>
      </c>
      <c r="J353" s="41" t="s">
        <v>181</v>
      </c>
      <c r="K353" s="43" t="s">
        <v>1332</v>
      </c>
      <c r="L353" s="84" t="s">
        <v>1367</v>
      </c>
      <c r="M353" s="27" t="s">
        <v>1368</v>
      </c>
      <c r="N353" s="27" t="s">
        <v>1369</v>
      </c>
      <c r="O353" s="84" t="s">
        <v>1370</v>
      </c>
      <c r="P353" s="44" t="s">
        <v>1371</v>
      </c>
      <c r="Q353" s="44" t="s">
        <v>1372</v>
      </c>
      <c r="R353" s="121">
        <v>13.52</v>
      </c>
      <c r="S353" s="134" t="s">
        <v>276</v>
      </c>
      <c r="T353" s="134" t="s">
        <v>1047</v>
      </c>
    </row>
    <row r="354" spans="1:20" ht="15.75" customHeight="1">
      <c r="A354" s="7">
        <v>348</v>
      </c>
      <c r="B354" s="7">
        <v>22</v>
      </c>
      <c r="C354" s="59">
        <v>860906042768959</v>
      </c>
      <c r="D354" s="8">
        <v>5754100268218</v>
      </c>
      <c r="E354" s="5" t="s">
        <v>1298</v>
      </c>
      <c r="F354" s="7" t="s">
        <v>1299</v>
      </c>
      <c r="G354" s="5" t="s">
        <v>1300</v>
      </c>
      <c r="H354" s="160"/>
      <c r="I354" s="7" t="s">
        <v>69</v>
      </c>
      <c r="J354" s="41" t="s">
        <v>185</v>
      </c>
      <c r="K354" s="43" t="s">
        <v>1332</v>
      </c>
      <c r="L354" s="84" t="s">
        <v>1370</v>
      </c>
      <c r="M354" s="44" t="s">
        <v>1371</v>
      </c>
      <c r="N354" s="44" t="s">
        <v>1372</v>
      </c>
      <c r="O354" s="84" t="s">
        <v>1373</v>
      </c>
      <c r="P354" s="44" t="s">
        <v>1374</v>
      </c>
      <c r="Q354" s="44" t="s">
        <v>1375</v>
      </c>
      <c r="R354" s="119">
        <v>16.128</v>
      </c>
      <c r="S354" s="134" t="s">
        <v>276</v>
      </c>
      <c r="T354" s="134" t="s">
        <v>1047</v>
      </c>
    </row>
    <row r="355" spans="1:20" ht="15.75" customHeight="1">
      <c r="A355" s="7">
        <v>349</v>
      </c>
      <c r="B355" s="7">
        <v>23</v>
      </c>
      <c r="C355" s="59">
        <v>860906042759339</v>
      </c>
      <c r="D355" s="8">
        <v>5754100268219</v>
      </c>
      <c r="E355" s="5" t="s">
        <v>1298</v>
      </c>
      <c r="F355" s="7" t="s">
        <v>1299</v>
      </c>
      <c r="G355" s="5" t="s">
        <v>1300</v>
      </c>
      <c r="H355" s="160"/>
      <c r="I355" s="7" t="s">
        <v>69</v>
      </c>
      <c r="J355" s="41" t="s">
        <v>189</v>
      </c>
      <c r="K355" s="43" t="s">
        <v>1339</v>
      </c>
      <c r="L355" s="84" t="s">
        <v>1373</v>
      </c>
      <c r="M355" s="44" t="s">
        <v>1374</v>
      </c>
      <c r="N355" s="44" t="s">
        <v>1375</v>
      </c>
      <c r="O355" s="84" t="s">
        <v>1376</v>
      </c>
      <c r="P355" s="44" t="s">
        <v>1303</v>
      </c>
      <c r="Q355" s="44" t="s">
        <v>1304</v>
      </c>
      <c r="R355" s="119">
        <v>14.228</v>
      </c>
      <c r="S355" s="134" t="s">
        <v>276</v>
      </c>
      <c r="T355" s="134" t="s">
        <v>1047</v>
      </c>
    </row>
    <row r="356" spans="1:20" ht="15.75" customHeight="1">
      <c r="A356" s="7">
        <v>350</v>
      </c>
      <c r="B356" s="7">
        <v>24</v>
      </c>
      <c r="C356" s="59">
        <v>860906042673993</v>
      </c>
      <c r="D356" s="8">
        <v>5754100268220</v>
      </c>
      <c r="E356" s="5" t="s">
        <v>1298</v>
      </c>
      <c r="F356" s="7" t="s">
        <v>1299</v>
      </c>
      <c r="G356" s="5" t="s">
        <v>1300</v>
      </c>
      <c r="H356" s="160"/>
      <c r="I356" s="7" t="s">
        <v>69</v>
      </c>
      <c r="J356" s="41" t="s">
        <v>193</v>
      </c>
      <c r="K356" s="43" t="s">
        <v>1339</v>
      </c>
      <c r="L356" s="84" t="s">
        <v>1376</v>
      </c>
      <c r="M356" s="44" t="s">
        <v>1377</v>
      </c>
      <c r="N356" s="44" t="s">
        <v>1378</v>
      </c>
      <c r="O356" s="84" t="s">
        <v>1379</v>
      </c>
      <c r="P356" s="44" t="s">
        <v>1380</v>
      </c>
      <c r="Q356" s="44" t="s">
        <v>1381</v>
      </c>
      <c r="R356" s="119">
        <v>16.792000000000002</v>
      </c>
      <c r="S356" s="134" t="s">
        <v>276</v>
      </c>
      <c r="T356" s="134" t="s">
        <v>1047</v>
      </c>
    </row>
    <row r="357" spans="1:20" ht="15.75" customHeight="1">
      <c r="A357" s="7">
        <v>351</v>
      </c>
      <c r="B357" s="7">
        <v>25</v>
      </c>
      <c r="C357" s="59">
        <v>860906042761202</v>
      </c>
      <c r="D357" s="8">
        <v>5754100268221</v>
      </c>
      <c r="E357" s="5" t="s">
        <v>1298</v>
      </c>
      <c r="F357" s="7" t="s">
        <v>1299</v>
      </c>
      <c r="G357" s="5" t="s">
        <v>1300</v>
      </c>
      <c r="H357" s="161"/>
      <c r="I357" s="7" t="s">
        <v>69</v>
      </c>
      <c r="J357" s="41" t="s">
        <v>197</v>
      </c>
      <c r="K357" s="43" t="s">
        <v>1339</v>
      </c>
      <c r="L357" s="84" t="s">
        <v>1379</v>
      </c>
      <c r="M357" s="44" t="s">
        <v>1380</v>
      </c>
      <c r="N357" s="44" t="s">
        <v>1381</v>
      </c>
      <c r="O357" s="84" t="s">
        <v>1382</v>
      </c>
      <c r="P357" s="44" t="s">
        <v>1383</v>
      </c>
      <c r="Q357" s="44" t="s">
        <v>1384</v>
      </c>
      <c r="R357" s="119">
        <v>13.728</v>
      </c>
      <c r="S357" s="134" t="s">
        <v>276</v>
      </c>
      <c r="T357" s="134" t="s">
        <v>1047</v>
      </c>
    </row>
    <row r="358" spans="1:20" ht="21" customHeight="1">
      <c r="A358" s="7">
        <v>352</v>
      </c>
      <c r="B358" s="7">
        <v>1</v>
      </c>
      <c r="C358" s="59">
        <v>860906042762119</v>
      </c>
      <c r="D358" s="8">
        <v>5754100268222</v>
      </c>
      <c r="E358" s="3" t="s">
        <v>1385</v>
      </c>
      <c r="F358" s="45" t="s">
        <v>1386</v>
      </c>
      <c r="G358" s="3" t="s">
        <v>1385</v>
      </c>
      <c r="H358" s="159" t="s">
        <v>1387</v>
      </c>
      <c r="I358" s="7" t="s">
        <v>24</v>
      </c>
      <c r="J358" s="43" t="s">
        <v>1085</v>
      </c>
      <c r="K358" s="43" t="s">
        <v>1388</v>
      </c>
      <c r="L358" s="84" t="s">
        <v>1382</v>
      </c>
      <c r="M358" s="44" t="s">
        <v>1389</v>
      </c>
      <c r="N358" s="44" t="s">
        <v>1390</v>
      </c>
      <c r="O358" s="84" t="s">
        <v>1391</v>
      </c>
      <c r="P358" s="44" t="s">
        <v>1392</v>
      </c>
      <c r="Q358" s="44" t="s">
        <v>1393</v>
      </c>
      <c r="R358" s="119">
        <v>13.368</v>
      </c>
      <c r="S358" s="134" t="s">
        <v>215</v>
      </c>
      <c r="T358" s="134" t="s">
        <v>216</v>
      </c>
    </row>
    <row r="359" spans="1:20" ht="21" customHeight="1">
      <c r="A359" s="7">
        <v>353</v>
      </c>
      <c r="B359" s="7">
        <v>2</v>
      </c>
      <c r="C359" s="59">
        <v>860906042642139</v>
      </c>
      <c r="D359" s="8">
        <v>5754100268223</v>
      </c>
      <c r="E359" s="3" t="s">
        <v>1385</v>
      </c>
      <c r="F359" s="45" t="s">
        <v>1386</v>
      </c>
      <c r="G359" s="3" t="s">
        <v>1385</v>
      </c>
      <c r="H359" s="160"/>
      <c r="I359" s="7" t="s">
        <v>24</v>
      </c>
      <c r="J359" s="43" t="s">
        <v>1090</v>
      </c>
      <c r="K359" s="43" t="s">
        <v>1388</v>
      </c>
      <c r="L359" s="84" t="s">
        <v>1391</v>
      </c>
      <c r="M359" s="44" t="s">
        <v>1392</v>
      </c>
      <c r="N359" s="44" t="s">
        <v>1393</v>
      </c>
      <c r="O359" s="84" t="s">
        <v>1394</v>
      </c>
      <c r="P359" s="44" t="s">
        <v>1395</v>
      </c>
      <c r="Q359" s="44" t="s">
        <v>1396</v>
      </c>
      <c r="R359" s="119">
        <v>15.407999999999999</v>
      </c>
      <c r="S359" s="134" t="s">
        <v>215</v>
      </c>
      <c r="T359" s="134" t="s">
        <v>216</v>
      </c>
    </row>
    <row r="360" spans="1:20" ht="21" customHeight="1">
      <c r="A360" s="7">
        <v>354</v>
      </c>
      <c r="B360" s="7">
        <v>3</v>
      </c>
      <c r="C360" s="59">
        <v>860906042674272</v>
      </c>
      <c r="D360" s="8">
        <v>5754100268224</v>
      </c>
      <c r="E360" s="3" t="s">
        <v>1385</v>
      </c>
      <c r="F360" s="45" t="s">
        <v>1386</v>
      </c>
      <c r="G360" s="3" t="s">
        <v>1385</v>
      </c>
      <c r="H360" s="160"/>
      <c r="I360" s="7" t="s">
        <v>24</v>
      </c>
      <c r="J360" s="43" t="s">
        <v>1094</v>
      </c>
      <c r="K360" s="43" t="s">
        <v>1397</v>
      </c>
      <c r="L360" s="84" t="s">
        <v>1394</v>
      </c>
      <c r="M360" s="44" t="s">
        <v>1395</v>
      </c>
      <c r="N360" s="44" t="s">
        <v>1396</v>
      </c>
      <c r="O360" s="84" t="s">
        <v>1398</v>
      </c>
      <c r="P360" s="44" t="s">
        <v>1399</v>
      </c>
      <c r="Q360" s="44" t="s">
        <v>1400</v>
      </c>
      <c r="R360" s="120">
        <v>13.56</v>
      </c>
      <c r="S360" s="134" t="s">
        <v>215</v>
      </c>
      <c r="T360" s="134" t="s">
        <v>216</v>
      </c>
    </row>
    <row r="361" spans="1:20" ht="21" customHeight="1">
      <c r="A361" s="7">
        <v>355</v>
      </c>
      <c r="B361" s="7">
        <v>4</v>
      </c>
      <c r="C361" s="59">
        <v>860906042593019</v>
      </c>
      <c r="D361" s="8">
        <v>5754100268225</v>
      </c>
      <c r="E361" s="3" t="s">
        <v>1385</v>
      </c>
      <c r="F361" s="45" t="s">
        <v>1386</v>
      </c>
      <c r="G361" s="3" t="s">
        <v>1385</v>
      </c>
      <c r="H361" s="160"/>
      <c r="I361" s="7" t="s">
        <v>24</v>
      </c>
      <c r="J361" s="43" t="s">
        <v>1099</v>
      </c>
      <c r="K361" s="43" t="s">
        <v>1397</v>
      </c>
      <c r="L361" s="84" t="s">
        <v>1398</v>
      </c>
      <c r="M361" s="44" t="s">
        <v>1399</v>
      </c>
      <c r="N361" s="44" t="s">
        <v>1400</v>
      </c>
      <c r="O361" s="84" t="s">
        <v>1401</v>
      </c>
      <c r="P361" s="44" t="s">
        <v>1402</v>
      </c>
      <c r="Q361" s="44" t="s">
        <v>1403</v>
      </c>
      <c r="R361" s="119">
        <v>15.635999999999999</v>
      </c>
      <c r="S361" s="134" t="s">
        <v>215</v>
      </c>
      <c r="T361" s="134" t="s">
        <v>216</v>
      </c>
    </row>
    <row r="362" spans="1:20" ht="21" customHeight="1">
      <c r="A362" s="7">
        <v>356</v>
      </c>
      <c r="B362" s="7">
        <v>5</v>
      </c>
      <c r="C362" s="59">
        <v>860906042772845</v>
      </c>
      <c r="D362" s="8">
        <v>5754100268226</v>
      </c>
      <c r="E362" s="3" t="s">
        <v>1385</v>
      </c>
      <c r="F362" s="45" t="s">
        <v>1386</v>
      </c>
      <c r="G362" s="3" t="s">
        <v>1385</v>
      </c>
      <c r="H362" s="160"/>
      <c r="I362" s="7" t="s">
        <v>24</v>
      </c>
      <c r="J362" s="43" t="s">
        <v>1103</v>
      </c>
      <c r="K362" s="43" t="s">
        <v>1397</v>
      </c>
      <c r="L362" s="84" t="s">
        <v>1401</v>
      </c>
      <c r="M362" s="44" t="s">
        <v>1402</v>
      </c>
      <c r="N362" s="44" t="s">
        <v>1403</v>
      </c>
      <c r="O362" s="84" t="s">
        <v>1404</v>
      </c>
      <c r="P362" s="44" t="s">
        <v>1405</v>
      </c>
      <c r="Q362" s="44" t="s">
        <v>1406</v>
      </c>
      <c r="R362" s="119">
        <v>14.804</v>
      </c>
      <c r="S362" s="134" t="s">
        <v>215</v>
      </c>
      <c r="T362" s="134" t="s">
        <v>216</v>
      </c>
    </row>
    <row r="363" spans="1:20" ht="21" customHeight="1">
      <c r="A363" s="7">
        <v>357</v>
      </c>
      <c r="B363" s="7">
        <v>6</v>
      </c>
      <c r="C363" s="59">
        <v>860906042672839</v>
      </c>
      <c r="D363" s="8">
        <v>5754100268227</v>
      </c>
      <c r="E363" s="3" t="s">
        <v>1385</v>
      </c>
      <c r="F363" s="45" t="s">
        <v>1386</v>
      </c>
      <c r="G363" s="3" t="s">
        <v>1385</v>
      </c>
      <c r="H363" s="160"/>
      <c r="I363" s="7" t="s">
        <v>24</v>
      </c>
      <c r="J363" s="43" t="s">
        <v>1108</v>
      </c>
      <c r="K363" s="43" t="s">
        <v>1407</v>
      </c>
      <c r="L363" s="84" t="s">
        <v>1404</v>
      </c>
      <c r="M363" s="44" t="s">
        <v>1405</v>
      </c>
      <c r="N363" s="44" t="s">
        <v>1406</v>
      </c>
      <c r="O363" s="84" t="s">
        <v>1408</v>
      </c>
      <c r="P363" s="44" t="s">
        <v>1409</v>
      </c>
      <c r="Q363" s="44" t="s">
        <v>1410</v>
      </c>
      <c r="R363" s="120">
        <v>16</v>
      </c>
      <c r="S363" s="134" t="s">
        <v>215</v>
      </c>
      <c r="T363" s="134" t="s">
        <v>216</v>
      </c>
    </row>
    <row r="364" spans="1:20" ht="21" customHeight="1">
      <c r="A364" s="7">
        <v>358</v>
      </c>
      <c r="B364" s="7">
        <v>7</v>
      </c>
      <c r="C364" s="59">
        <v>860906042742988</v>
      </c>
      <c r="D364" s="8">
        <v>5754100268228</v>
      </c>
      <c r="E364" s="3" t="s">
        <v>1385</v>
      </c>
      <c r="F364" s="45" t="s">
        <v>1386</v>
      </c>
      <c r="G364" s="3" t="s">
        <v>1385</v>
      </c>
      <c r="H364" s="161"/>
      <c r="I364" s="7" t="s">
        <v>24</v>
      </c>
      <c r="J364" s="43" t="s">
        <v>1112</v>
      </c>
      <c r="K364" s="43" t="s">
        <v>1407</v>
      </c>
      <c r="L364" s="84" t="s">
        <v>1404</v>
      </c>
      <c r="M364" s="44" t="s">
        <v>1405</v>
      </c>
      <c r="N364" s="44" t="s">
        <v>1406</v>
      </c>
      <c r="O364" s="84" t="s">
        <v>1408</v>
      </c>
      <c r="P364" s="44" t="s">
        <v>1409</v>
      </c>
      <c r="Q364" s="44" t="s">
        <v>1410</v>
      </c>
      <c r="R364" s="120">
        <v>16</v>
      </c>
      <c r="S364" s="134" t="s">
        <v>215</v>
      </c>
      <c r="T364" s="134" t="s">
        <v>216</v>
      </c>
    </row>
    <row r="365" spans="1:20" ht="21" customHeight="1">
      <c r="A365" s="7">
        <v>359</v>
      </c>
      <c r="B365" s="7">
        <v>8</v>
      </c>
      <c r="C365" s="59">
        <v>860906042624707</v>
      </c>
      <c r="D365" s="8">
        <v>5754100268229</v>
      </c>
      <c r="E365" s="3" t="s">
        <v>1385</v>
      </c>
      <c r="F365" s="45" t="s">
        <v>1386</v>
      </c>
      <c r="G365" s="3" t="s">
        <v>1385</v>
      </c>
      <c r="H365" s="159" t="s">
        <v>1411</v>
      </c>
      <c r="I365" s="7" t="s">
        <v>24</v>
      </c>
      <c r="J365" s="43" t="s">
        <v>1120</v>
      </c>
      <c r="K365" s="43" t="s">
        <v>1407</v>
      </c>
      <c r="L365" s="84" t="s">
        <v>1408</v>
      </c>
      <c r="M365" s="44" t="s">
        <v>1409</v>
      </c>
      <c r="N365" s="44" t="s">
        <v>1410</v>
      </c>
      <c r="O365" s="84" t="s">
        <v>1412</v>
      </c>
      <c r="P365" s="44" t="s">
        <v>1413</v>
      </c>
      <c r="Q365" s="44" t="s">
        <v>1414</v>
      </c>
      <c r="R365" s="120">
        <v>16</v>
      </c>
      <c r="S365" s="134" t="s">
        <v>215</v>
      </c>
      <c r="T365" s="134" t="s">
        <v>216</v>
      </c>
    </row>
    <row r="366" spans="1:20" ht="21" customHeight="1">
      <c r="A366" s="7">
        <v>360</v>
      </c>
      <c r="B366" s="7">
        <v>9</v>
      </c>
      <c r="C366" s="59">
        <v>860906042558830</v>
      </c>
      <c r="D366" s="8">
        <v>5754100268230</v>
      </c>
      <c r="E366" s="3" t="s">
        <v>1385</v>
      </c>
      <c r="F366" s="45" t="s">
        <v>1386</v>
      </c>
      <c r="G366" s="3" t="s">
        <v>1385</v>
      </c>
      <c r="H366" s="160"/>
      <c r="I366" s="7" t="s">
        <v>24</v>
      </c>
      <c r="J366" s="43" t="s">
        <v>1124</v>
      </c>
      <c r="K366" s="43" t="s">
        <v>1407</v>
      </c>
      <c r="L366" s="84" t="s">
        <v>1412</v>
      </c>
      <c r="M366" s="44" t="s">
        <v>1413</v>
      </c>
      <c r="N366" s="44" t="s">
        <v>1414</v>
      </c>
      <c r="O366" s="84" t="s">
        <v>1415</v>
      </c>
      <c r="P366" s="44" t="s">
        <v>1409</v>
      </c>
      <c r="Q366" s="44" t="s">
        <v>1416</v>
      </c>
      <c r="R366" s="120">
        <v>12.36</v>
      </c>
      <c r="S366" s="134" t="s">
        <v>215</v>
      </c>
      <c r="T366" s="134" t="s">
        <v>216</v>
      </c>
    </row>
    <row r="367" spans="1:20" ht="21" customHeight="1">
      <c r="A367" s="7">
        <v>361</v>
      </c>
      <c r="B367" s="7">
        <v>10</v>
      </c>
      <c r="C367" s="59">
        <v>860906041008381</v>
      </c>
      <c r="D367" s="8">
        <v>5754100268231</v>
      </c>
      <c r="E367" s="3" t="s">
        <v>1385</v>
      </c>
      <c r="F367" s="45" t="s">
        <v>1386</v>
      </c>
      <c r="G367" s="3" t="s">
        <v>1385</v>
      </c>
      <c r="H367" s="160"/>
      <c r="I367" s="7" t="s">
        <v>24</v>
      </c>
      <c r="J367" s="43" t="s">
        <v>531</v>
      </c>
      <c r="K367" s="43" t="s">
        <v>1407</v>
      </c>
      <c r="L367" s="84" t="s">
        <v>1408</v>
      </c>
      <c r="M367" s="44" t="s">
        <v>1409</v>
      </c>
      <c r="N367" s="44" t="s">
        <v>1416</v>
      </c>
      <c r="O367" s="84" t="s">
        <v>1417</v>
      </c>
      <c r="P367" s="44" t="s">
        <v>1418</v>
      </c>
      <c r="Q367" s="44" t="s">
        <v>1419</v>
      </c>
      <c r="R367" s="119">
        <v>16.975999999999999</v>
      </c>
      <c r="S367" s="134" t="s">
        <v>215</v>
      </c>
      <c r="T367" s="134" t="s">
        <v>216</v>
      </c>
    </row>
    <row r="368" spans="1:20" ht="21" customHeight="1">
      <c r="A368" s="7">
        <v>362</v>
      </c>
      <c r="B368" s="7">
        <v>11</v>
      </c>
      <c r="C368" s="59">
        <v>860906042856986</v>
      </c>
      <c r="D368" s="8">
        <v>5754100268232</v>
      </c>
      <c r="E368" s="3" t="s">
        <v>1385</v>
      </c>
      <c r="F368" s="45" t="s">
        <v>1386</v>
      </c>
      <c r="G368" s="3" t="s">
        <v>1385</v>
      </c>
      <c r="H368" s="160"/>
      <c r="I368" s="7" t="s">
        <v>24</v>
      </c>
      <c r="J368" s="43" t="s">
        <v>872</v>
      </c>
      <c r="K368" s="43" t="s">
        <v>1407</v>
      </c>
      <c r="L368" s="84" t="s">
        <v>1417</v>
      </c>
      <c r="M368" s="44" t="s">
        <v>1418</v>
      </c>
      <c r="N368" s="44" t="s">
        <v>1419</v>
      </c>
      <c r="O368" s="84" t="s">
        <v>1420</v>
      </c>
      <c r="P368" s="44" t="s">
        <v>1421</v>
      </c>
      <c r="Q368" s="44" t="s">
        <v>1422</v>
      </c>
      <c r="R368" s="119">
        <v>13.728</v>
      </c>
      <c r="S368" s="134" t="s">
        <v>215</v>
      </c>
      <c r="T368" s="134" t="s">
        <v>216</v>
      </c>
    </row>
    <row r="369" spans="1:20" ht="21" customHeight="1">
      <c r="A369" s="7">
        <v>363</v>
      </c>
      <c r="B369" s="7">
        <v>12</v>
      </c>
      <c r="C369" s="59">
        <v>860906041010718</v>
      </c>
      <c r="D369" s="8">
        <v>5754100268233</v>
      </c>
      <c r="E369" s="3" t="s">
        <v>1385</v>
      </c>
      <c r="F369" s="45" t="s">
        <v>1386</v>
      </c>
      <c r="G369" s="3" t="s">
        <v>1385</v>
      </c>
      <c r="H369" s="160"/>
      <c r="I369" s="7" t="s">
        <v>24</v>
      </c>
      <c r="J369" s="43" t="s">
        <v>876</v>
      </c>
      <c r="K369" s="43" t="s">
        <v>1423</v>
      </c>
      <c r="L369" s="84" t="s">
        <v>1420</v>
      </c>
      <c r="M369" s="44" t="s">
        <v>1421</v>
      </c>
      <c r="N369" s="44" t="s">
        <v>1422</v>
      </c>
      <c r="O369" s="84" t="s">
        <v>1424</v>
      </c>
      <c r="P369" s="44" t="s">
        <v>1425</v>
      </c>
      <c r="Q369" s="44" t="s">
        <v>1426</v>
      </c>
      <c r="R369" s="119">
        <v>11.635999999999999</v>
      </c>
      <c r="S369" s="134" t="s">
        <v>215</v>
      </c>
      <c r="T369" s="134" t="s">
        <v>216</v>
      </c>
    </row>
    <row r="370" spans="1:20" ht="21" customHeight="1">
      <c r="A370" s="7">
        <v>364</v>
      </c>
      <c r="B370" s="7">
        <v>13</v>
      </c>
      <c r="C370" s="59">
        <v>860906042762028</v>
      </c>
      <c r="D370" s="8">
        <v>5754100268234</v>
      </c>
      <c r="E370" s="3" t="s">
        <v>1385</v>
      </c>
      <c r="F370" s="45" t="s">
        <v>1386</v>
      </c>
      <c r="G370" s="3" t="s">
        <v>1385</v>
      </c>
      <c r="H370" s="160"/>
      <c r="I370" s="7" t="s">
        <v>24</v>
      </c>
      <c r="J370" s="43" t="s">
        <v>880</v>
      </c>
      <c r="K370" s="43" t="s">
        <v>1423</v>
      </c>
      <c r="L370" s="84" t="s">
        <v>1424</v>
      </c>
      <c r="M370" s="44" t="s">
        <v>1425</v>
      </c>
      <c r="N370" s="44" t="s">
        <v>1426</v>
      </c>
      <c r="O370" s="84" t="s">
        <v>1427</v>
      </c>
      <c r="P370" s="44" t="s">
        <v>1428</v>
      </c>
      <c r="Q370" s="44" t="s">
        <v>1429</v>
      </c>
      <c r="R370" s="120">
        <v>12.82</v>
      </c>
      <c r="S370" s="134" t="s">
        <v>215</v>
      </c>
      <c r="T370" s="134" t="s">
        <v>216</v>
      </c>
    </row>
    <row r="371" spans="1:20" ht="21" customHeight="1">
      <c r="A371" s="7">
        <v>365</v>
      </c>
      <c r="B371" s="7">
        <v>14</v>
      </c>
      <c r="C371" s="59">
        <v>860906042743036</v>
      </c>
      <c r="D371" s="8">
        <v>5754100268235</v>
      </c>
      <c r="E371" s="3" t="s">
        <v>1385</v>
      </c>
      <c r="F371" s="45" t="s">
        <v>1386</v>
      </c>
      <c r="G371" s="3" t="s">
        <v>1385</v>
      </c>
      <c r="H371" s="160"/>
      <c r="I371" s="7" t="s">
        <v>24</v>
      </c>
      <c r="J371" s="43" t="s">
        <v>1430</v>
      </c>
      <c r="K371" s="43" t="s">
        <v>1423</v>
      </c>
      <c r="L371" s="84" t="s">
        <v>1427</v>
      </c>
      <c r="M371" s="44" t="s">
        <v>1428</v>
      </c>
      <c r="N371" s="44" t="s">
        <v>1429</v>
      </c>
      <c r="O371" s="84" t="s">
        <v>1431</v>
      </c>
      <c r="P371" s="44" t="s">
        <v>1432</v>
      </c>
      <c r="Q371" s="44" t="s">
        <v>1433</v>
      </c>
      <c r="R371" s="119">
        <v>15.012</v>
      </c>
      <c r="S371" s="134" t="s">
        <v>215</v>
      </c>
      <c r="T371" s="134" t="s">
        <v>216</v>
      </c>
    </row>
    <row r="372" spans="1:20" ht="21" customHeight="1">
      <c r="A372" s="7">
        <v>366</v>
      </c>
      <c r="B372" s="7">
        <v>15</v>
      </c>
      <c r="C372" s="59">
        <v>869867030455002</v>
      </c>
      <c r="D372" s="8">
        <v>5754100268236</v>
      </c>
      <c r="E372" s="3" t="s">
        <v>1385</v>
      </c>
      <c r="F372" s="45" t="s">
        <v>1386</v>
      </c>
      <c r="G372" s="3" t="s">
        <v>1385</v>
      </c>
      <c r="H372" s="160"/>
      <c r="I372" s="7" t="s">
        <v>24</v>
      </c>
      <c r="J372" s="43" t="s">
        <v>1434</v>
      </c>
      <c r="K372" s="43" t="s">
        <v>1435</v>
      </c>
      <c r="L372" s="84" t="s">
        <v>1431</v>
      </c>
      <c r="M372" s="44" t="s">
        <v>1432</v>
      </c>
      <c r="N372" s="44" t="s">
        <v>1433</v>
      </c>
      <c r="O372" s="84" t="s">
        <v>1436</v>
      </c>
      <c r="P372" s="44" t="s">
        <v>1437</v>
      </c>
      <c r="Q372" s="44" t="s">
        <v>1438</v>
      </c>
      <c r="R372" s="119">
        <v>14.523999999999999</v>
      </c>
      <c r="S372" s="134" t="s">
        <v>215</v>
      </c>
      <c r="T372" s="134" t="s">
        <v>216</v>
      </c>
    </row>
    <row r="373" spans="1:20" ht="21" customHeight="1">
      <c r="A373" s="7">
        <v>367</v>
      </c>
      <c r="B373" s="7">
        <v>16</v>
      </c>
      <c r="C373" s="59">
        <v>860906042871555</v>
      </c>
      <c r="D373" s="8">
        <v>5754100268237</v>
      </c>
      <c r="E373" s="3" t="s">
        <v>1385</v>
      </c>
      <c r="F373" s="45" t="s">
        <v>1386</v>
      </c>
      <c r="G373" s="3" t="s">
        <v>1385</v>
      </c>
      <c r="H373" s="161"/>
      <c r="I373" s="7" t="s">
        <v>24</v>
      </c>
      <c r="J373" s="43" t="s">
        <v>1439</v>
      </c>
      <c r="K373" s="43" t="s">
        <v>1435</v>
      </c>
      <c r="L373" s="84" t="s">
        <v>1436</v>
      </c>
      <c r="M373" s="44" t="s">
        <v>1437</v>
      </c>
      <c r="N373" s="44" t="s">
        <v>1438</v>
      </c>
      <c r="O373" s="84" t="s">
        <v>1440</v>
      </c>
      <c r="P373" s="44" t="s">
        <v>1441</v>
      </c>
      <c r="Q373" s="44" t="s">
        <v>1442</v>
      </c>
      <c r="R373" s="119">
        <v>18.795999999999999</v>
      </c>
      <c r="S373" s="134" t="s">
        <v>215</v>
      </c>
      <c r="T373" s="134" t="s">
        <v>216</v>
      </c>
    </row>
    <row r="374" spans="1:20" ht="21" customHeight="1">
      <c r="A374" s="7">
        <v>368</v>
      </c>
      <c r="B374" s="7">
        <v>17</v>
      </c>
      <c r="C374" s="59">
        <v>860906042753944</v>
      </c>
      <c r="D374" s="8">
        <v>5754100268238</v>
      </c>
      <c r="E374" s="3" t="s">
        <v>1385</v>
      </c>
      <c r="F374" s="45" t="s">
        <v>1386</v>
      </c>
      <c r="G374" s="3" t="s">
        <v>1385</v>
      </c>
      <c r="H374" s="159" t="s">
        <v>1387</v>
      </c>
      <c r="I374" s="7" t="s">
        <v>69</v>
      </c>
      <c r="J374" s="41" t="s">
        <v>152</v>
      </c>
      <c r="K374" s="43" t="s">
        <v>1388</v>
      </c>
      <c r="L374" s="84" t="s">
        <v>1382</v>
      </c>
      <c r="M374" s="44" t="s">
        <v>1389</v>
      </c>
      <c r="N374" s="44" t="s">
        <v>1390</v>
      </c>
      <c r="O374" s="84" t="s">
        <v>1443</v>
      </c>
      <c r="P374" s="44" t="s">
        <v>1444</v>
      </c>
      <c r="Q374" s="44" t="s">
        <v>1445</v>
      </c>
      <c r="R374" s="120">
        <v>12.736000000000001</v>
      </c>
      <c r="S374" s="134" t="s">
        <v>276</v>
      </c>
      <c r="T374" s="134" t="s">
        <v>1047</v>
      </c>
    </row>
    <row r="375" spans="1:20" ht="21" customHeight="1">
      <c r="A375" s="7">
        <v>369</v>
      </c>
      <c r="B375" s="7">
        <v>18</v>
      </c>
      <c r="C375" s="59">
        <v>860906042679297</v>
      </c>
      <c r="D375" s="8">
        <v>5754100268239</v>
      </c>
      <c r="E375" s="3" t="s">
        <v>1385</v>
      </c>
      <c r="F375" s="45" t="s">
        <v>1386</v>
      </c>
      <c r="G375" s="3" t="s">
        <v>1385</v>
      </c>
      <c r="H375" s="160"/>
      <c r="I375" s="7" t="s">
        <v>69</v>
      </c>
      <c r="J375" s="41" t="s">
        <v>157</v>
      </c>
      <c r="K375" s="43" t="s">
        <v>1388</v>
      </c>
      <c r="L375" s="84" t="s">
        <v>1443</v>
      </c>
      <c r="M375" s="44" t="s">
        <v>1444</v>
      </c>
      <c r="N375" s="44" t="s">
        <v>1445</v>
      </c>
      <c r="O375" s="84" t="s">
        <v>1446</v>
      </c>
      <c r="P375" s="44" t="s">
        <v>1447</v>
      </c>
      <c r="Q375" s="44" t="s">
        <v>1448</v>
      </c>
      <c r="R375" s="120">
        <v>12</v>
      </c>
      <c r="S375" s="134" t="s">
        <v>276</v>
      </c>
      <c r="T375" s="134" t="s">
        <v>1047</v>
      </c>
    </row>
    <row r="376" spans="1:20" ht="21" customHeight="1">
      <c r="A376" s="7">
        <v>370</v>
      </c>
      <c r="B376" s="7">
        <v>19</v>
      </c>
      <c r="C376" s="59">
        <v>860906041010809</v>
      </c>
      <c r="D376" s="8">
        <v>5754100268240</v>
      </c>
      <c r="E376" s="3" t="s">
        <v>1385</v>
      </c>
      <c r="F376" s="45" t="s">
        <v>1386</v>
      </c>
      <c r="G376" s="3" t="s">
        <v>1385</v>
      </c>
      <c r="H376" s="160"/>
      <c r="I376" s="7" t="s">
        <v>69</v>
      </c>
      <c r="J376" s="41" t="s">
        <v>161</v>
      </c>
      <c r="K376" s="43" t="s">
        <v>1397</v>
      </c>
      <c r="L376" s="84" t="s">
        <v>1446</v>
      </c>
      <c r="M376" s="44" t="s">
        <v>1447</v>
      </c>
      <c r="N376" s="44" t="s">
        <v>1448</v>
      </c>
      <c r="O376" s="84" t="s">
        <v>1449</v>
      </c>
      <c r="P376" s="44" t="s">
        <v>1450</v>
      </c>
      <c r="Q376" s="44" t="s">
        <v>1451</v>
      </c>
      <c r="R376" s="120">
        <v>13.12</v>
      </c>
      <c r="S376" s="134" t="s">
        <v>276</v>
      </c>
      <c r="T376" s="134" t="s">
        <v>1047</v>
      </c>
    </row>
    <row r="377" spans="1:20" ht="21" customHeight="1">
      <c r="A377" s="7">
        <v>371</v>
      </c>
      <c r="B377" s="7">
        <v>20</v>
      </c>
      <c r="C377" s="59">
        <v>860906042514882</v>
      </c>
      <c r="D377" s="8">
        <v>5754100268241</v>
      </c>
      <c r="E377" s="3" t="s">
        <v>1385</v>
      </c>
      <c r="F377" s="45" t="s">
        <v>1386</v>
      </c>
      <c r="G377" s="3" t="s">
        <v>1385</v>
      </c>
      <c r="H377" s="160"/>
      <c r="I377" s="7" t="s">
        <v>69</v>
      </c>
      <c r="J377" s="41" t="s">
        <v>165</v>
      </c>
      <c r="K377" s="43" t="s">
        <v>1397</v>
      </c>
      <c r="L377" s="84" t="s">
        <v>1449</v>
      </c>
      <c r="M377" s="44" t="s">
        <v>1450</v>
      </c>
      <c r="N377" s="44" t="s">
        <v>1451</v>
      </c>
      <c r="O377" s="84" t="s">
        <v>1452</v>
      </c>
      <c r="P377" s="44" t="s">
        <v>1453</v>
      </c>
      <c r="Q377" s="44" t="s">
        <v>1454</v>
      </c>
      <c r="R377" s="120">
        <v>17.376000000000001</v>
      </c>
      <c r="S377" s="134" t="s">
        <v>276</v>
      </c>
      <c r="T377" s="134" t="s">
        <v>1047</v>
      </c>
    </row>
    <row r="378" spans="1:20" ht="21" customHeight="1">
      <c r="A378" s="7">
        <v>372</v>
      </c>
      <c r="B378" s="7">
        <v>21</v>
      </c>
      <c r="C378" s="59">
        <v>860906042672045</v>
      </c>
      <c r="D378" s="8">
        <v>5754100268242</v>
      </c>
      <c r="E378" s="3" t="s">
        <v>1385</v>
      </c>
      <c r="F378" s="45" t="s">
        <v>1386</v>
      </c>
      <c r="G378" s="3" t="s">
        <v>1385</v>
      </c>
      <c r="H378" s="160"/>
      <c r="I378" s="7" t="s">
        <v>69</v>
      </c>
      <c r="J378" s="41" t="s">
        <v>169</v>
      </c>
      <c r="K378" s="43" t="s">
        <v>1397</v>
      </c>
      <c r="L378" s="84" t="s">
        <v>1452</v>
      </c>
      <c r="M378" s="44" t="s">
        <v>1453</v>
      </c>
      <c r="N378" s="44" t="s">
        <v>1454</v>
      </c>
      <c r="O378" s="84" t="s">
        <v>1455</v>
      </c>
      <c r="P378" s="44" t="s">
        <v>1456</v>
      </c>
      <c r="Q378" s="44" t="s">
        <v>1457</v>
      </c>
      <c r="R378" s="120">
        <v>16.231999999999999</v>
      </c>
      <c r="S378" s="134" t="s">
        <v>276</v>
      </c>
      <c r="T378" s="134" t="s">
        <v>1047</v>
      </c>
    </row>
    <row r="379" spans="1:20" ht="21" customHeight="1">
      <c r="A379" s="7">
        <v>373</v>
      </c>
      <c r="B379" s="7">
        <v>22</v>
      </c>
      <c r="C379" s="59">
        <v>860906042868304</v>
      </c>
      <c r="D379" s="8">
        <v>5754100268243</v>
      </c>
      <c r="E379" s="3" t="s">
        <v>1385</v>
      </c>
      <c r="F379" s="45" t="s">
        <v>1386</v>
      </c>
      <c r="G379" s="3" t="s">
        <v>1385</v>
      </c>
      <c r="H379" s="161"/>
      <c r="I379" s="7" t="s">
        <v>69</v>
      </c>
      <c r="J379" s="41" t="s">
        <v>173</v>
      </c>
      <c r="K379" s="43" t="s">
        <v>1407</v>
      </c>
      <c r="L379" s="84" t="s">
        <v>1455</v>
      </c>
      <c r="M379" s="44" t="s">
        <v>1456</v>
      </c>
      <c r="N379" s="44" t="s">
        <v>1457</v>
      </c>
      <c r="O379" s="84" t="s">
        <v>1458</v>
      </c>
      <c r="P379" s="44" t="s">
        <v>1459</v>
      </c>
      <c r="Q379" s="44" t="s">
        <v>1460</v>
      </c>
      <c r="R379" s="120">
        <v>15.252000000000001</v>
      </c>
      <c r="S379" s="134" t="s">
        <v>276</v>
      </c>
      <c r="T379" s="134" t="s">
        <v>1047</v>
      </c>
    </row>
    <row r="380" spans="1:20" ht="21" customHeight="1">
      <c r="A380" s="7">
        <v>374</v>
      </c>
      <c r="B380" s="7">
        <v>23</v>
      </c>
      <c r="C380" s="59">
        <v>860906041042638</v>
      </c>
      <c r="D380" s="8">
        <v>5754100268244</v>
      </c>
      <c r="E380" s="3" t="s">
        <v>1385</v>
      </c>
      <c r="F380" s="45" t="s">
        <v>1386</v>
      </c>
      <c r="G380" s="3" t="s">
        <v>1385</v>
      </c>
      <c r="H380" s="159" t="s">
        <v>1411</v>
      </c>
      <c r="I380" s="7" t="s">
        <v>69</v>
      </c>
      <c r="J380" s="41" t="s">
        <v>177</v>
      </c>
      <c r="K380" s="43" t="s">
        <v>1407</v>
      </c>
      <c r="L380" s="84" t="s">
        <v>1461</v>
      </c>
      <c r="M380" s="44" t="s">
        <v>1462</v>
      </c>
      <c r="N380" s="44" t="s">
        <v>1463</v>
      </c>
      <c r="O380" s="84" t="s">
        <v>1464</v>
      </c>
      <c r="P380" s="44" t="s">
        <v>1465</v>
      </c>
      <c r="Q380" s="44" t="s">
        <v>1466</v>
      </c>
      <c r="R380" s="119">
        <v>12.726000000000001</v>
      </c>
      <c r="S380" s="134" t="s">
        <v>276</v>
      </c>
      <c r="T380" s="134" t="s">
        <v>1047</v>
      </c>
    </row>
    <row r="381" spans="1:20" ht="21" customHeight="1">
      <c r="A381" s="7">
        <v>375</v>
      </c>
      <c r="B381" s="7">
        <v>24</v>
      </c>
      <c r="C381" s="59">
        <v>860906042594231</v>
      </c>
      <c r="D381" s="8">
        <v>5754100268245</v>
      </c>
      <c r="E381" s="3" t="s">
        <v>1385</v>
      </c>
      <c r="F381" s="45" t="s">
        <v>1386</v>
      </c>
      <c r="G381" s="3" t="s">
        <v>1385</v>
      </c>
      <c r="H381" s="160"/>
      <c r="I381" s="7" t="s">
        <v>69</v>
      </c>
      <c r="J381" s="41" t="s">
        <v>181</v>
      </c>
      <c r="K381" s="43" t="s">
        <v>1407</v>
      </c>
      <c r="L381" s="84" t="s">
        <v>1458</v>
      </c>
      <c r="M381" s="44" t="s">
        <v>1459</v>
      </c>
      <c r="N381" s="44" t="s">
        <v>1460</v>
      </c>
      <c r="O381" s="84" t="s">
        <v>1467</v>
      </c>
      <c r="P381" s="44" t="s">
        <v>1468</v>
      </c>
      <c r="Q381" s="44" t="s">
        <v>1469</v>
      </c>
      <c r="R381" s="119">
        <v>12.726000000000001</v>
      </c>
      <c r="S381" s="134" t="s">
        <v>276</v>
      </c>
      <c r="T381" s="134" t="s">
        <v>1047</v>
      </c>
    </row>
    <row r="382" spans="1:20" ht="21" customHeight="1">
      <c r="A382" s="7">
        <v>376</v>
      </c>
      <c r="B382" s="7">
        <v>25</v>
      </c>
      <c r="C382" s="59">
        <v>860906042759131</v>
      </c>
      <c r="D382" s="8">
        <v>5754100268246</v>
      </c>
      <c r="E382" s="3" t="s">
        <v>1385</v>
      </c>
      <c r="F382" s="45" t="s">
        <v>1386</v>
      </c>
      <c r="G382" s="3" t="s">
        <v>1385</v>
      </c>
      <c r="H382" s="160"/>
      <c r="I382" s="7" t="s">
        <v>69</v>
      </c>
      <c r="J382" s="41" t="s">
        <v>185</v>
      </c>
      <c r="K382" s="43" t="s">
        <v>1423</v>
      </c>
      <c r="L382" s="84" t="s">
        <v>1467</v>
      </c>
      <c r="M382" s="44" t="s">
        <v>1468</v>
      </c>
      <c r="N382" s="44" t="s">
        <v>1469</v>
      </c>
      <c r="O382" s="84" t="s">
        <v>1470</v>
      </c>
      <c r="P382" s="44" t="s">
        <v>1471</v>
      </c>
      <c r="Q382" s="44" t="s">
        <v>1472</v>
      </c>
      <c r="R382" s="119">
        <v>12.936</v>
      </c>
      <c r="S382" s="134" t="s">
        <v>276</v>
      </c>
      <c r="T382" s="134" t="s">
        <v>1047</v>
      </c>
    </row>
    <row r="383" spans="1:20" ht="21" customHeight="1">
      <c r="A383" s="7">
        <v>377</v>
      </c>
      <c r="B383" s="7">
        <v>26</v>
      </c>
      <c r="C383" s="59">
        <v>860906042679164</v>
      </c>
      <c r="D383" s="8">
        <v>5754100268247</v>
      </c>
      <c r="E383" s="3" t="s">
        <v>1385</v>
      </c>
      <c r="F383" s="45" t="s">
        <v>1386</v>
      </c>
      <c r="G383" s="3" t="s">
        <v>1385</v>
      </c>
      <c r="H383" s="160"/>
      <c r="I383" s="7" t="s">
        <v>69</v>
      </c>
      <c r="J383" s="41" t="s">
        <v>189</v>
      </c>
      <c r="K383" s="43" t="s">
        <v>1423</v>
      </c>
      <c r="L383" s="84" t="s">
        <v>1470</v>
      </c>
      <c r="M383" s="44" t="s">
        <v>1471</v>
      </c>
      <c r="N383" s="44" t="s">
        <v>1472</v>
      </c>
      <c r="O383" s="84" t="s">
        <v>1473</v>
      </c>
      <c r="P383" s="44" t="s">
        <v>1474</v>
      </c>
      <c r="Q383" s="44" t="s">
        <v>1475</v>
      </c>
      <c r="R383" s="119">
        <v>13.068</v>
      </c>
      <c r="S383" s="134" t="s">
        <v>276</v>
      </c>
      <c r="T383" s="134" t="s">
        <v>1047</v>
      </c>
    </row>
    <row r="384" spans="1:20" ht="21" customHeight="1">
      <c r="A384" s="7">
        <v>378</v>
      </c>
      <c r="B384" s="7">
        <v>27</v>
      </c>
      <c r="C384" s="59">
        <v>860906042623014</v>
      </c>
      <c r="D384" s="8">
        <v>5754100268248</v>
      </c>
      <c r="E384" s="3" t="s">
        <v>1385</v>
      </c>
      <c r="F384" s="45" t="s">
        <v>1386</v>
      </c>
      <c r="G384" s="3" t="s">
        <v>1385</v>
      </c>
      <c r="H384" s="160"/>
      <c r="I384" s="7" t="s">
        <v>69</v>
      </c>
      <c r="J384" s="41" t="s">
        <v>193</v>
      </c>
      <c r="K384" s="43" t="s">
        <v>1423</v>
      </c>
      <c r="L384" s="84" t="s">
        <v>1473</v>
      </c>
      <c r="M384" s="44" t="s">
        <v>1474</v>
      </c>
      <c r="N384" s="44" t="s">
        <v>1475</v>
      </c>
      <c r="O384" s="84" t="s">
        <v>1476</v>
      </c>
      <c r="P384" s="44" t="s">
        <v>1477</v>
      </c>
      <c r="Q384" s="44" t="s">
        <v>1478</v>
      </c>
      <c r="R384" s="119">
        <v>12.396000000000001</v>
      </c>
      <c r="S384" s="134" t="s">
        <v>276</v>
      </c>
      <c r="T384" s="134" t="s">
        <v>1047</v>
      </c>
    </row>
    <row r="385" spans="1:20" ht="21" customHeight="1">
      <c r="A385" s="7">
        <v>379</v>
      </c>
      <c r="B385" s="7">
        <v>28</v>
      </c>
      <c r="C385" s="59">
        <v>860906042656402</v>
      </c>
      <c r="D385" s="8">
        <v>5754100268249</v>
      </c>
      <c r="E385" s="3" t="s">
        <v>1385</v>
      </c>
      <c r="F385" s="45" t="s">
        <v>1386</v>
      </c>
      <c r="G385" s="3" t="s">
        <v>1385</v>
      </c>
      <c r="H385" s="160"/>
      <c r="I385" s="7" t="s">
        <v>69</v>
      </c>
      <c r="J385" s="41" t="s">
        <v>197</v>
      </c>
      <c r="K385" s="43" t="s">
        <v>1435</v>
      </c>
      <c r="L385" s="84" t="s">
        <v>1476</v>
      </c>
      <c r="M385" s="44" t="s">
        <v>1477</v>
      </c>
      <c r="N385" s="44" t="s">
        <v>1478</v>
      </c>
      <c r="O385" s="84" t="s">
        <v>1479</v>
      </c>
      <c r="P385" s="44" t="s">
        <v>1383</v>
      </c>
      <c r="Q385" s="44" t="s">
        <v>1384</v>
      </c>
      <c r="R385" s="119">
        <v>13.076000000000001</v>
      </c>
      <c r="S385" s="134" t="s">
        <v>276</v>
      </c>
      <c r="T385" s="134" t="s">
        <v>1047</v>
      </c>
    </row>
    <row r="386" spans="1:20" ht="21" customHeight="1">
      <c r="A386" s="7">
        <v>380</v>
      </c>
      <c r="B386" s="7">
        <v>29</v>
      </c>
      <c r="C386" s="59">
        <v>860906042576048</v>
      </c>
      <c r="D386" s="8">
        <v>5754100268250</v>
      </c>
      <c r="E386" s="3" t="s">
        <v>1385</v>
      </c>
      <c r="F386" s="45" t="s">
        <v>1386</v>
      </c>
      <c r="G386" s="3" t="s">
        <v>1385</v>
      </c>
      <c r="H386" s="160"/>
      <c r="I386" s="7" t="s">
        <v>69</v>
      </c>
      <c r="J386" s="41" t="s">
        <v>201</v>
      </c>
      <c r="K386" s="43" t="s">
        <v>1435</v>
      </c>
      <c r="L386" s="84" t="s">
        <v>1479</v>
      </c>
      <c r="M386" s="44" t="s">
        <v>1383</v>
      </c>
      <c r="N386" s="44" t="s">
        <v>1384</v>
      </c>
      <c r="O386" s="84" t="s">
        <v>1480</v>
      </c>
      <c r="P386" s="44" t="s">
        <v>1481</v>
      </c>
      <c r="Q386" s="44" t="s">
        <v>1482</v>
      </c>
      <c r="R386" s="120">
        <v>14.64</v>
      </c>
      <c r="S386" s="134" t="s">
        <v>276</v>
      </c>
      <c r="T386" s="134" t="s">
        <v>1047</v>
      </c>
    </row>
    <row r="387" spans="1:20" ht="21" customHeight="1">
      <c r="A387" s="7">
        <v>381</v>
      </c>
      <c r="B387" s="7">
        <v>30</v>
      </c>
      <c r="C387" s="59">
        <v>860906040990373</v>
      </c>
      <c r="D387" s="8">
        <v>5754100268251</v>
      </c>
      <c r="E387" s="3" t="s">
        <v>1385</v>
      </c>
      <c r="F387" s="45" t="s">
        <v>1386</v>
      </c>
      <c r="G387" s="3" t="s">
        <v>1385</v>
      </c>
      <c r="H387" s="161"/>
      <c r="I387" s="7" t="s">
        <v>69</v>
      </c>
      <c r="J387" s="41" t="s">
        <v>1266</v>
      </c>
      <c r="K387" s="43" t="s">
        <v>1435</v>
      </c>
      <c r="L387" s="84" t="s">
        <v>1480</v>
      </c>
      <c r="M387" s="44" t="s">
        <v>1481</v>
      </c>
      <c r="N387" s="44" t="s">
        <v>1482</v>
      </c>
      <c r="O387" s="84" t="s">
        <v>1440</v>
      </c>
      <c r="P387" s="44" t="s">
        <v>1441</v>
      </c>
      <c r="Q387" s="44" t="s">
        <v>1442</v>
      </c>
      <c r="R387" s="119">
        <v>11.603999999999999</v>
      </c>
      <c r="S387" s="134" t="s">
        <v>276</v>
      </c>
      <c r="T387" s="134" t="s">
        <v>1047</v>
      </c>
    </row>
    <row r="388" spans="1:20" ht="21" customHeight="1">
      <c r="A388" s="7">
        <v>382</v>
      </c>
      <c r="B388" s="7">
        <v>1</v>
      </c>
      <c r="C388" s="59">
        <v>860906042642725</v>
      </c>
      <c r="D388" s="8">
        <v>5754100268252</v>
      </c>
      <c r="E388" s="5" t="s">
        <v>1483</v>
      </c>
      <c r="F388" s="7" t="s">
        <v>1484</v>
      </c>
      <c r="G388" s="5" t="s">
        <v>1485</v>
      </c>
      <c r="H388" s="139" t="s">
        <v>1486</v>
      </c>
      <c r="I388" s="7" t="s">
        <v>24</v>
      </c>
      <c r="J388" s="26" t="s">
        <v>1085</v>
      </c>
      <c r="K388" s="26" t="s">
        <v>1487</v>
      </c>
      <c r="L388" s="86" t="s">
        <v>1440</v>
      </c>
      <c r="M388" s="44" t="s">
        <v>1441</v>
      </c>
      <c r="N388" s="44" t="s">
        <v>1442</v>
      </c>
      <c r="O388" s="86" t="s">
        <v>1488</v>
      </c>
      <c r="P388" s="44" t="s">
        <v>1489</v>
      </c>
      <c r="Q388" s="44" t="s">
        <v>1490</v>
      </c>
      <c r="R388" s="115">
        <v>15.463999999999942</v>
      </c>
      <c r="S388" s="111" t="s">
        <v>215</v>
      </c>
      <c r="T388" s="111" t="s">
        <v>216</v>
      </c>
    </row>
    <row r="389" spans="1:20" ht="21" customHeight="1">
      <c r="A389" s="7">
        <v>383</v>
      </c>
      <c r="B389" s="7">
        <v>2</v>
      </c>
      <c r="C389" s="59">
        <v>860906042774718</v>
      </c>
      <c r="D389" s="8">
        <v>5754100268253</v>
      </c>
      <c r="E389" s="5" t="s">
        <v>1483</v>
      </c>
      <c r="F389" s="7" t="s">
        <v>1484</v>
      </c>
      <c r="G389" s="5" t="s">
        <v>1485</v>
      </c>
      <c r="H389" s="140"/>
      <c r="I389" s="7" t="s">
        <v>24</v>
      </c>
      <c r="J389" s="26" t="s">
        <v>1090</v>
      </c>
      <c r="K389" s="26" t="s">
        <v>1487</v>
      </c>
      <c r="L389" s="86" t="s">
        <v>1491</v>
      </c>
      <c r="M389" s="44" t="s">
        <v>1492</v>
      </c>
      <c r="N389" s="44" t="s">
        <v>1493</v>
      </c>
      <c r="O389" s="86" t="s">
        <v>1494</v>
      </c>
      <c r="P389" s="44" t="s">
        <v>1495</v>
      </c>
      <c r="Q389" s="44" t="s">
        <v>1496</v>
      </c>
      <c r="R389" s="115">
        <v>12.536000000000058</v>
      </c>
      <c r="S389" s="111" t="s">
        <v>215</v>
      </c>
      <c r="T389" s="111" t="s">
        <v>216</v>
      </c>
    </row>
    <row r="390" spans="1:20" ht="21" customHeight="1">
      <c r="A390" s="7">
        <v>384</v>
      </c>
      <c r="B390" s="7">
        <v>3</v>
      </c>
      <c r="C390" s="59">
        <v>860906042531662</v>
      </c>
      <c r="D390" s="8">
        <v>5754100268254</v>
      </c>
      <c r="E390" s="5" t="s">
        <v>1483</v>
      </c>
      <c r="F390" s="7" t="s">
        <v>1484</v>
      </c>
      <c r="G390" s="5" t="s">
        <v>1485</v>
      </c>
      <c r="H390" s="140"/>
      <c r="I390" s="7" t="s">
        <v>24</v>
      </c>
      <c r="J390" s="26" t="s">
        <v>1094</v>
      </c>
      <c r="K390" s="26" t="s">
        <v>1497</v>
      </c>
      <c r="L390" s="86" t="s">
        <v>1494</v>
      </c>
      <c r="M390" s="44" t="s">
        <v>1495</v>
      </c>
      <c r="N390" s="44" t="s">
        <v>1496</v>
      </c>
      <c r="O390" s="86" t="s">
        <v>1498</v>
      </c>
      <c r="P390" s="44" t="s">
        <v>1499</v>
      </c>
      <c r="Q390" s="44" t="s">
        <v>1500</v>
      </c>
      <c r="R390" s="115">
        <v>13.827999999999975</v>
      </c>
      <c r="S390" s="111" t="s">
        <v>215</v>
      </c>
      <c r="T390" s="111" t="s">
        <v>216</v>
      </c>
    </row>
    <row r="391" spans="1:20" ht="21" customHeight="1">
      <c r="A391" s="7">
        <v>385</v>
      </c>
      <c r="B391" s="7">
        <v>4</v>
      </c>
      <c r="C391" s="59">
        <v>860906042750494</v>
      </c>
      <c r="D391" s="8">
        <v>5754100268255</v>
      </c>
      <c r="E391" s="5" t="s">
        <v>1483</v>
      </c>
      <c r="F391" s="7" t="s">
        <v>1484</v>
      </c>
      <c r="G391" s="5" t="s">
        <v>1485</v>
      </c>
      <c r="H391" s="140"/>
      <c r="I391" s="7" t="s">
        <v>24</v>
      </c>
      <c r="J391" s="26" t="s">
        <v>1099</v>
      </c>
      <c r="K391" s="26" t="s">
        <v>1497</v>
      </c>
      <c r="L391" s="86" t="s">
        <v>1498</v>
      </c>
      <c r="M391" s="44" t="s">
        <v>1499</v>
      </c>
      <c r="N391" s="44" t="s">
        <v>1500</v>
      </c>
      <c r="O391" s="86" t="s">
        <v>1501</v>
      </c>
      <c r="P391" s="44" t="s">
        <v>1502</v>
      </c>
      <c r="Q391" s="44" t="s">
        <v>1503</v>
      </c>
      <c r="R391" s="115">
        <v>15.351999999999862</v>
      </c>
      <c r="S391" s="111" t="s">
        <v>215</v>
      </c>
      <c r="T391" s="111" t="s">
        <v>216</v>
      </c>
    </row>
    <row r="392" spans="1:20" ht="21" customHeight="1">
      <c r="A392" s="7">
        <v>386</v>
      </c>
      <c r="B392" s="7">
        <v>5</v>
      </c>
      <c r="C392" s="59">
        <v>860906042578457</v>
      </c>
      <c r="D392" s="8">
        <v>5754100268256</v>
      </c>
      <c r="E392" s="5" t="s">
        <v>1483</v>
      </c>
      <c r="F392" s="7" t="s">
        <v>1484</v>
      </c>
      <c r="G392" s="5" t="s">
        <v>1485</v>
      </c>
      <c r="H392" s="140"/>
      <c r="I392" s="7" t="s">
        <v>24</v>
      </c>
      <c r="J392" s="26" t="s">
        <v>1103</v>
      </c>
      <c r="K392" s="26" t="s">
        <v>1504</v>
      </c>
      <c r="L392" s="86" t="s">
        <v>1501</v>
      </c>
      <c r="M392" s="44" t="s">
        <v>1502</v>
      </c>
      <c r="N392" s="44" t="s">
        <v>1503</v>
      </c>
      <c r="O392" s="86" t="s">
        <v>1505</v>
      </c>
      <c r="P392" s="44" t="s">
        <v>1506</v>
      </c>
      <c r="Q392" s="44" t="s">
        <v>1507</v>
      </c>
      <c r="R392" s="115">
        <v>12.559999999999945</v>
      </c>
      <c r="S392" s="111" t="s">
        <v>215</v>
      </c>
      <c r="T392" s="111" t="s">
        <v>216</v>
      </c>
    </row>
    <row r="393" spans="1:20" ht="21" customHeight="1">
      <c r="A393" s="7">
        <v>387</v>
      </c>
      <c r="B393" s="7">
        <v>6</v>
      </c>
      <c r="C393" s="59">
        <v>860906042535234</v>
      </c>
      <c r="D393" s="8">
        <v>5754100268257</v>
      </c>
      <c r="E393" s="5" t="s">
        <v>1483</v>
      </c>
      <c r="F393" s="7" t="s">
        <v>1484</v>
      </c>
      <c r="G393" s="5" t="s">
        <v>1485</v>
      </c>
      <c r="H393" s="141"/>
      <c r="I393" s="7" t="s">
        <v>24</v>
      </c>
      <c r="J393" s="26" t="s">
        <v>1108</v>
      </c>
      <c r="K393" s="26" t="s">
        <v>1504</v>
      </c>
      <c r="L393" s="86" t="s">
        <v>1505</v>
      </c>
      <c r="M393" s="44" t="s">
        <v>1506</v>
      </c>
      <c r="N393" s="44" t="s">
        <v>1507</v>
      </c>
      <c r="O393" s="86" t="s">
        <v>1508</v>
      </c>
      <c r="P393" s="44" t="s">
        <v>1509</v>
      </c>
      <c r="Q393" s="44" t="s">
        <v>1507</v>
      </c>
      <c r="R393" s="115">
        <v>12.188000000000102</v>
      </c>
      <c r="S393" s="111" t="s">
        <v>215</v>
      </c>
      <c r="T393" s="111" t="s">
        <v>216</v>
      </c>
    </row>
    <row r="394" spans="1:20" ht="21" customHeight="1">
      <c r="A394" s="7">
        <v>388</v>
      </c>
      <c r="B394" s="7">
        <v>7</v>
      </c>
      <c r="C394" s="59">
        <v>860906042743796</v>
      </c>
      <c r="D394" s="8">
        <v>5754100268258</v>
      </c>
      <c r="E394" s="5" t="s">
        <v>1483</v>
      </c>
      <c r="F394" s="7" t="s">
        <v>1484</v>
      </c>
      <c r="G394" s="5" t="s">
        <v>1485</v>
      </c>
      <c r="H394" s="139" t="s">
        <v>1510</v>
      </c>
      <c r="I394" s="7" t="s">
        <v>24</v>
      </c>
      <c r="J394" s="26" t="s">
        <v>1112</v>
      </c>
      <c r="K394" s="26" t="s">
        <v>1504</v>
      </c>
      <c r="L394" s="86" t="s">
        <v>1511</v>
      </c>
      <c r="M394" s="44" t="s">
        <v>1509</v>
      </c>
      <c r="N394" s="44" t="s">
        <v>1507</v>
      </c>
      <c r="O394" s="86" t="s">
        <v>1512</v>
      </c>
      <c r="P394" s="44" t="s">
        <v>1513</v>
      </c>
      <c r="Q394" s="44" t="s">
        <v>1514</v>
      </c>
      <c r="R394" s="115">
        <v>12.756000000000313</v>
      </c>
      <c r="S394" s="111" t="s">
        <v>215</v>
      </c>
      <c r="T394" s="111" t="s">
        <v>216</v>
      </c>
    </row>
    <row r="395" spans="1:20" ht="21" customHeight="1">
      <c r="A395" s="7">
        <v>389</v>
      </c>
      <c r="B395" s="7">
        <v>8</v>
      </c>
      <c r="C395" s="59">
        <v>860906042683240</v>
      </c>
      <c r="D395" s="8">
        <v>5754100268259</v>
      </c>
      <c r="E395" s="5" t="s">
        <v>1483</v>
      </c>
      <c r="F395" s="7" t="s">
        <v>1484</v>
      </c>
      <c r="G395" s="5" t="s">
        <v>1485</v>
      </c>
      <c r="H395" s="140"/>
      <c r="I395" s="7" t="s">
        <v>24</v>
      </c>
      <c r="J395" s="26" t="s">
        <v>1120</v>
      </c>
      <c r="K395" s="26" t="s">
        <v>1515</v>
      </c>
      <c r="L395" s="86" t="s">
        <v>1512</v>
      </c>
      <c r="M395" s="44" t="s">
        <v>1513</v>
      </c>
      <c r="N395" s="44" t="s">
        <v>1514</v>
      </c>
      <c r="O395" s="86" t="s">
        <v>1516</v>
      </c>
      <c r="P395" s="44" t="s">
        <v>1517</v>
      </c>
      <c r="Q395" s="44" t="s">
        <v>1518</v>
      </c>
      <c r="R395" s="115">
        <v>12.487999999999829</v>
      </c>
      <c r="S395" s="111" t="s">
        <v>215</v>
      </c>
      <c r="T395" s="111" t="s">
        <v>216</v>
      </c>
    </row>
    <row r="396" spans="1:20" ht="21" customHeight="1">
      <c r="A396" s="7">
        <v>390</v>
      </c>
      <c r="B396" s="7">
        <v>9</v>
      </c>
      <c r="C396" s="59">
        <v>860906042761897</v>
      </c>
      <c r="D396" s="8">
        <v>5754100268260</v>
      </c>
      <c r="E396" s="5" t="s">
        <v>1483</v>
      </c>
      <c r="F396" s="7" t="s">
        <v>1484</v>
      </c>
      <c r="G396" s="5" t="s">
        <v>1485</v>
      </c>
      <c r="H396" s="140"/>
      <c r="I396" s="7" t="s">
        <v>24</v>
      </c>
      <c r="J396" s="26" t="s">
        <v>1124</v>
      </c>
      <c r="K396" s="26" t="s">
        <v>1515</v>
      </c>
      <c r="L396" s="86" t="s">
        <v>1516</v>
      </c>
      <c r="M396" s="44" t="s">
        <v>1517</v>
      </c>
      <c r="N396" s="44" t="s">
        <v>1518</v>
      </c>
      <c r="O396" s="86" t="s">
        <v>1519</v>
      </c>
      <c r="P396" s="44" t="s">
        <v>1520</v>
      </c>
      <c r="Q396" s="44" t="s">
        <v>1521</v>
      </c>
      <c r="R396" s="115">
        <v>12.827999999999975</v>
      </c>
      <c r="S396" s="111" t="s">
        <v>215</v>
      </c>
      <c r="T396" s="111" t="s">
        <v>216</v>
      </c>
    </row>
    <row r="397" spans="1:20" ht="21" customHeight="1">
      <c r="A397" s="7">
        <v>391</v>
      </c>
      <c r="B397" s="7">
        <v>10</v>
      </c>
      <c r="C397" s="59">
        <v>860906042673449</v>
      </c>
      <c r="D397" s="8">
        <v>5754100268261</v>
      </c>
      <c r="E397" s="5" t="s">
        <v>1483</v>
      </c>
      <c r="F397" s="7" t="s">
        <v>1484</v>
      </c>
      <c r="G397" s="5" t="s">
        <v>1485</v>
      </c>
      <c r="H397" s="140"/>
      <c r="I397" s="7" t="s">
        <v>24</v>
      </c>
      <c r="J397" s="26" t="s">
        <v>531</v>
      </c>
      <c r="K397" s="26" t="s">
        <v>1522</v>
      </c>
      <c r="L397" s="86" t="s">
        <v>1519</v>
      </c>
      <c r="M397" s="44" t="s">
        <v>1520</v>
      </c>
      <c r="N397" s="44" t="s">
        <v>1521</v>
      </c>
      <c r="O397" s="86" t="s">
        <v>1523</v>
      </c>
      <c r="P397" s="44" t="s">
        <v>1524</v>
      </c>
      <c r="Q397" s="44" t="s">
        <v>1525</v>
      </c>
      <c r="R397" s="115">
        <v>15.360000000000127</v>
      </c>
      <c r="S397" s="111" t="s">
        <v>215</v>
      </c>
      <c r="T397" s="111" t="s">
        <v>216</v>
      </c>
    </row>
    <row r="398" spans="1:20" ht="21" customHeight="1">
      <c r="A398" s="7">
        <v>392</v>
      </c>
      <c r="B398" s="7">
        <v>11</v>
      </c>
      <c r="C398" s="59">
        <v>860906042592292</v>
      </c>
      <c r="D398" s="8">
        <v>5754100268262</v>
      </c>
      <c r="E398" s="5" t="s">
        <v>1483</v>
      </c>
      <c r="F398" s="7" t="s">
        <v>1484</v>
      </c>
      <c r="G398" s="5" t="s">
        <v>1485</v>
      </c>
      <c r="H398" s="141"/>
      <c r="I398" s="7" t="s">
        <v>24</v>
      </c>
      <c r="J398" s="26" t="s">
        <v>872</v>
      </c>
      <c r="K398" s="26" t="s">
        <v>1522</v>
      </c>
      <c r="L398" s="86" t="s">
        <v>1523</v>
      </c>
      <c r="M398" s="44" t="s">
        <v>1524</v>
      </c>
      <c r="N398" s="44" t="s">
        <v>1525</v>
      </c>
      <c r="O398" s="86" t="s">
        <v>1526</v>
      </c>
      <c r="P398" s="44" t="s">
        <v>1527</v>
      </c>
      <c r="Q398" s="44" t="s">
        <v>1528</v>
      </c>
      <c r="R398" s="64">
        <v>15.367999999999938</v>
      </c>
      <c r="S398" s="111" t="s">
        <v>215</v>
      </c>
      <c r="T398" s="111" t="s">
        <v>216</v>
      </c>
    </row>
    <row r="399" spans="1:20" ht="21" customHeight="1">
      <c r="A399" s="7">
        <v>393</v>
      </c>
      <c r="B399" s="7">
        <v>12</v>
      </c>
      <c r="C399" s="59">
        <v>860906042761889</v>
      </c>
      <c r="D399" s="8">
        <v>5754100268263</v>
      </c>
      <c r="E399" s="5" t="s">
        <v>1483</v>
      </c>
      <c r="F399" s="7" t="s">
        <v>1484</v>
      </c>
      <c r="G399" s="5" t="s">
        <v>1485</v>
      </c>
      <c r="H399" s="139" t="s">
        <v>1486</v>
      </c>
      <c r="I399" s="7" t="s">
        <v>69</v>
      </c>
      <c r="J399" s="26" t="s">
        <v>152</v>
      </c>
      <c r="K399" s="26" t="s">
        <v>1487</v>
      </c>
      <c r="L399" s="86" t="s">
        <v>1440</v>
      </c>
      <c r="M399" s="44" t="s">
        <v>1441</v>
      </c>
      <c r="N399" s="44" t="s">
        <v>1442</v>
      </c>
      <c r="O399" s="86" t="s">
        <v>1488</v>
      </c>
      <c r="P399" s="44" t="s">
        <v>1489</v>
      </c>
      <c r="Q399" s="44" t="s">
        <v>1490</v>
      </c>
      <c r="R399" s="115">
        <v>14.059999999999945</v>
      </c>
      <c r="S399" s="111" t="s">
        <v>276</v>
      </c>
      <c r="T399" s="111" t="s">
        <v>1047</v>
      </c>
    </row>
    <row r="400" spans="1:20" ht="21" customHeight="1">
      <c r="A400" s="7">
        <v>394</v>
      </c>
      <c r="B400" s="7">
        <v>13</v>
      </c>
      <c r="C400" s="59">
        <v>860906042758968</v>
      </c>
      <c r="D400" s="8">
        <v>5754100268264</v>
      </c>
      <c r="E400" s="5" t="s">
        <v>1483</v>
      </c>
      <c r="F400" s="7" t="s">
        <v>1484</v>
      </c>
      <c r="G400" s="5" t="s">
        <v>1485</v>
      </c>
      <c r="H400" s="140"/>
      <c r="I400" s="7" t="s">
        <v>69</v>
      </c>
      <c r="J400" s="26" t="s">
        <v>157</v>
      </c>
      <c r="K400" s="26" t="s">
        <v>1487</v>
      </c>
      <c r="L400" s="86" t="s">
        <v>1488</v>
      </c>
      <c r="M400" s="44" t="s">
        <v>1489</v>
      </c>
      <c r="N400" s="44" t="s">
        <v>1490</v>
      </c>
      <c r="O400" s="86" t="s">
        <v>1494</v>
      </c>
      <c r="P400" s="44" t="s">
        <v>1495</v>
      </c>
      <c r="Q400" s="44" t="s">
        <v>1496</v>
      </c>
      <c r="R400" s="115">
        <v>12.788000000000011</v>
      </c>
      <c r="S400" s="111" t="s">
        <v>276</v>
      </c>
      <c r="T400" s="111" t="s">
        <v>1047</v>
      </c>
    </row>
    <row r="401" spans="1:20" ht="21" customHeight="1">
      <c r="A401" s="7">
        <v>395</v>
      </c>
      <c r="B401" s="7">
        <v>14</v>
      </c>
      <c r="C401" s="59">
        <v>860906042682135</v>
      </c>
      <c r="D401" s="8">
        <v>5754100268265</v>
      </c>
      <c r="E401" s="5" t="s">
        <v>1483</v>
      </c>
      <c r="F401" s="7" t="s">
        <v>1484</v>
      </c>
      <c r="G401" s="5" t="s">
        <v>1485</v>
      </c>
      <c r="H401" s="140"/>
      <c r="I401" s="7" t="s">
        <v>69</v>
      </c>
      <c r="J401" s="26" t="s">
        <v>161</v>
      </c>
      <c r="K401" s="26" t="s">
        <v>1497</v>
      </c>
      <c r="L401" s="86" t="s">
        <v>1494</v>
      </c>
      <c r="M401" s="44" t="s">
        <v>1495</v>
      </c>
      <c r="N401" s="44" t="s">
        <v>1496</v>
      </c>
      <c r="O401" s="86" t="s">
        <v>1498</v>
      </c>
      <c r="P401" s="44" t="s">
        <v>1502</v>
      </c>
      <c r="Q401" s="44" t="s">
        <v>1503</v>
      </c>
      <c r="R401" s="115">
        <v>14.099999999999909</v>
      </c>
      <c r="S401" s="111" t="s">
        <v>276</v>
      </c>
      <c r="T401" s="111" t="s">
        <v>1047</v>
      </c>
    </row>
    <row r="402" spans="1:20" ht="21" customHeight="1">
      <c r="A402" s="7">
        <v>396</v>
      </c>
      <c r="B402" s="7">
        <v>15</v>
      </c>
      <c r="C402" s="59">
        <v>860906042583952</v>
      </c>
      <c r="D402" s="8">
        <v>5754100268266</v>
      </c>
      <c r="E402" s="5" t="s">
        <v>1483</v>
      </c>
      <c r="F402" s="7" t="s">
        <v>1484</v>
      </c>
      <c r="G402" s="5" t="s">
        <v>1485</v>
      </c>
      <c r="H402" s="140"/>
      <c r="I402" s="7" t="s">
        <v>69</v>
      </c>
      <c r="J402" s="26" t="s">
        <v>165</v>
      </c>
      <c r="K402" s="26" t="s">
        <v>1497</v>
      </c>
      <c r="L402" s="86" t="s">
        <v>1498</v>
      </c>
      <c r="M402" s="44" t="s">
        <v>1502</v>
      </c>
      <c r="N402" s="44" t="s">
        <v>1503</v>
      </c>
      <c r="O402" s="86" t="s">
        <v>1529</v>
      </c>
      <c r="P402" s="44" t="s">
        <v>1530</v>
      </c>
      <c r="Q402" s="44" t="s">
        <v>1531</v>
      </c>
      <c r="R402" s="115">
        <v>13.900000000000091</v>
      </c>
      <c r="S402" s="111" t="s">
        <v>276</v>
      </c>
      <c r="T402" s="111" t="s">
        <v>1047</v>
      </c>
    </row>
    <row r="403" spans="1:20" ht="21" customHeight="1">
      <c r="A403" s="7">
        <v>397</v>
      </c>
      <c r="B403" s="7">
        <v>16</v>
      </c>
      <c r="C403" s="59">
        <v>860906042514650</v>
      </c>
      <c r="D403" s="8">
        <v>5754100268267</v>
      </c>
      <c r="E403" s="5" t="s">
        <v>1483</v>
      </c>
      <c r="F403" s="7" t="s">
        <v>1484</v>
      </c>
      <c r="G403" s="5" t="s">
        <v>1485</v>
      </c>
      <c r="H403" s="140"/>
      <c r="I403" s="7" t="s">
        <v>69</v>
      </c>
      <c r="J403" s="26" t="s">
        <v>169</v>
      </c>
      <c r="K403" s="26" t="s">
        <v>1504</v>
      </c>
      <c r="L403" s="86" t="s">
        <v>1529</v>
      </c>
      <c r="M403" s="44" t="s">
        <v>1530</v>
      </c>
      <c r="N403" s="44" t="s">
        <v>1531</v>
      </c>
      <c r="O403" s="86" t="s">
        <v>1532</v>
      </c>
      <c r="P403" s="44" t="s">
        <v>1533</v>
      </c>
      <c r="Q403" s="44" t="s">
        <v>1534</v>
      </c>
      <c r="R403" s="115">
        <v>10.771999999999935</v>
      </c>
      <c r="S403" s="111" t="s">
        <v>276</v>
      </c>
      <c r="T403" s="111" t="s">
        <v>1047</v>
      </c>
    </row>
    <row r="404" spans="1:20" ht="21" customHeight="1">
      <c r="A404" s="7">
        <v>398</v>
      </c>
      <c r="B404" s="7">
        <v>17</v>
      </c>
      <c r="C404" s="59">
        <v>860906042514643</v>
      </c>
      <c r="D404" s="8">
        <v>5754100268268</v>
      </c>
      <c r="E404" s="5" t="s">
        <v>1483</v>
      </c>
      <c r="F404" s="7" t="s">
        <v>1484</v>
      </c>
      <c r="G404" s="5" t="s">
        <v>1485</v>
      </c>
      <c r="H404" s="141"/>
      <c r="I404" s="7" t="s">
        <v>69</v>
      </c>
      <c r="J404" s="26" t="s">
        <v>173</v>
      </c>
      <c r="K404" s="26" t="s">
        <v>1504</v>
      </c>
      <c r="L404" s="86" t="s">
        <v>1532</v>
      </c>
      <c r="M404" s="44" t="s">
        <v>1533</v>
      </c>
      <c r="N404" s="44" t="s">
        <v>1534</v>
      </c>
      <c r="O404" s="86" t="s">
        <v>1535</v>
      </c>
      <c r="P404" s="44" t="s">
        <v>1536</v>
      </c>
      <c r="Q404" s="44" t="s">
        <v>1537</v>
      </c>
      <c r="R404" s="115">
        <v>14.139999999999873</v>
      </c>
      <c r="S404" s="111" t="s">
        <v>276</v>
      </c>
      <c r="T404" s="111" t="s">
        <v>1047</v>
      </c>
    </row>
    <row r="405" spans="1:20" ht="21" customHeight="1">
      <c r="A405" s="7">
        <v>399</v>
      </c>
      <c r="B405" s="7">
        <v>18</v>
      </c>
      <c r="C405" s="59">
        <v>860906042750536</v>
      </c>
      <c r="D405" s="8">
        <v>5754100268269</v>
      </c>
      <c r="E405" s="5" t="s">
        <v>1483</v>
      </c>
      <c r="F405" s="7" t="s">
        <v>1484</v>
      </c>
      <c r="G405" s="5" t="s">
        <v>1485</v>
      </c>
      <c r="H405" s="139" t="s">
        <v>1510</v>
      </c>
      <c r="I405" s="7" t="s">
        <v>69</v>
      </c>
      <c r="J405" s="26" t="s">
        <v>177</v>
      </c>
      <c r="K405" s="26" t="s">
        <v>1504</v>
      </c>
      <c r="L405" s="86" t="s">
        <v>1535</v>
      </c>
      <c r="M405" s="44" t="s">
        <v>1536</v>
      </c>
      <c r="N405" s="44" t="s">
        <v>1537</v>
      </c>
      <c r="O405" s="86" t="s">
        <v>1512</v>
      </c>
      <c r="P405" s="44" t="s">
        <v>1513</v>
      </c>
      <c r="Q405" s="44" t="s">
        <v>1514</v>
      </c>
      <c r="R405" s="115">
        <v>13.772000000000389</v>
      </c>
      <c r="S405" s="111" t="s">
        <v>276</v>
      </c>
      <c r="T405" s="111" t="s">
        <v>1047</v>
      </c>
    </row>
    <row r="406" spans="1:20" ht="21" customHeight="1">
      <c r="A406" s="7">
        <v>400</v>
      </c>
      <c r="B406" s="7">
        <v>19</v>
      </c>
      <c r="C406" s="59">
        <v>860906042743630</v>
      </c>
      <c r="D406" s="8">
        <v>5754100268270</v>
      </c>
      <c r="E406" s="5" t="s">
        <v>1483</v>
      </c>
      <c r="F406" s="7" t="s">
        <v>1484</v>
      </c>
      <c r="G406" s="5" t="s">
        <v>1485</v>
      </c>
      <c r="H406" s="140"/>
      <c r="I406" s="7" t="s">
        <v>69</v>
      </c>
      <c r="J406" s="26" t="s">
        <v>181</v>
      </c>
      <c r="K406" s="26" t="s">
        <v>1515</v>
      </c>
      <c r="L406" s="86" t="s">
        <v>1512</v>
      </c>
      <c r="M406" s="44" t="s">
        <v>1513</v>
      </c>
      <c r="N406" s="44" t="s">
        <v>1514</v>
      </c>
      <c r="O406" s="86" t="s">
        <v>1538</v>
      </c>
      <c r="P406" s="44" t="s">
        <v>1539</v>
      </c>
      <c r="Q406" s="44" t="s">
        <v>1540</v>
      </c>
      <c r="R406" s="115">
        <v>10.491999999999734</v>
      </c>
      <c r="S406" s="111" t="s">
        <v>276</v>
      </c>
      <c r="T406" s="111" t="s">
        <v>1047</v>
      </c>
    </row>
    <row r="407" spans="1:20" ht="21" customHeight="1">
      <c r="A407" s="7">
        <v>401</v>
      </c>
      <c r="B407" s="7">
        <v>20</v>
      </c>
      <c r="C407" s="59">
        <v>860906042759032</v>
      </c>
      <c r="D407" s="8">
        <v>5754100268271</v>
      </c>
      <c r="E407" s="5" t="s">
        <v>1483</v>
      </c>
      <c r="F407" s="7" t="s">
        <v>1484</v>
      </c>
      <c r="G407" s="5" t="s">
        <v>1485</v>
      </c>
      <c r="H407" s="140"/>
      <c r="I407" s="7" t="s">
        <v>69</v>
      </c>
      <c r="J407" s="26" t="s">
        <v>185</v>
      </c>
      <c r="K407" s="26" t="s">
        <v>1515</v>
      </c>
      <c r="L407" s="86" t="s">
        <v>1538</v>
      </c>
      <c r="M407" s="44" t="s">
        <v>1539</v>
      </c>
      <c r="N407" s="44" t="s">
        <v>1540</v>
      </c>
      <c r="O407" s="86" t="s">
        <v>1519</v>
      </c>
      <c r="P407" s="44" t="s">
        <v>1520</v>
      </c>
      <c r="Q407" s="44" t="s">
        <v>1521</v>
      </c>
      <c r="R407" s="115">
        <v>14.824000000000069</v>
      </c>
      <c r="S407" s="111" t="s">
        <v>276</v>
      </c>
      <c r="T407" s="111" t="s">
        <v>1047</v>
      </c>
    </row>
    <row r="408" spans="1:20" ht="21" customHeight="1">
      <c r="A408" s="7">
        <v>402</v>
      </c>
      <c r="B408" s="7">
        <v>21</v>
      </c>
      <c r="C408" s="59">
        <v>862843049320252</v>
      </c>
      <c r="D408" s="8">
        <v>5754100268272</v>
      </c>
      <c r="E408" s="5" t="s">
        <v>1483</v>
      </c>
      <c r="F408" s="7" t="s">
        <v>1484</v>
      </c>
      <c r="G408" s="5" t="s">
        <v>1485</v>
      </c>
      <c r="H408" s="140"/>
      <c r="I408" s="7" t="s">
        <v>69</v>
      </c>
      <c r="J408" s="26" t="s">
        <v>189</v>
      </c>
      <c r="K408" s="26" t="s">
        <v>1522</v>
      </c>
      <c r="L408" s="86" t="s">
        <v>1519</v>
      </c>
      <c r="M408" s="44" t="s">
        <v>1520</v>
      </c>
      <c r="N408" s="44" t="s">
        <v>1521</v>
      </c>
      <c r="O408" s="86" t="s">
        <v>1541</v>
      </c>
      <c r="P408" s="44" t="s">
        <v>1542</v>
      </c>
      <c r="Q408" s="44" t="s">
        <v>1543</v>
      </c>
      <c r="R408" s="115">
        <v>14.851999999999862</v>
      </c>
      <c r="S408" s="111" t="s">
        <v>276</v>
      </c>
      <c r="T408" s="111" t="s">
        <v>1047</v>
      </c>
    </row>
    <row r="409" spans="1:20" ht="21" customHeight="1">
      <c r="A409" s="7">
        <v>403</v>
      </c>
      <c r="B409" s="7">
        <v>22</v>
      </c>
      <c r="C409" s="59">
        <v>862843049264427</v>
      </c>
      <c r="D409" s="8">
        <v>5754100268273</v>
      </c>
      <c r="E409" s="5" t="s">
        <v>1483</v>
      </c>
      <c r="F409" s="7" t="s">
        <v>1484</v>
      </c>
      <c r="G409" s="5" t="s">
        <v>1485</v>
      </c>
      <c r="H409" s="141"/>
      <c r="I409" s="7" t="s">
        <v>69</v>
      </c>
      <c r="J409" s="26" t="s">
        <v>193</v>
      </c>
      <c r="K409" s="26" t="s">
        <v>1522</v>
      </c>
      <c r="L409" s="86" t="s">
        <v>1541</v>
      </c>
      <c r="M409" s="44" t="s">
        <v>1542</v>
      </c>
      <c r="N409" s="44" t="s">
        <v>1543</v>
      </c>
      <c r="O409" s="86" t="s">
        <v>1526</v>
      </c>
      <c r="P409" s="44" t="s">
        <v>1527</v>
      </c>
      <c r="Q409" s="44" t="s">
        <v>1528</v>
      </c>
      <c r="R409" s="115">
        <v>15.876000000000204</v>
      </c>
      <c r="S409" s="111" t="s">
        <v>276</v>
      </c>
      <c r="T409" s="111" t="s">
        <v>1047</v>
      </c>
    </row>
    <row r="410" spans="1:20" ht="15.75" customHeight="1">
      <c r="A410" s="7">
        <v>404</v>
      </c>
      <c r="B410" s="7">
        <v>1</v>
      </c>
      <c r="C410" s="59">
        <v>862843049221203</v>
      </c>
      <c r="D410" s="8">
        <v>5754100268274</v>
      </c>
      <c r="E410" s="5" t="s">
        <v>1544</v>
      </c>
      <c r="F410" s="46" t="s">
        <v>1545</v>
      </c>
      <c r="G410" s="5" t="s">
        <v>1546</v>
      </c>
      <c r="H410" s="156" t="s">
        <v>1547</v>
      </c>
      <c r="I410" s="46" t="s">
        <v>24</v>
      </c>
      <c r="J410" s="47" t="s">
        <v>486</v>
      </c>
      <c r="K410" s="47" t="s">
        <v>1548</v>
      </c>
      <c r="L410" s="87" t="s">
        <v>1549</v>
      </c>
      <c r="M410" s="47" t="s">
        <v>1550</v>
      </c>
      <c r="N410" s="47" t="s">
        <v>1551</v>
      </c>
      <c r="O410" s="105" t="s">
        <v>1552</v>
      </c>
      <c r="P410" s="47" t="s">
        <v>1553</v>
      </c>
      <c r="Q410" s="47" t="s">
        <v>1554</v>
      </c>
      <c r="R410" s="122">
        <v>11.648</v>
      </c>
      <c r="S410" s="135" t="s">
        <v>1555</v>
      </c>
      <c r="T410" s="135" t="s">
        <v>1556</v>
      </c>
    </row>
    <row r="411" spans="1:20" ht="15.75" customHeight="1">
      <c r="A411" s="7">
        <v>405</v>
      </c>
      <c r="B411" s="7">
        <v>2</v>
      </c>
      <c r="C411" s="59">
        <v>862843049320427</v>
      </c>
      <c r="D411" s="8">
        <v>5754100268275</v>
      </c>
      <c r="E411" s="5" t="s">
        <v>1544</v>
      </c>
      <c r="F411" s="46" t="s">
        <v>1545</v>
      </c>
      <c r="G411" s="5" t="s">
        <v>1546</v>
      </c>
      <c r="H411" s="157"/>
      <c r="I411" s="46" t="s">
        <v>24</v>
      </c>
      <c r="J411" s="47" t="s">
        <v>495</v>
      </c>
      <c r="K411" s="47" t="s">
        <v>1548</v>
      </c>
      <c r="L411" s="87" t="s">
        <v>1552</v>
      </c>
      <c r="M411" s="47" t="s">
        <v>1553</v>
      </c>
      <c r="N411" s="47" t="s">
        <v>1554</v>
      </c>
      <c r="O411" s="105" t="s">
        <v>1557</v>
      </c>
      <c r="P411" s="47" t="s">
        <v>1558</v>
      </c>
      <c r="Q411" s="47" t="s">
        <v>1559</v>
      </c>
      <c r="R411" s="122">
        <v>11.671999999999997</v>
      </c>
      <c r="S411" s="135" t="s">
        <v>1555</v>
      </c>
      <c r="T411" s="135" t="s">
        <v>1556</v>
      </c>
    </row>
    <row r="412" spans="1:20" ht="15.75" customHeight="1">
      <c r="A412" s="7">
        <v>406</v>
      </c>
      <c r="B412" s="7">
        <v>3</v>
      </c>
      <c r="C412" s="59">
        <v>862843049258684</v>
      </c>
      <c r="D412" s="8">
        <v>5754100268276</v>
      </c>
      <c r="E412" s="5" t="s">
        <v>1544</v>
      </c>
      <c r="F412" s="46" t="s">
        <v>1545</v>
      </c>
      <c r="G412" s="5" t="s">
        <v>1546</v>
      </c>
      <c r="H412" s="157"/>
      <c r="I412" s="46" t="s">
        <v>24</v>
      </c>
      <c r="J412" s="47" t="s">
        <v>499</v>
      </c>
      <c r="K412" s="47" t="s">
        <v>1560</v>
      </c>
      <c r="L412" s="87" t="s">
        <v>1557</v>
      </c>
      <c r="M412" s="47" t="s">
        <v>1558</v>
      </c>
      <c r="N412" s="47" t="s">
        <v>1559</v>
      </c>
      <c r="O412" s="105" t="s">
        <v>1561</v>
      </c>
      <c r="P412" s="47" t="s">
        <v>1562</v>
      </c>
      <c r="Q412" s="47" t="s">
        <v>1563</v>
      </c>
      <c r="R412" s="122">
        <v>11.572000000000003</v>
      </c>
      <c r="S412" s="135" t="s">
        <v>1555</v>
      </c>
      <c r="T412" s="135" t="s">
        <v>1556</v>
      </c>
    </row>
    <row r="413" spans="1:20" ht="15.75" customHeight="1">
      <c r="A413" s="7">
        <v>407</v>
      </c>
      <c r="B413" s="7">
        <v>4</v>
      </c>
      <c r="C413" s="59">
        <v>862843049260235</v>
      </c>
      <c r="D413" s="8">
        <v>5754100268277</v>
      </c>
      <c r="E413" s="5" t="s">
        <v>1544</v>
      </c>
      <c r="F413" s="46" t="s">
        <v>1545</v>
      </c>
      <c r="G413" s="5" t="s">
        <v>1546</v>
      </c>
      <c r="H413" s="157"/>
      <c r="I413" s="46" t="s">
        <v>24</v>
      </c>
      <c r="J413" s="47" t="s">
        <v>503</v>
      </c>
      <c r="K413" s="47" t="s">
        <v>1560</v>
      </c>
      <c r="L413" s="87" t="s">
        <v>1561</v>
      </c>
      <c r="M413" s="47" t="s">
        <v>1562</v>
      </c>
      <c r="N413" s="47" t="s">
        <v>1563</v>
      </c>
      <c r="O413" s="105" t="s">
        <v>1564</v>
      </c>
      <c r="P413" s="47" t="s">
        <v>1565</v>
      </c>
      <c r="Q413" s="47" t="s">
        <v>1566</v>
      </c>
      <c r="R413" s="122">
        <v>11.095999999999997</v>
      </c>
      <c r="S413" s="135" t="s">
        <v>1555</v>
      </c>
      <c r="T413" s="135" t="s">
        <v>1556</v>
      </c>
    </row>
    <row r="414" spans="1:20" ht="15.75" customHeight="1">
      <c r="A414" s="7">
        <v>408</v>
      </c>
      <c r="B414" s="7">
        <v>5</v>
      </c>
      <c r="C414" s="59">
        <v>862843049263726</v>
      </c>
      <c r="D414" s="8">
        <v>5754100268278</v>
      </c>
      <c r="E414" s="5" t="s">
        <v>1544</v>
      </c>
      <c r="F414" s="46" t="s">
        <v>1545</v>
      </c>
      <c r="G414" s="5" t="s">
        <v>1546</v>
      </c>
      <c r="H414" s="157"/>
      <c r="I414" s="46" t="s">
        <v>24</v>
      </c>
      <c r="J414" s="47" t="s">
        <v>509</v>
      </c>
      <c r="K414" s="47" t="s">
        <v>1567</v>
      </c>
      <c r="L414" s="87" t="s">
        <v>1564</v>
      </c>
      <c r="M414" s="47" t="s">
        <v>1565</v>
      </c>
      <c r="N414" s="47" t="s">
        <v>1566</v>
      </c>
      <c r="O414" s="105" t="s">
        <v>1568</v>
      </c>
      <c r="P414" s="47" t="s">
        <v>1569</v>
      </c>
      <c r="Q414" s="47" t="s">
        <v>1570</v>
      </c>
      <c r="R414" s="122">
        <v>14.219999999999999</v>
      </c>
      <c r="S414" s="135" t="s">
        <v>1555</v>
      </c>
      <c r="T414" s="135" t="s">
        <v>1556</v>
      </c>
    </row>
    <row r="415" spans="1:20" ht="15.75" customHeight="1">
      <c r="A415" s="7">
        <v>409</v>
      </c>
      <c r="B415" s="7">
        <v>6</v>
      </c>
      <c r="C415" s="59">
        <v>862843049321557</v>
      </c>
      <c r="D415" s="8">
        <v>5754100268279</v>
      </c>
      <c r="E415" s="5" t="s">
        <v>1544</v>
      </c>
      <c r="F415" s="46" t="s">
        <v>1545</v>
      </c>
      <c r="G415" s="5" t="s">
        <v>1546</v>
      </c>
      <c r="H415" s="158"/>
      <c r="I415" s="46" t="s">
        <v>24</v>
      </c>
      <c r="J415" s="47" t="s">
        <v>513</v>
      </c>
      <c r="K415" s="47" t="s">
        <v>1567</v>
      </c>
      <c r="L415" s="87" t="s">
        <v>1568</v>
      </c>
      <c r="M415" s="47" t="s">
        <v>1569</v>
      </c>
      <c r="N415" s="47" t="s">
        <v>1570</v>
      </c>
      <c r="O415" s="105" t="s">
        <v>1571</v>
      </c>
      <c r="P415" s="47" t="s">
        <v>1572</v>
      </c>
      <c r="Q415" s="47" t="s">
        <v>1573</v>
      </c>
      <c r="R415" s="122">
        <v>13.780000000000001</v>
      </c>
      <c r="S415" s="135" t="s">
        <v>1555</v>
      </c>
      <c r="T415" s="135" t="s">
        <v>1556</v>
      </c>
    </row>
    <row r="416" spans="1:20" ht="15.75" customHeight="1">
      <c r="A416" s="7">
        <v>410</v>
      </c>
      <c r="B416" s="7">
        <v>7</v>
      </c>
      <c r="C416" s="59">
        <v>862843049263676</v>
      </c>
      <c r="D416" s="8">
        <v>5754100268280</v>
      </c>
      <c r="E416" s="5" t="s">
        <v>1544</v>
      </c>
      <c r="F416" s="46" t="s">
        <v>1545</v>
      </c>
      <c r="G416" s="5" t="s">
        <v>1546</v>
      </c>
      <c r="H416" s="156" t="s">
        <v>1574</v>
      </c>
      <c r="I416" s="46" t="s">
        <v>24</v>
      </c>
      <c r="J416" s="47" t="s">
        <v>518</v>
      </c>
      <c r="K416" s="47" t="s">
        <v>1567</v>
      </c>
      <c r="L416" s="87" t="s">
        <v>1571</v>
      </c>
      <c r="M416" s="47" t="s">
        <v>1572</v>
      </c>
      <c r="N416" s="47" t="s">
        <v>1573</v>
      </c>
      <c r="O416" s="105" t="s">
        <v>1575</v>
      </c>
      <c r="P416" s="47" t="s">
        <v>1576</v>
      </c>
      <c r="Q416" s="47" t="s">
        <v>857</v>
      </c>
      <c r="R416" s="122">
        <v>15.168000000000006</v>
      </c>
      <c r="S416" s="135" t="s">
        <v>1555</v>
      </c>
      <c r="T416" s="135" t="s">
        <v>1556</v>
      </c>
    </row>
    <row r="417" spans="1:20" ht="15.75" customHeight="1">
      <c r="A417" s="7">
        <v>411</v>
      </c>
      <c r="B417" s="7">
        <v>8</v>
      </c>
      <c r="C417" s="59">
        <v>862843049263874</v>
      </c>
      <c r="D417" s="8">
        <v>5754100268281</v>
      </c>
      <c r="E417" s="5" t="s">
        <v>1544</v>
      </c>
      <c r="F417" s="46" t="s">
        <v>1545</v>
      </c>
      <c r="G417" s="5" t="s">
        <v>1546</v>
      </c>
      <c r="H417" s="157"/>
      <c r="I417" s="46" t="s">
        <v>24</v>
      </c>
      <c r="J417" s="47" t="s">
        <v>522</v>
      </c>
      <c r="K417" s="47" t="s">
        <v>1577</v>
      </c>
      <c r="L417" s="87" t="s">
        <v>1575</v>
      </c>
      <c r="M417" s="47" t="s">
        <v>1576</v>
      </c>
      <c r="N417" s="47" t="s">
        <v>1578</v>
      </c>
      <c r="O417" s="105" t="s">
        <v>1579</v>
      </c>
      <c r="P417" s="47" t="s">
        <v>1580</v>
      </c>
      <c r="Q417" s="47" t="s">
        <v>1581</v>
      </c>
      <c r="R417" s="122">
        <v>12.023999999999987</v>
      </c>
      <c r="S417" s="135" t="s">
        <v>1555</v>
      </c>
      <c r="T417" s="135" t="s">
        <v>1556</v>
      </c>
    </row>
    <row r="418" spans="1:20" ht="15.75" customHeight="1">
      <c r="A418" s="7">
        <v>412</v>
      </c>
      <c r="B418" s="7">
        <v>9</v>
      </c>
      <c r="C418" s="59">
        <v>862843049272412</v>
      </c>
      <c r="D418" s="8">
        <v>5754100268282</v>
      </c>
      <c r="E418" s="5" t="s">
        <v>1544</v>
      </c>
      <c r="F418" s="46" t="s">
        <v>1545</v>
      </c>
      <c r="G418" s="5" t="s">
        <v>1546</v>
      </c>
      <c r="H418" s="157"/>
      <c r="I418" s="46" t="s">
        <v>24</v>
      </c>
      <c r="J418" s="47" t="s">
        <v>527</v>
      </c>
      <c r="K418" s="47" t="s">
        <v>1577</v>
      </c>
      <c r="L418" s="87" t="s">
        <v>1579</v>
      </c>
      <c r="M418" s="47" t="s">
        <v>1580</v>
      </c>
      <c r="N418" s="47" t="s">
        <v>1581</v>
      </c>
      <c r="O418" s="105" t="s">
        <v>1582</v>
      </c>
      <c r="P418" s="47" t="s">
        <v>1583</v>
      </c>
      <c r="Q418" s="47" t="s">
        <v>1584</v>
      </c>
      <c r="R418" s="122">
        <v>12.415999999999997</v>
      </c>
      <c r="S418" s="135" t="s">
        <v>1555</v>
      </c>
      <c r="T418" s="135" t="s">
        <v>1556</v>
      </c>
    </row>
    <row r="419" spans="1:20" ht="15.75" customHeight="1">
      <c r="A419" s="7">
        <v>413</v>
      </c>
      <c r="B419" s="7">
        <v>10</v>
      </c>
      <c r="C419" s="59">
        <v>862843049355134</v>
      </c>
      <c r="D419" s="8">
        <v>5754100268283</v>
      </c>
      <c r="E419" s="5" t="s">
        <v>1544</v>
      </c>
      <c r="F419" s="46" t="s">
        <v>1545</v>
      </c>
      <c r="G419" s="5" t="s">
        <v>1546</v>
      </c>
      <c r="H419" s="157"/>
      <c r="I419" s="46" t="s">
        <v>24</v>
      </c>
      <c r="J419" s="47" t="s">
        <v>531</v>
      </c>
      <c r="K419" s="47" t="s">
        <v>1577</v>
      </c>
      <c r="L419" s="87" t="s">
        <v>1582</v>
      </c>
      <c r="M419" s="47" t="s">
        <v>1583</v>
      </c>
      <c r="N419" s="47" t="s">
        <v>1584</v>
      </c>
      <c r="O419" s="105" t="s">
        <v>1585</v>
      </c>
      <c r="P419" s="47" t="s">
        <v>1586</v>
      </c>
      <c r="Q419" s="47" t="s">
        <v>1587</v>
      </c>
      <c r="R419" s="122">
        <v>14.768000000000001</v>
      </c>
      <c r="S419" s="135" t="s">
        <v>1555</v>
      </c>
      <c r="T419" s="135" t="s">
        <v>1556</v>
      </c>
    </row>
    <row r="420" spans="1:20" ht="15.75" customHeight="1">
      <c r="A420" s="7">
        <v>414</v>
      </c>
      <c r="B420" s="7">
        <v>11</v>
      </c>
      <c r="C420" s="59">
        <v>862843049263866</v>
      </c>
      <c r="D420" s="8">
        <v>5754100268284</v>
      </c>
      <c r="E420" s="5" t="s">
        <v>1544</v>
      </c>
      <c r="F420" s="46" t="s">
        <v>1545</v>
      </c>
      <c r="G420" s="5" t="s">
        <v>1546</v>
      </c>
      <c r="H420" s="158"/>
      <c r="I420" s="46" t="s">
        <v>24</v>
      </c>
      <c r="J420" s="47" t="s">
        <v>872</v>
      </c>
      <c r="K420" s="47" t="s">
        <v>1577</v>
      </c>
      <c r="L420" s="87" t="s">
        <v>1585</v>
      </c>
      <c r="M420" s="47" t="s">
        <v>1586</v>
      </c>
      <c r="N420" s="47" t="s">
        <v>1587</v>
      </c>
      <c r="O420" s="105" t="s">
        <v>1588</v>
      </c>
      <c r="P420" s="47" t="s">
        <v>1589</v>
      </c>
      <c r="Q420" s="47" t="s">
        <v>1590</v>
      </c>
      <c r="R420" s="122">
        <v>13.708000000000027</v>
      </c>
      <c r="S420" s="135" t="s">
        <v>1555</v>
      </c>
      <c r="T420" s="135" t="s">
        <v>1556</v>
      </c>
    </row>
    <row r="421" spans="1:20" ht="15.75" customHeight="1">
      <c r="A421" s="7">
        <v>415</v>
      </c>
      <c r="B421" s="7">
        <v>12</v>
      </c>
      <c r="C421" s="59">
        <v>862843049321037</v>
      </c>
      <c r="D421" s="8">
        <v>5754100268285</v>
      </c>
      <c r="E421" s="5" t="s">
        <v>1544</v>
      </c>
      <c r="F421" s="46" t="s">
        <v>1545</v>
      </c>
      <c r="G421" s="5" t="s">
        <v>1546</v>
      </c>
      <c r="H421" s="156" t="s">
        <v>1547</v>
      </c>
      <c r="I421" s="46" t="s">
        <v>69</v>
      </c>
      <c r="J421" s="48" t="s">
        <v>152</v>
      </c>
      <c r="K421" s="47" t="s">
        <v>1548</v>
      </c>
      <c r="L421" s="88" t="s">
        <v>1591</v>
      </c>
      <c r="M421" s="47" t="s">
        <v>1592</v>
      </c>
      <c r="N421" s="47" t="s">
        <v>1593</v>
      </c>
      <c r="O421" s="88" t="s">
        <v>1594</v>
      </c>
      <c r="P421" s="47" t="s">
        <v>1595</v>
      </c>
      <c r="Q421" s="47" t="s">
        <v>1596</v>
      </c>
      <c r="R421" s="123">
        <v>8</v>
      </c>
      <c r="S421" s="135" t="s">
        <v>1597</v>
      </c>
      <c r="T421" s="135" t="s">
        <v>1598</v>
      </c>
    </row>
    <row r="422" spans="1:20" ht="15.75" customHeight="1">
      <c r="A422" s="7">
        <v>416</v>
      </c>
      <c r="B422" s="7">
        <v>13</v>
      </c>
      <c r="C422" s="59">
        <v>862843049263957</v>
      </c>
      <c r="D422" s="8">
        <v>5754100268286</v>
      </c>
      <c r="E422" s="5" t="s">
        <v>1544</v>
      </c>
      <c r="F422" s="46" t="s">
        <v>1545</v>
      </c>
      <c r="G422" s="5" t="s">
        <v>1546</v>
      </c>
      <c r="H422" s="157"/>
      <c r="I422" s="46" t="s">
        <v>69</v>
      </c>
      <c r="J422" s="48" t="s">
        <v>157</v>
      </c>
      <c r="K422" s="47" t="s">
        <v>1548</v>
      </c>
      <c r="L422" s="88" t="s">
        <v>1594</v>
      </c>
      <c r="M422" s="47" t="s">
        <v>1595</v>
      </c>
      <c r="N422" s="47" t="s">
        <v>1596</v>
      </c>
      <c r="O422" s="88" t="s">
        <v>1599</v>
      </c>
      <c r="P422" s="47" t="s">
        <v>1600</v>
      </c>
      <c r="Q422" s="47" t="s">
        <v>1601</v>
      </c>
      <c r="R422" s="123">
        <v>6</v>
      </c>
      <c r="S422" s="135" t="s">
        <v>1597</v>
      </c>
      <c r="T422" s="135" t="s">
        <v>1598</v>
      </c>
    </row>
    <row r="423" spans="1:20" ht="15.75" customHeight="1">
      <c r="A423" s="7">
        <v>417</v>
      </c>
      <c r="B423" s="7">
        <v>14</v>
      </c>
      <c r="C423" s="59">
        <v>862843049224637</v>
      </c>
      <c r="D423" s="8">
        <v>5754100268287</v>
      </c>
      <c r="E423" s="5" t="s">
        <v>1544</v>
      </c>
      <c r="F423" s="46" t="s">
        <v>1545</v>
      </c>
      <c r="G423" s="5" t="s">
        <v>1546</v>
      </c>
      <c r="H423" s="157"/>
      <c r="I423" s="46" t="s">
        <v>69</v>
      </c>
      <c r="J423" s="48" t="s">
        <v>161</v>
      </c>
      <c r="K423" s="47" t="s">
        <v>1560</v>
      </c>
      <c r="L423" s="88" t="s">
        <v>1599</v>
      </c>
      <c r="M423" s="47" t="s">
        <v>1600</v>
      </c>
      <c r="N423" s="47" t="s">
        <v>1601</v>
      </c>
      <c r="O423" s="88" t="s">
        <v>1602</v>
      </c>
      <c r="P423" s="47" t="s">
        <v>1603</v>
      </c>
      <c r="Q423" s="47" t="s">
        <v>1604</v>
      </c>
      <c r="R423" s="123">
        <v>8</v>
      </c>
      <c r="S423" s="135" t="s">
        <v>1597</v>
      </c>
      <c r="T423" s="135" t="s">
        <v>1598</v>
      </c>
    </row>
    <row r="424" spans="1:20" ht="15.75" customHeight="1">
      <c r="A424" s="7">
        <v>418</v>
      </c>
      <c r="B424" s="7">
        <v>15</v>
      </c>
      <c r="C424" s="59">
        <v>862843049221211</v>
      </c>
      <c r="D424" s="8">
        <v>5754100268288</v>
      </c>
      <c r="E424" s="5" t="s">
        <v>1544</v>
      </c>
      <c r="F424" s="46" t="s">
        <v>1545</v>
      </c>
      <c r="G424" s="5" t="s">
        <v>1546</v>
      </c>
      <c r="H424" s="157"/>
      <c r="I424" s="46" t="s">
        <v>69</v>
      </c>
      <c r="J424" s="48" t="s">
        <v>165</v>
      </c>
      <c r="K424" s="47" t="s">
        <v>1567</v>
      </c>
      <c r="L424" s="88" t="s">
        <v>1602</v>
      </c>
      <c r="M424" s="47" t="s">
        <v>1603</v>
      </c>
      <c r="N424" s="47" t="s">
        <v>1604</v>
      </c>
      <c r="O424" s="88" t="s">
        <v>1605</v>
      </c>
      <c r="P424" s="47" t="s">
        <v>1606</v>
      </c>
      <c r="Q424" s="47" t="s">
        <v>1607</v>
      </c>
      <c r="R424" s="123">
        <v>8</v>
      </c>
      <c r="S424" s="135" t="s">
        <v>1597</v>
      </c>
      <c r="T424" s="135" t="s">
        <v>1598</v>
      </c>
    </row>
    <row r="425" spans="1:20" ht="15.75" customHeight="1">
      <c r="A425" s="7">
        <v>419</v>
      </c>
      <c r="B425" s="7">
        <v>16</v>
      </c>
      <c r="C425" s="59">
        <v>862843049355100</v>
      </c>
      <c r="D425" s="8">
        <v>5754100268289</v>
      </c>
      <c r="E425" s="5" t="s">
        <v>1544</v>
      </c>
      <c r="F425" s="46" t="s">
        <v>1545</v>
      </c>
      <c r="G425" s="5" t="s">
        <v>1546</v>
      </c>
      <c r="H425" s="158"/>
      <c r="I425" s="46" t="s">
        <v>69</v>
      </c>
      <c r="J425" s="48" t="s">
        <v>169</v>
      </c>
      <c r="K425" s="47" t="s">
        <v>1567</v>
      </c>
      <c r="L425" s="88" t="s">
        <v>1605</v>
      </c>
      <c r="M425" s="47" t="s">
        <v>1606</v>
      </c>
      <c r="N425" s="47" t="s">
        <v>1607</v>
      </c>
      <c r="O425" s="88" t="s">
        <v>1608</v>
      </c>
      <c r="P425" s="47" t="s">
        <v>1609</v>
      </c>
      <c r="Q425" s="47" t="s">
        <v>1610</v>
      </c>
      <c r="R425" s="123">
        <v>8</v>
      </c>
      <c r="S425" s="135" t="s">
        <v>1597</v>
      </c>
      <c r="T425" s="135" t="s">
        <v>1598</v>
      </c>
    </row>
    <row r="426" spans="1:20" ht="15.75" customHeight="1">
      <c r="A426" s="7">
        <v>420</v>
      </c>
      <c r="B426" s="7">
        <v>17</v>
      </c>
      <c r="C426" s="59">
        <v>862843049258304</v>
      </c>
      <c r="D426" s="8">
        <v>5754100268290</v>
      </c>
      <c r="E426" s="5" t="s">
        <v>1544</v>
      </c>
      <c r="F426" s="46" t="s">
        <v>1545</v>
      </c>
      <c r="G426" s="5" t="s">
        <v>1546</v>
      </c>
      <c r="H426" s="156" t="s">
        <v>1574</v>
      </c>
      <c r="I426" s="46" t="s">
        <v>69</v>
      </c>
      <c r="J426" s="48" t="s">
        <v>173</v>
      </c>
      <c r="K426" s="47" t="s">
        <v>1567</v>
      </c>
      <c r="L426" s="88" t="s">
        <v>1608</v>
      </c>
      <c r="M426" s="47" t="s">
        <v>1609</v>
      </c>
      <c r="N426" s="47" t="s">
        <v>1610</v>
      </c>
      <c r="O426" s="88" t="s">
        <v>1611</v>
      </c>
      <c r="P426" s="47" t="s">
        <v>1612</v>
      </c>
      <c r="Q426" s="47" t="s">
        <v>1613</v>
      </c>
      <c r="R426" s="123">
        <v>8</v>
      </c>
      <c r="S426" s="135" t="s">
        <v>1597</v>
      </c>
      <c r="T426" s="135" t="s">
        <v>1598</v>
      </c>
    </row>
    <row r="427" spans="1:20" ht="15.75" customHeight="1">
      <c r="A427" s="7">
        <v>421</v>
      </c>
      <c r="B427" s="7">
        <v>18</v>
      </c>
      <c r="C427" s="59">
        <v>862843049225345</v>
      </c>
      <c r="D427" s="8">
        <v>5754100268291</v>
      </c>
      <c r="E427" s="5" t="s">
        <v>1544</v>
      </c>
      <c r="F427" s="46" t="s">
        <v>1545</v>
      </c>
      <c r="G427" s="5" t="s">
        <v>1546</v>
      </c>
      <c r="H427" s="157"/>
      <c r="I427" s="46" t="s">
        <v>69</v>
      </c>
      <c r="J427" s="48" t="s">
        <v>177</v>
      </c>
      <c r="K427" s="47" t="s">
        <v>1577</v>
      </c>
      <c r="L427" s="88" t="s">
        <v>1611</v>
      </c>
      <c r="M427" s="47" t="s">
        <v>1612</v>
      </c>
      <c r="N427" s="47" t="s">
        <v>1613</v>
      </c>
      <c r="O427" s="88" t="s">
        <v>1614</v>
      </c>
      <c r="P427" s="47" t="s">
        <v>1615</v>
      </c>
      <c r="Q427" s="47" t="s">
        <v>1616</v>
      </c>
      <c r="R427" s="123">
        <v>8</v>
      </c>
      <c r="S427" s="135" t="s">
        <v>1597</v>
      </c>
      <c r="T427" s="135" t="s">
        <v>1598</v>
      </c>
    </row>
    <row r="428" spans="1:20" ht="15.75" customHeight="1">
      <c r="A428" s="7">
        <v>422</v>
      </c>
      <c r="B428" s="7">
        <v>19</v>
      </c>
      <c r="C428" s="59">
        <v>862843049234495</v>
      </c>
      <c r="D428" s="8">
        <v>5754100268292</v>
      </c>
      <c r="E428" s="5" t="s">
        <v>1544</v>
      </c>
      <c r="F428" s="46" t="s">
        <v>1545</v>
      </c>
      <c r="G428" s="5" t="s">
        <v>1546</v>
      </c>
      <c r="H428" s="157"/>
      <c r="I428" s="46" t="s">
        <v>69</v>
      </c>
      <c r="J428" s="48" t="s">
        <v>181</v>
      </c>
      <c r="K428" s="47" t="s">
        <v>1577</v>
      </c>
      <c r="L428" s="88" t="s">
        <v>1614</v>
      </c>
      <c r="M428" s="47" t="s">
        <v>1615</v>
      </c>
      <c r="N428" s="47" t="s">
        <v>1616</v>
      </c>
      <c r="O428" s="88" t="s">
        <v>1617</v>
      </c>
      <c r="P428" s="47" t="s">
        <v>1618</v>
      </c>
      <c r="Q428" s="47" t="s">
        <v>1619</v>
      </c>
      <c r="R428" s="123">
        <v>8</v>
      </c>
      <c r="S428" s="135" t="s">
        <v>1597</v>
      </c>
      <c r="T428" s="135" t="s">
        <v>1598</v>
      </c>
    </row>
    <row r="429" spans="1:20" ht="15.75" customHeight="1">
      <c r="A429" s="7">
        <v>423</v>
      </c>
      <c r="B429" s="7">
        <v>20</v>
      </c>
      <c r="C429" s="59">
        <v>862843049274806</v>
      </c>
      <c r="D429" s="8">
        <v>5754100268293</v>
      </c>
      <c r="E429" s="5" t="s">
        <v>1544</v>
      </c>
      <c r="F429" s="46" t="s">
        <v>1545</v>
      </c>
      <c r="G429" s="5" t="s">
        <v>1546</v>
      </c>
      <c r="H429" s="157"/>
      <c r="I429" s="46" t="s">
        <v>69</v>
      </c>
      <c r="J429" s="48" t="s">
        <v>185</v>
      </c>
      <c r="K429" s="47" t="s">
        <v>1577</v>
      </c>
      <c r="L429" s="88" t="s">
        <v>1617</v>
      </c>
      <c r="M429" s="47" t="s">
        <v>1618</v>
      </c>
      <c r="N429" s="47" t="s">
        <v>1619</v>
      </c>
      <c r="O429" s="88" t="s">
        <v>1620</v>
      </c>
      <c r="P429" s="47" t="s">
        <v>1621</v>
      </c>
      <c r="Q429" s="47" t="s">
        <v>1622</v>
      </c>
      <c r="R429" s="123">
        <v>8</v>
      </c>
      <c r="S429" s="135" t="s">
        <v>1597</v>
      </c>
      <c r="T429" s="135" t="s">
        <v>1598</v>
      </c>
    </row>
    <row r="430" spans="1:20" ht="15.75" customHeight="1">
      <c r="A430" s="7">
        <v>424</v>
      </c>
      <c r="B430" s="7">
        <v>21</v>
      </c>
      <c r="C430" s="59">
        <v>862843049434954</v>
      </c>
      <c r="D430" s="8">
        <v>5754100268294</v>
      </c>
      <c r="E430" s="5" t="s">
        <v>1544</v>
      </c>
      <c r="F430" s="46" t="s">
        <v>1545</v>
      </c>
      <c r="G430" s="5" t="s">
        <v>1546</v>
      </c>
      <c r="H430" s="158"/>
      <c r="I430" s="46" t="s">
        <v>69</v>
      </c>
      <c r="J430" s="48" t="s">
        <v>189</v>
      </c>
      <c r="K430" s="47" t="s">
        <v>1623</v>
      </c>
      <c r="L430" s="88" t="s">
        <v>1620</v>
      </c>
      <c r="M430" s="47" t="s">
        <v>1621</v>
      </c>
      <c r="N430" s="47" t="s">
        <v>1622</v>
      </c>
      <c r="O430" s="88" t="s">
        <v>1624</v>
      </c>
      <c r="P430" s="47" t="s">
        <v>1625</v>
      </c>
      <c r="Q430" s="47" t="s">
        <v>1626</v>
      </c>
      <c r="R430" s="123">
        <v>6</v>
      </c>
      <c r="S430" s="135" t="s">
        <v>1597</v>
      </c>
      <c r="T430" s="135" t="s">
        <v>1598</v>
      </c>
    </row>
    <row r="431" spans="1:20" ht="19.5" customHeight="1">
      <c r="A431" s="7">
        <v>425</v>
      </c>
      <c r="B431" s="7">
        <v>1</v>
      </c>
      <c r="C431" s="59">
        <v>862843049242092</v>
      </c>
      <c r="D431" s="8">
        <v>5754100268295</v>
      </c>
      <c r="E431" s="5" t="s">
        <v>1627</v>
      </c>
      <c r="F431" s="7" t="s">
        <v>1628</v>
      </c>
      <c r="G431" s="5" t="s">
        <v>1629</v>
      </c>
      <c r="H431" s="139" t="s">
        <v>1628</v>
      </c>
      <c r="I431" s="7" t="s">
        <v>24</v>
      </c>
      <c r="J431" s="26" t="s">
        <v>486</v>
      </c>
      <c r="K431" s="49" t="s">
        <v>1630</v>
      </c>
      <c r="L431" s="83" t="s">
        <v>1631</v>
      </c>
      <c r="M431" s="50" t="s">
        <v>1632</v>
      </c>
      <c r="N431" s="50" t="s">
        <v>1633</v>
      </c>
      <c r="O431" s="83" t="s">
        <v>1634</v>
      </c>
      <c r="P431" s="51" t="s">
        <v>1635</v>
      </c>
      <c r="Q431" s="52" t="s">
        <v>1636</v>
      </c>
      <c r="R431" s="98" t="s">
        <v>1637</v>
      </c>
      <c r="S431" s="111" t="s">
        <v>215</v>
      </c>
      <c r="T431" s="111" t="s">
        <v>216</v>
      </c>
    </row>
    <row r="432" spans="1:20" ht="19.5" customHeight="1">
      <c r="A432" s="7">
        <v>426</v>
      </c>
      <c r="B432" s="7">
        <v>2</v>
      </c>
      <c r="C432" s="59">
        <v>862843049355092</v>
      </c>
      <c r="D432" s="8">
        <v>5754100268296</v>
      </c>
      <c r="E432" s="5" t="s">
        <v>1627</v>
      </c>
      <c r="F432" s="7" t="s">
        <v>1628</v>
      </c>
      <c r="G432" s="5" t="s">
        <v>1629</v>
      </c>
      <c r="H432" s="140"/>
      <c r="I432" s="7" t="s">
        <v>24</v>
      </c>
      <c r="J432" s="26" t="s">
        <v>495</v>
      </c>
      <c r="K432" s="49" t="s">
        <v>1630</v>
      </c>
      <c r="L432" s="83" t="s">
        <v>1634</v>
      </c>
      <c r="M432" s="51" t="s">
        <v>1638</v>
      </c>
      <c r="N432" s="52" t="s">
        <v>1639</v>
      </c>
      <c r="O432" s="83" t="s">
        <v>1640</v>
      </c>
      <c r="P432" s="50" t="s">
        <v>1641</v>
      </c>
      <c r="Q432" s="50" t="s">
        <v>1642</v>
      </c>
      <c r="R432" s="98" t="s">
        <v>1637</v>
      </c>
      <c r="S432" s="111" t="s">
        <v>215</v>
      </c>
      <c r="T432" s="111" t="s">
        <v>216</v>
      </c>
    </row>
    <row r="433" spans="1:20" ht="19.5" customHeight="1">
      <c r="A433" s="7">
        <v>427</v>
      </c>
      <c r="B433" s="7">
        <v>3</v>
      </c>
      <c r="C433" s="59">
        <v>862843049354889</v>
      </c>
      <c r="D433" s="8">
        <v>5754100268297</v>
      </c>
      <c r="E433" s="5" t="s">
        <v>1627</v>
      </c>
      <c r="F433" s="7" t="s">
        <v>1628</v>
      </c>
      <c r="G433" s="5" t="s">
        <v>1629</v>
      </c>
      <c r="H433" s="140"/>
      <c r="I433" s="7" t="s">
        <v>24</v>
      </c>
      <c r="J433" s="26" t="s">
        <v>499</v>
      </c>
      <c r="K433" s="49" t="s">
        <v>1630</v>
      </c>
      <c r="L433" s="83" t="s">
        <v>1640</v>
      </c>
      <c r="M433" s="50" t="s">
        <v>1641</v>
      </c>
      <c r="N433" s="50" t="s">
        <v>1642</v>
      </c>
      <c r="O433" s="83" t="s">
        <v>1643</v>
      </c>
      <c r="P433" s="50" t="s">
        <v>1644</v>
      </c>
      <c r="Q433" s="50" t="s">
        <v>1645</v>
      </c>
      <c r="R433" s="98" t="s">
        <v>1637</v>
      </c>
      <c r="S433" s="111" t="s">
        <v>215</v>
      </c>
      <c r="T433" s="111" t="s">
        <v>216</v>
      </c>
    </row>
    <row r="434" spans="1:20" ht="19.5" customHeight="1">
      <c r="A434" s="7">
        <v>428</v>
      </c>
      <c r="B434" s="7">
        <v>4</v>
      </c>
      <c r="C434" s="59">
        <v>862843049240864</v>
      </c>
      <c r="D434" s="8">
        <v>5754100268298</v>
      </c>
      <c r="E434" s="5" t="s">
        <v>1627</v>
      </c>
      <c r="F434" s="7" t="s">
        <v>1628</v>
      </c>
      <c r="G434" s="5" t="s">
        <v>1629</v>
      </c>
      <c r="H434" s="140"/>
      <c r="I434" s="7" t="s">
        <v>24</v>
      </c>
      <c r="J434" s="26" t="s">
        <v>503</v>
      </c>
      <c r="K434" s="49" t="s">
        <v>1630</v>
      </c>
      <c r="L434" s="83" t="s">
        <v>1643</v>
      </c>
      <c r="M434" s="50" t="s">
        <v>1644</v>
      </c>
      <c r="N434" s="50" t="s">
        <v>1645</v>
      </c>
      <c r="O434" s="83" t="s">
        <v>1646</v>
      </c>
      <c r="P434" s="50" t="s">
        <v>1647</v>
      </c>
      <c r="Q434" s="50" t="s">
        <v>1648</v>
      </c>
      <c r="R434" s="98" t="s">
        <v>1637</v>
      </c>
      <c r="S434" s="111" t="s">
        <v>215</v>
      </c>
      <c r="T434" s="111" t="s">
        <v>216</v>
      </c>
    </row>
    <row r="435" spans="1:20" ht="19.5" customHeight="1">
      <c r="A435" s="7">
        <v>429</v>
      </c>
      <c r="B435" s="7">
        <v>5</v>
      </c>
      <c r="C435" s="59">
        <v>862843049234933</v>
      </c>
      <c r="D435" s="8">
        <v>5754100268299</v>
      </c>
      <c r="E435" s="5" t="s">
        <v>1627</v>
      </c>
      <c r="F435" s="7" t="s">
        <v>1628</v>
      </c>
      <c r="G435" s="5" t="s">
        <v>1629</v>
      </c>
      <c r="H435" s="140"/>
      <c r="I435" s="7" t="s">
        <v>24</v>
      </c>
      <c r="J435" s="26" t="s">
        <v>509</v>
      </c>
      <c r="K435" s="49" t="s">
        <v>1630</v>
      </c>
      <c r="L435" s="83" t="s">
        <v>1646</v>
      </c>
      <c r="M435" s="50" t="s">
        <v>1647</v>
      </c>
      <c r="N435" s="50" t="s">
        <v>1648</v>
      </c>
      <c r="O435" s="83" t="s">
        <v>1649</v>
      </c>
      <c r="P435" s="50" t="s">
        <v>1650</v>
      </c>
      <c r="Q435" s="50" t="s">
        <v>1651</v>
      </c>
      <c r="R435" s="98" t="s">
        <v>1637</v>
      </c>
      <c r="S435" s="111" t="s">
        <v>215</v>
      </c>
      <c r="T435" s="111" t="s">
        <v>216</v>
      </c>
    </row>
    <row r="436" spans="1:20" ht="19.5" customHeight="1">
      <c r="A436" s="7">
        <v>430</v>
      </c>
      <c r="B436" s="7">
        <v>6</v>
      </c>
      <c r="C436" s="59">
        <v>862843049225014</v>
      </c>
      <c r="D436" s="8">
        <v>5754100268300</v>
      </c>
      <c r="E436" s="5" t="s">
        <v>1627</v>
      </c>
      <c r="F436" s="7" t="s">
        <v>1628</v>
      </c>
      <c r="G436" s="5" t="s">
        <v>1629</v>
      </c>
      <c r="H436" s="140"/>
      <c r="I436" s="7" t="s">
        <v>24</v>
      </c>
      <c r="J436" s="26" t="s">
        <v>513</v>
      </c>
      <c r="K436" s="27" t="s">
        <v>1652</v>
      </c>
      <c r="L436" s="83" t="s">
        <v>1649</v>
      </c>
      <c r="M436" s="50" t="s">
        <v>1650</v>
      </c>
      <c r="N436" s="50" t="s">
        <v>1651</v>
      </c>
      <c r="O436" s="83" t="s">
        <v>1653</v>
      </c>
      <c r="P436" s="50" t="s">
        <v>1654</v>
      </c>
      <c r="Q436" s="50" t="s">
        <v>1655</v>
      </c>
      <c r="R436" s="98" t="s">
        <v>1637</v>
      </c>
      <c r="S436" s="111" t="s">
        <v>215</v>
      </c>
      <c r="T436" s="111" t="s">
        <v>216</v>
      </c>
    </row>
    <row r="437" spans="1:20" ht="19.5" customHeight="1">
      <c r="A437" s="7">
        <v>431</v>
      </c>
      <c r="B437" s="7">
        <v>7</v>
      </c>
      <c r="C437" s="59">
        <v>862843049263437</v>
      </c>
      <c r="D437" s="8">
        <v>5754100268301</v>
      </c>
      <c r="E437" s="5" t="s">
        <v>1627</v>
      </c>
      <c r="F437" s="7" t="s">
        <v>1628</v>
      </c>
      <c r="G437" s="5" t="s">
        <v>1629</v>
      </c>
      <c r="H437" s="141"/>
      <c r="I437" s="7" t="s">
        <v>24</v>
      </c>
      <c r="J437" s="26" t="s">
        <v>518</v>
      </c>
      <c r="K437" s="49" t="s">
        <v>1652</v>
      </c>
      <c r="L437" s="83" t="s">
        <v>1653</v>
      </c>
      <c r="M437" s="50" t="s">
        <v>1654</v>
      </c>
      <c r="N437" s="50" t="s">
        <v>1655</v>
      </c>
      <c r="O437" s="83" t="s">
        <v>1656</v>
      </c>
      <c r="P437" s="50" t="s">
        <v>1657</v>
      </c>
      <c r="Q437" s="50" t="s">
        <v>1658</v>
      </c>
      <c r="R437" s="98" t="s">
        <v>1637</v>
      </c>
      <c r="S437" s="111" t="s">
        <v>215</v>
      </c>
      <c r="T437" s="111" t="s">
        <v>216</v>
      </c>
    </row>
    <row r="438" spans="1:20" ht="19.5" customHeight="1">
      <c r="A438" s="7">
        <v>432</v>
      </c>
      <c r="B438" s="7">
        <v>8</v>
      </c>
      <c r="C438" s="59">
        <v>862843049225576</v>
      </c>
      <c r="D438" s="8">
        <v>5754100268302</v>
      </c>
      <c r="E438" s="5" t="s">
        <v>1627</v>
      </c>
      <c r="F438" s="7" t="s">
        <v>1628</v>
      </c>
      <c r="G438" s="5" t="s">
        <v>1629</v>
      </c>
      <c r="H438" s="139" t="s">
        <v>1659</v>
      </c>
      <c r="I438" s="7" t="s">
        <v>24</v>
      </c>
      <c r="J438" s="26" t="s">
        <v>522</v>
      </c>
      <c r="K438" s="49" t="s">
        <v>1652</v>
      </c>
      <c r="L438" s="83" t="s">
        <v>1656</v>
      </c>
      <c r="M438" s="50" t="s">
        <v>1657</v>
      </c>
      <c r="N438" s="50" t="s">
        <v>1658</v>
      </c>
      <c r="O438" s="83" t="s">
        <v>1660</v>
      </c>
      <c r="P438" s="50" t="s">
        <v>1661</v>
      </c>
      <c r="Q438" s="50" t="s">
        <v>1662</v>
      </c>
      <c r="R438" s="98" t="s">
        <v>1637</v>
      </c>
      <c r="S438" s="111" t="s">
        <v>215</v>
      </c>
      <c r="T438" s="111" t="s">
        <v>216</v>
      </c>
    </row>
    <row r="439" spans="1:20" ht="19.5" customHeight="1">
      <c r="A439" s="7">
        <v>433</v>
      </c>
      <c r="B439" s="7">
        <v>9</v>
      </c>
      <c r="C439" s="59">
        <v>862843049225378</v>
      </c>
      <c r="D439" s="8">
        <v>5754100268303</v>
      </c>
      <c r="E439" s="5" t="s">
        <v>1627</v>
      </c>
      <c r="F439" s="7" t="s">
        <v>1628</v>
      </c>
      <c r="G439" s="5" t="s">
        <v>1629</v>
      </c>
      <c r="H439" s="140"/>
      <c r="I439" s="7" t="s">
        <v>24</v>
      </c>
      <c r="J439" s="26" t="s">
        <v>527</v>
      </c>
      <c r="K439" s="49" t="s">
        <v>1652</v>
      </c>
      <c r="L439" s="83" t="s">
        <v>1660</v>
      </c>
      <c r="M439" s="50" t="s">
        <v>1661</v>
      </c>
      <c r="N439" s="50" t="s">
        <v>1662</v>
      </c>
      <c r="O439" s="83" t="s">
        <v>1663</v>
      </c>
      <c r="P439" s="50" t="s">
        <v>1664</v>
      </c>
      <c r="Q439" s="50" t="s">
        <v>1665</v>
      </c>
      <c r="R439" s="98" t="s">
        <v>1637</v>
      </c>
      <c r="S439" s="111" t="s">
        <v>215</v>
      </c>
      <c r="T439" s="111" t="s">
        <v>216</v>
      </c>
    </row>
    <row r="440" spans="1:20" ht="15.75" customHeight="1">
      <c r="A440" s="7">
        <v>434</v>
      </c>
      <c r="B440" s="7">
        <v>10</v>
      </c>
      <c r="C440" s="59">
        <v>862843049260433</v>
      </c>
      <c r="D440" s="8">
        <v>5754100268304</v>
      </c>
      <c r="E440" s="5" t="s">
        <v>1627</v>
      </c>
      <c r="F440" s="7" t="s">
        <v>1628</v>
      </c>
      <c r="G440" s="5" t="s">
        <v>1629</v>
      </c>
      <c r="H440" s="140"/>
      <c r="I440" s="7" t="s">
        <v>24</v>
      </c>
      <c r="J440" s="26" t="s">
        <v>531</v>
      </c>
      <c r="K440" s="49" t="s">
        <v>1666</v>
      </c>
      <c r="L440" s="83" t="s">
        <v>1663</v>
      </c>
      <c r="M440" s="50" t="s">
        <v>1664</v>
      </c>
      <c r="N440" s="50" t="s">
        <v>1665</v>
      </c>
      <c r="O440" s="83" t="s">
        <v>1667</v>
      </c>
      <c r="P440" s="50" t="s">
        <v>1668</v>
      </c>
      <c r="Q440" s="26" t="s">
        <v>1669</v>
      </c>
      <c r="R440" s="98" t="s">
        <v>1637</v>
      </c>
      <c r="S440" s="111" t="s">
        <v>215</v>
      </c>
      <c r="T440" s="111" t="s">
        <v>216</v>
      </c>
    </row>
    <row r="441" spans="1:20" ht="15.75" customHeight="1">
      <c r="A441" s="7">
        <v>435</v>
      </c>
      <c r="B441" s="7">
        <v>11</v>
      </c>
      <c r="C441" s="59">
        <v>862843049220742</v>
      </c>
      <c r="D441" s="8">
        <v>5754100268305</v>
      </c>
      <c r="E441" s="5" t="s">
        <v>1627</v>
      </c>
      <c r="F441" s="7" t="s">
        <v>1628</v>
      </c>
      <c r="G441" s="5" t="s">
        <v>1629</v>
      </c>
      <c r="H441" s="140"/>
      <c r="I441" s="7" t="s">
        <v>24</v>
      </c>
      <c r="J441" s="26" t="s">
        <v>872</v>
      </c>
      <c r="K441" s="49" t="s">
        <v>1666</v>
      </c>
      <c r="L441" s="83" t="s">
        <v>1667</v>
      </c>
      <c r="M441" s="50" t="s">
        <v>1668</v>
      </c>
      <c r="N441" s="26" t="s">
        <v>1669</v>
      </c>
      <c r="O441" s="83" t="s">
        <v>1670</v>
      </c>
      <c r="P441" s="50" t="s">
        <v>1671</v>
      </c>
      <c r="Q441" s="26" t="s">
        <v>1672</v>
      </c>
      <c r="R441" s="98" t="s">
        <v>1637</v>
      </c>
      <c r="S441" s="111" t="s">
        <v>215</v>
      </c>
      <c r="T441" s="111" t="s">
        <v>216</v>
      </c>
    </row>
    <row r="442" spans="1:20" ht="15.75" customHeight="1">
      <c r="A442" s="7">
        <v>436</v>
      </c>
      <c r="B442" s="7">
        <v>12</v>
      </c>
      <c r="C442" s="59">
        <v>862843049220528</v>
      </c>
      <c r="D442" s="8">
        <v>5754100268306</v>
      </c>
      <c r="E442" s="5" t="s">
        <v>1627</v>
      </c>
      <c r="F442" s="7" t="s">
        <v>1628</v>
      </c>
      <c r="G442" s="5" t="s">
        <v>1629</v>
      </c>
      <c r="H442" s="141"/>
      <c r="I442" s="7" t="s">
        <v>24</v>
      </c>
      <c r="J442" s="26" t="s">
        <v>876</v>
      </c>
      <c r="K442" s="49" t="s">
        <v>1666</v>
      </c>
      <c r="L442" s="83" t="s">
        <v>1670</v>
      </c>
      <c r="M442" s="50" t="s">
        <v>1671</v>
      </c>
      <c r="N442" s="26" t="s">
        <v>1672</v>
      </c>
      <c r="O442" s="83" t="s">
        <v>1673</v>
      </c>
      <c r="P442" s="50" t="s">
        <v>1674</v>
      </c>
      <c r="Q442" s="26" t="s">
        <v>1675</v>
      </c>
      <c r="R442" s="83" t="s">
        <v>1637</v>
      </c>
      <c r="S442" s="111" t="s">
        <v>215</v>
      </c>
      <c r="T442" s="111" t="s">
        <v>216</v>
      </c>
    </row>
    <row r="443" spans="1:20" ht="15.75" customHeight="1">
      <c r="A443" s="7">
        <v>437</v>
      </c>
      <c r="B443" s="7">
        <v>13</v>
      </c>
      <c r="C443" s="59">
        <v>862843049219868</v>
      </c>
      <c r="D443" s="8">
        <v>5754100268307</v>
      </c>
      <c r="E443" s="5" t="s">
        <v>1627</v>
      </c>
      <c r="F443" s="7" t="s">
        <v>1628</v>
      </c>
      <c r="G443" s="5" t="s">
        <v>1629</v>
      </c>
      <c r="H443" s="139" t="s">
        <v>1628</v>
      </c>
      <c r="I443" s="7" t="s">
        <v>69</v>
      </c>
      <c r="J443" s="26" t="s">
        <v>780</v>
      </c>
      <c r="K443" s="49" t="s">
        <v>1630</v>
      </c>
      <c r="L443" s="89" t="s">
        <v>1676</v>
      </c>
      <c r="M443" s="50" t="s">
        <v>1677</v>
      </c>
      <c r="N443" s="50" t="s">
        <v>1678</v>
      </c>
      <c r="O443" s="106" t="s">
        <v>1679</v>
      </c>
      <c r="P443" s="26" t="s">
        <v>1680</v>
      </c>
      <c r="Q443" s="26" t="s">
        <v>1681</v>
      </c>
      <c r="R443" s="124">
        <v>6.8</v>
      </c>
      <c r="S443" s="136" t="s">
        <v>276</v>
      </c>
      <c r="T443" s="136" t="s">
        <v>1047</v>
      </c>
    </row>
    <row r="444" spans="1:20" ht="15" customHeight="1">
      <c r="A444" s="7">
        <v>438</v>
      </c>
      <c r="B444" s="7">
        <v>14</v>
      </c>
      <c r="C444" s="59">
        <v>862843049219769</v>
      </c>
      <c r="D444" s="8">
        <v>5754100268308</v>
      </c>
      <c r="E444" s="5" t="s">
        <v>1627</v>
      </c>
      <c r="F444" s="7" t="s">
        <v>1628</v>
      </c>
      <c r="G444" s="5" t="s">
        <v>1629</v>
      </c>
      <c r="H444" s="140"/>
      <c r="I444" s="7" t="s">
        <v>69</v>
      </c>
      <c r="J444" s="26" t="s">
        <v>784</v>
      </c>
      <c r="K444" s="49" t="s">
        <v>1630</v>
      </c>
      <c r="L444" s="90" t="s">
        <v>1679</v>
      </c>
      <c r="M444" s="26" t="s">
        <v>1680</v>
      </c>
      <c r="N444" s="50" t="s">
        <v>1681</v>
      </c>
      <c r="O444" s="83" t="s">
        <v>1682</v>
      </c>
      <c r="P444" s="50" t="s">
        <v>1683</v>
      </c>
      <c r="Q444" s="50" t="s">
        <v>1684</v>
      </c>
      <c r="R444" s="83" t="s">
        <v>1685</v>
      </c>
      <c r="S444" s="136" t="s">
        <v>276</v>
      </c>
      <c r="T444" s="136" t="s">
        <v>1047</v>
      </c>
    </row>
    <row r="445" spans="1:20" ht="15" customHeight="1">
      <c r="A445" s="7">
        <v>439</v>
      </c>
      <c r="B445" s="7">
        <v>15</v>
      </c>
      <c r="C445" s="59">
        <v>862843049220056</v>
      </c>
      <c r="D445" s="8">
        <v>5754100268309</v>
      </c>
      <c r="E445" s="5" t="s">
        <v>1627</v>
      </c>
      <c r="F445" s="7" t="s">
        <v>1628</v>
      </c>
      <c r="G445" s="5" t="s">
        <v>1629</v>
      </c>
      <c r="H445" s="140"/>
      <c r="I445" s="7" t="s">
        <v>69</v>
      </c>
      <c r="J445" s="26" t="s">
        <v>788</v>
      </c>
      <c r="K445" s="49" t="s">
        <v>1630</v>
      </c>
      <c r="L445" s="83" t="s">
        <v>1682</v>
      </c>
      <c r="M445" s="50" t="s">
        <v>1683</v>
      </c>
      <c r="N445" s="50" t="s">
        <v>1684</v>
      </c>
      <c r="O445" s="83" t="s">
        <v>1646</v>
      </c>
      <c r="P445" s="50" t="s">
        <v>1647</v>
      </c>
      <c r="Q445" s="50" t="s">
        <v>1648</v>
      </c>
      <c r="R445" s="83" t="s">
        <v>1685</v>
      </c>
      <c r="S445" s="136" t="s">
        <v>276</v>
      </c>
      <c r="T445" s="136" t="s">
        <v>1047</v>
      </c>
    </row>
    <row r="446" spans="1:20" ht="15" customHeight="1">
      <c r="A446" s="7">
        <v>440</v>
      </c>
      <c r="B446" s="7">
        <v>16</v>
      </c>
      <c r="C446" s="59">
        <v>862843049224199</v>
      </c>
      <c r="D446" s="8">
        <v>5754100268310</v>
      </c>
      <c r="E446" s="5" t="s">
        <v>1627</v>
      </c>
      <c r="F446" s="7" t="s">
        <v>1628</v>
      </c>
      <c r="G446" s="5" t="s">
        <v>1629</v>
      </c>
      <c r="H446" s="140"/>
      <c r="I446" s="7" t="s">
        <v>69</v>
      </c>
      <c r="J446" s="26" t="s">
        <v>795</v>
      </c>
      <c r="K446" s="49" t="s">
        <v>1630</v>
      </c>
      <c r="L446" s="83" t="s">
        <v>1646</v>
      </c>
      <c r="M446" s="50" t="s">
        <v>1647</v>
      </c>
      <c r="N446" s="50" t="s">
        <v>1648</v>
      </c>
      <c r="O446" s="83" t="s">
        <v>1686</v>
      </c>
      <c r="P446" s="50" t="s">
        <v>1687</v>
      </c>
      <c r="Q446" s="50" t="s">
        <v>1688</v>
      </c>
      <c r="R446" s="83" t="s">
        <v>1689</v>
      </c>
      <c r="S446" s="136" t="s">
        <v>276</v>
      </c>
      <c r="T446" s="136" t="s">
        <v>1047</v>
      </c>
    </row>
    <row r="447" spans="1:20" ht="15" customHeight="1">
      <c r="A447" s="7">
        <v>441</v>
      </c>
      <c r="B447" s="7">
        <v>17</v>
      </c>
      <c r="C447" s="59">
        <v>862843049221344</v>
      </c>
      <c r="D447" s="8">
        <v>5754100268311</v>
      </c>
      <c r="E447" s="5" t="s">
        <v>1627</v>
      </c>
      <c r="F447" s="7" t="s">
        <v>1628</v>
      </c>
      <c r="G447" s="5" t="s">
        <v>1629</v>
      </c>
      <c r="H447" s="140"/>
      <c r="I447" s="7" t="s">
        <v>69</v>
      </c>
      <c r="J447" s="26" t="s">
        <v>801</v>
      </c>
      <c r="K447" s="49" t="s">
        <v>1652</v>
      </c>
      <c r="L447" s="83" t="s">
        <v>1686</v>
      </c>
      <c r="M447" s="50" t="s">
        <v>1687</v>
      </c>
      <c r="N447" s="50" t="s">
        <v>1688</v>
      </c>
      <c r="O447" s="83" t="s">
        <v>1690</v>
      </c>
      <c r="P447" s="50" t="s">
        <v>1691</v>
      </c>
      <c r="Q447" s="50" t="s">
        <v>1692</v>
      </c>
      <c r="R447" s="83" t="s">
        <v>1689</v>
      </c>
      <c r="S447" s="136" t="s">
        <v>276</v>
      </c>
      <c r="T447" s="136" t="s">
        <v>1047</v>
      </c>
    </row>
    <row r="448" spans="1:20" ht="15" customHeight="1">
      <c r="A448" s="7">
        <v>442</v>
      </c>
      <c r="B448" s="7">
        <v>18</v>
      </c>
      <c r="C448" s="59">
        <v>862843049224900</v>
      </c>
      <c r="D448" s="8">
        <v>5754100268312</v>
      </c>
      <c r="E448" s="5" t="s">
        <v>1627</v>
      </c>
      <c r="F448" s="7" t="s">
        <v>1628</v>
      </c>
      <c r="G448" s="5" t="s">
        <v>1629</v>
      </c>
      <c r="H448" s="141"/>
      <c r="I448" s="7" t="s">
        <v>69</v>
      </c>
      <c r="J448" s="26" t="s">
        <v>805</v>
      </c>
      <c r="K448" s="49" t="s">
        <v>1652</v>
      </c>
      <c r="L448" s="83" t="s">
        <v>1690</v>
      </c>
      <c r="M448" s="50" t="s">
        <v>1691</v>
      </c>
      <c r="N448" s="50" t="s">
        <v>1692</v>
      </c>
      <c r="O448" s="83" t="s">
        <v>1693</v>
      </c>
      <c r="P448" s="50" t="s">
        <v>1694</v>
      </c>
      <c r="Q448" s="50" t="s">
        <v>1695</v>
      </c>
      <c r="R448" s="83" t="s">
        <v>1689</v>
      </c>
      <c r="S448" s="136" t="s">
        <v>276</v>
      </c>
      <c r="T448" s="136" t="s">
        <v>1047</v>
      </c>
    </row>
    <row r="449" spans="1:20" ht="15" customHeight="1">
      <c r="A449" s="7">
        <v>443</v>
      </c>
      <c r="B449" s="7">
        <v>19</v>
      </c>
      <c r="C449" s="59">
        <v>862843049219843</v>
      </c>
      <c r="D449" s="8">
        <v>5754100268313</v>
      </c>
      <c r="E449" s="5" t="s">
        <v>1627</v>
      </c>
      <c r="F449" s="7" t="s">
        <v>1628</v>
      </c>
      <c r="G449" s="5" t="s">
        <v>1629</v>
      </c>
      <c r="H449" s="139" t="s">
        <v>1659</v>
      </c>
      <c r="I449" s="7" t="s">
        <v>69</v>
      </c>
      <c r="J449" s="26" t="s">
        <v>809</v>
      </c>
      <c r="K449" s="49" t="s">
        <v>1652</v>
      </c>
      <c r="L449" s="83" t="s">
        <v>1693</v>
      </c>
      <c r="M449" s="50" t="s">
        <v>1694</v>
      </c>
      <c r="N449" s="50" t="s">
        <v>1695</v>
      </c>
      <c r="O449" s="83" t="s">
        <v>1696</v>
      </c>
      <c r="P449" s="50" t="s">
        <v>1697</v>
      </c>
      <c r="Q449" s="50" t="s">
        <v>1698</v>
      </c>
      <c r="R449" s="83" t="s">
        <v>1699</v>
      </c>
      <c r="S449" s="136" t="s">
        <v>276</v>
      </c>
      <c r="T449" s="136" t="s">
        <v>1047</v>
      </c>
    </row>
    <row r="450" spans="1:20" ht="15" customHeight="1">
      <c r="A450" s="7">
        <v>444</v>
      </c>
      <c r="B450" s="7">
        <v>20</v>
      </c>
      <c r="C450" s="59">
        <v>862843049263171</v>
      </c>
      <c r="D450" s="8">
        <v>5754100268314</v>
      </c>
      <c r="E450" s="5" t="s">
        <v>1627</v>
      </c>
      <c r="F450" s="7" t="s">
        <v>1628</v>
      </c>
      <c r="G450" s="5" t="s">
        <v>1629</v>
      </c>
      <c r="H450" s="140"/>
      <c r="I450" s="7" t="s">
        <v>69</v>
      </c>
      <c r="J450" s="26" t="s">
        <v>813</v>
      </c>
      <c r="K450" s="49" t="s">
        <v>1652</v>
      </c>
      <c r="L450" s="83" t="s">
        <v>1696</v>
      </c>
      <c r="M450" s="50" t="s">
        <v>1697</v>
      </c>
      <c r="N450" s="50" t="s">
        <v>1698</v>
      </c>
      <c r="O450" s="83" t="s">
        <v>1700</v>
      </c>
      <c r="P450" s="50" t="s">
        <v>1701</v>
      </c>
      <c r="Q450" s="50" t="s">
        <v>1702</v>
      </c>
      <c r="R450" s="83" t="s">
        <v>1689</v>
      </c>
      <c r="S450" s="136" t="s">
        <v>276</v>
      </c>
      <c r="T450" s="136" t="s">
        <v>1047</v>
      </c>
    </row>
    <row r="451" spans="1:20" ht="15" customHeight="1">
      <c r="A451" s="7">
        <v>445</v>
      </c>
      <c r="B451" s="7">
        <v>21</v>
      </c>
      <c r="C451" s="59">
        <v>862843049225584</v>
      </c>
      <c r="D451" s="8">
        <v>5754100268315</v>
      </c>
      <c r="E451" s="5" t="s">
        <v>1627</v>
      </c>
      <c r="F451" s="7" t="s">
        <v>1628</v>
      </c>
      <c r="G451" s="5" t="s">
        <v>1629</v>
      </c>
      <c r="H451" s="140"/>
      <c r="I451" s="7" t="s">
        <v>69</v>
      </c>
      <c r="J451" s="26" t="s">
        <v>818</v>
      </c>
      <c r="K451" s="49" t="s">
        <v>1666</v>
      </c>
      <c r="L451" s="83" t="s">
        <v>1700</v>
      </c>
      <c r="M451" s="50" t="s">
        <v>1701</v>
      </c>
      <c r="N451" s="50" t="s">
        <v>1702</v>
      </c>
      <c r="O451" s="83" t="s">
        <v>1703</v>
      </c>
      <c r="P451" s="50" t="s">
        <v>1704</v>
      </c>
      <c r="Q451" s="50" t="s">
        <v>1705</v>
      </c>
      <c r="R451" s="83" t="s">
        <v>1689</v>
      </c>
      <c r="S451" s="136" t="s">
        <v>276</v>
      </c>
      <c r="T451" s="136" t="s">
        <v>1047</v>
      </c>
    </row>
    <row r="452" spans="1:20" ht="15" customHeight="1">
      <c r="A452" s="7">
        <v>446</v>
      </c>
      <c r="B452" s="7">
        <v>22</v>
      </c>
      <c r="C452" s="59">
        <v>862843049220676</v>
      </c>
      <c r="D452" s="8">
        <v>5754100268316</v>
      </c>
      <c r="E452" s="5" t="s">
        <v>1627</v>
      </c>
      <c r="F452" s="13" t="s">
        <v>1628</v>
      </c>
      <c r="G452" s="53" t="s">
        <v>1629</v>
      </c>
      <c r="H452" s="140"/>
      <c r="I452" s="7" t="s">
        <v>69</v>
      </c>
      <c r="J452" s="26" t="s">
        <v>189</v>
      </c>
      <c r="K452" s="54" t="s">
        <v>1666</v>
      </c>
      <c r="L452" s="83" t="s">
        <v>1703</v>
      </c>
      <c r="M452" s="50" t="s">
        <v>1704</v>
      </c>
      <c r="N452" s="50" t="s">
        <v>1705</v>
      </c>
      <c r="O452" s="83" t="s">
        <v>1706</v>
      </c>
      <c r="P452" s="50" t="s">
        <v>1707</v>
      </c>
      <c r="Q452" s="50" t="s">
        <v>1708</v>
      </c>
      <c r="R452" s="125" t="s">
        <v>1689</v>
      </c>
      <c r="S452" s="136" t="s">
        <v>276</v>
      </c>
      <c r="T452" s="136" t="s">
        <v>1047</v>
      </c>
    </row>
    <row r="453" spans="1:20" ht="15" customHeight="1">
      <c r="A453" s="7">
        <v>447</v>
      </c>
      <c r="B453" s="7">
        <v>23</v>
      </c>
      <c r="C453" s="59">
        <v>862843049260300</v>
      </c>
      <c r="D453" s="8">
        <v>5754100268317</v>
      </c>
      <c r="E453" s="5" t="s">
        <v>1627</v>
      </c>
      <c r="F453" s="7" t="s">
        <v>1628</v>
      </c>
      <c r="G453" s="53" t="s">
        <v>1629</v>
      </c>
      <c r="H453" s="140"/>
      <c r="I453" s="7" t="s">
        <v>69</v>
      </c>
      <c r="J453" s="26" t="s">
        <v>193</v>
      </c>
      <c r="K453" s="49" t="s">
        <v>1666</v>
      </c>
      <c r="L453" s="83" t="s">
        <v>1706</v>
      </c>
      <c r="M453" s="50" t="s">
        <v>1707</v>
      </c>
      <c r="N453" s="50" t="s">
        <v>1708</v>
      </c>
      <c r="O453" s="83" t="s">
        <v>1709</v>
      </c>
      <c r="P453" s="50" t="s">
        <v>1710</v>
      </c>
      <c r="Q453" s="50" t="s">
        <v>1711</v>
      </c>
      <c r="R453" s="83" t="s">
        <v>1689</v>
      </c>
      <c r="S453" s="136" t="s">
        <v>276</v>
      </c>
      <c r="T453" s="136" t="s">
        <v>1047</v>
      </c>
    </row>
    <row r="454" spans="1:20" ht="15" customHeight="1">
      <c r="A454" s="7">
        <v>448</v>
      </c>
      <c r="B454" s="7">
        <v>24</v>
      </c>
      <c r="C454" s="59">
        <v>862843049262827</v>
      </c>
      <c r="D454" s="8">
        <v>5754100268318</v>
      </c>
      <c r="E454" s="5" t="s">
        <v>1627</v>
      </c>
      <c r="F454" s="7" t="s">
        <v>1628</v>
      </c>
      <c r="G454" s="53" t="s">
        <v>1629</v>
      </c>
      <c r="H454" s="141"/>
      <c r="I454" s="7" t="s">
        <v>69</v>
      </c>
      <c r="J454" s="26" t="s">
        <v>197</v>
      </c>
      <c r="K454" s="54" t="s">
        <v>1712</v>
      </c>
      <c r="L454" s="83" t="s">
        <v>1709</v>
      </c>
      <c r="M454" s="50" t="s">
        <v>1710</v>
      </c>
      <c r="N454" s="50" t="s">
        <v>1711</v>
      </c>
      <c r="O454" s="83" t="s">
        <v>1713</v>
      </c>
      <c r="P454" s="50" t="s">
        <v>1714</v>
      </c>
      <c r="Q454" s="50" t="s">
        <v>1715</v>
      </c>
      <c r="R454" s="83" t="s">
        <v>1699</v>
      </c>
      <c r="S454" s="136" t="s">
        <v>276</v>
      </c>
      <c r="T454" s="136" t="s">
        <v>1047</v>
      </c>
    </row>
    <row r="455" spans="1:20" ht="15.75" customHeight="1">
      <c r="A455" s="7">
        <v>449</v>
      </c>
      <c r="B455" s="7">
        <v>1</v>
      </c>
      <c r="C455" s="59">
        <v>862843049224249</v>
      </c>
      <c r="D455" s="8">
        <v>5754100268319</v>
      </c>
      <c r="E455" s="5" t="s">
        <v>1716</v>
      </c>
      <c r="F455" s="7" t="s">
        <v>1717</v>
      </c>
      <c r="G455" s="5" t="s">
        <v>1718</v>
      </c>
      <c r="H455" s="153" t="s">
        <v>1717</v>
      </c>
      <c r="I455" s="7" t="s">
        <v>24</v>
      </c>
      <c r="J455" s="26" t="s">
        <v>486</v>
      </c>
      <c r="K455" s="55" t="s">
        <v>1719</v>
      </c>
      <c r="L455" s="91" t="s">
        <v>1720</v>
      </c>
      <c r="M455" s="55" t="s">
        <v>1721</v>
      </c>
      <c r="N455" s="55" t="s">
        <v>1722</v>
      </c>
      <c r="O455" s="91" t="s">
        <v>1723</v>
      </c>
      <c r="P455" s="55" t="s">
        <v>1724</v>
      </c>
      <c r="Q455" s="55" t="s">
        <v>1725</v>
      </c>
      <c r="R455" s="126">
        <v>3.6</v>
      </c>
      <c r="S455" s="137" t="s">
        <v>215</v>
      </c>
      <c r="T455" s="137" t="s">
        <v>216</v>
      </c>
    </row>
    <row r="456" spans="1:20" ht="15.75" customHeight="1">
      <c r="A456" s="7">
        <v>450</v>
      </c>
      <c r="B456" s="7">
        <v>2</v>
      </c>
      <c r="C456" s="59">
        <v>862843049219603</v>
      </c>
      <c r="D456" s="8">
        <v>5754100268320</v>
      </c>
      <c r="E456" s="5" t="s">
        <v>1716</v>
      </c>
      <c r="F456" s="7" t="s">
        <v>1717</v>
      </c>
      <c r="G456" s="5" t="s">
        <v>1718</v>
      </c>
      <c r="H456" s="154"/>
      <c r="I456" s="7" t="s">
        <v>24</v>
      </c>
      <c r="J456" s="26" t="s">
        <v>495</v>
      </c>
      <c r="K456" s="55" t="s">
        <v>1719</v>
      </c>
      <c r="L456" s="91" t="s">
        <v>1723</v>
      </c>
      <c r="M456" s="55" t="s">
        <v>1724</v>
      </c>
      <c r="N456" s="55" t="s">
        <v>1725</v>
      </c>
      <c r="O456" s="91" t="s">
        <v>1726</v>
      </c>
      <c r="P456" s="55" t="s">
        <v>1727</v>
      </c>
      <c r="Q456" s="55" t="s">
        <v>1728</v>
      </c>
      <c r="R456" s="126">
        <v>3.8</v>
      </c>
      <c r="S456" s="137" t="s">
        <v>215</v>
      </c>
      <c r="T456" s="137" t="s">
        <v>216</v>
      </c>
    </row>
    <row r="457" spans="1:20" ht="15.75" customHeight="1">
      <c r="A457" s="7">
        <v>451</v>
      </c>
      <c r="B457" s="7">
        <v>3</v>
      </c>
      <c r="C457" s="59">
        <v>862843049263494</v>
      </c>
      <c r="D457" s="8">
        <v>5754100268321</v>
      </c>
      <c r="E457" s="5" t="s">
        <v>1716</v>
      </c>
      <c r="F457" s="7" t="s">
        <v>1717</v>
      </c>
      <c r="G457" s="5" t="s">
        <v>1718</v>
      </c>
      <c r="H457" s="154"/>
      <c r="I457" s="7" t="s">
        <v>24</v>
      </c>
      <c r="J457" s="26" t="s">
        <v>499</v>
      </c>
      <c r="K457" s="55" t="s">
        <v>1729</v>
      </c>
      <c r="L457" s="91" t="s">
        <v>1726</v>
      </c>
      <c r="M457" s="55" t="s">
        <v>1727</v>
      </c>
      <c r="N457" s="55" t="s">
        <v>1728</v>
      </c>
      <c r="O457" s="91" t="s">
        <v>1730</v>
      </c>
      <c r="P457" s="55" t="s">
        <v>1731</v>
      </c>
      <c r="Q457" s="55" t="s">
        <v>1732</v>
      </c>
      <c r="R457" s="126">
        <v>4.7</v>
      </c>
      <c r="S457" s="137" t="s">
        <v>215</v>
      </c>
      <c r="T457" s="137" t="s">
        <v>216</v>
      </c>
    </row>
    <row r="458" spans="1:20" ht="15.75" customHeight="1">
      <c r="A458" s="7">
        <v>452</v>
      </c>
      <c r="B458" s="7">
        <v>4</v>
      </c>
      <c r="C458" s="59">
        <v>862843049224447</v>
      </c>
      <c r="D458" s="8">
        <v>5754100268322</v>
      </c>
      <c r="E458" s="5" t="s">
        <v>1716</v>
      </c>
      <c r="F458" s="7" t="s">
        <v>1717</v>
      </c>
      <c r="G458" s="5" t="s">
        <v>1718</v>
      </c>
      <c r="H458" s="154"/>
      <c r="I458" s="7" t="s">
        <v>24</v>
      </c>
      <c r="J458" s="26" t="s">
        <v>503</v>
      </c>
      <c r="K458" s="55" t="s">
        <v>1729</v>
      </c>
      <c r="L458" s="91" t="s">
        <v>1730</v>
      </c>
      <c r="M458" s="55" t="s">
        <v>1731</v>
      </c>
      <c r="N458" s="55" t="s">
        <v>1732</v>
      </c>
      <c r="O458" s="91" t="s">
        <v>1733</v>
      </c>
      <c r="P458" s="55" t="s">
        <v>1734</v>
      </c>
      <c r="Q458" s="55" t="s">
        <v>1735</v>
      </c>
      <c r="R458" s="126">
        <v>4.9000000000000004</v>
      </c>
      <c r="S458" s="137" t="s">
        <v>215</v>
      </c>
      <c r="T458" s="137" t="s">
        <v>216</v>
      </c>
    </row>
    <row r="459" spans="1:20" ht="15.75" customHeight="1">
      <c r="A459" s="7">
        <v>453</v>
      </c>
      <c r="B459" s="7">
        <v>5</v>
      </c>
      <c r="C459" s="59">
        <v>862843049259971</v>
      </c>
      <c r="D459" s="8">
        <v>5754100268323</v>
      </c>
      <c r="E459" s="5" t="s">
        <v>1716</v>
      </c>
      <c r="F459" s="7" t="s">
        <v>1717</v>
      </c>
      <c r="G459" s="5" t="s">
        <v>1718</v>
      </c>
      <c r="H459" s="155"/>
      <c r="I459" s="7" t="s">
        <v>24</v>
      </c>
      <c r="J459" s="26" t="s">
        <v>509</v>
      </c>
      <c r="K459" s="55" t="s">
        <v>1729</v>
      </c>
      <c r="L459" s="91" t="s">
        <v>1733</v>
      </c>
      <c r="M459" s="55" t="s">
        <v>1734</v>
      </c>
      <c r="N459" s="55" t="s">
        <v>1735</v>
      </c>
      <c r="O459" s="91" t="s">
        <v>1736</v>
      </c>
      <c r="P459" s="55" t="s">
        <v>1737</v>
      </c>
      <c r="Q459" s="55" t="s">
        <v>1738</v>
      </c>
      <c r="R459" s="126">
        <v>4.8</v>
      </c>
      <c r="S459" s="137" t="s">
        <v>215</v>
      </c>
      <c r="T459" s="137" t="s">
        <v>216</v>
      </c>
    </row>
    <row r="460" spans="1:20" ht="15.75" customHeight="1">
      <c r="A460" s="7">
        <v>454</v>
      </c>
      <c r="B460" s="7">
        <v>6</v>
      </c>
      <c r="C460" s="59">
        <v>862843049220304</v>
      </c>
      <c r="D460" s="8">
        <v>5754100268324</v>
      </c>
      <c r="E460" s="5" t="s">
        <v>1716</v>
      </c>
      <c r="F460" s="7" t="s">
        <v>1717</v>
      </c>
      <c r="G460" s="5" t="s">
        <v>1718</v>
      </c>
      <c r="H460" s="153" t="s">
        <v>1739</v>
      </c>
      <c r="I460" s="7" t="s">
        <v>24</v>
      </c>
      <c r="J460" s="26" t="s">
        <v>513</v>
      </c>
      <c r="K460" s="55" t="s">
        <v>1740</v>
      </c>
      <c r="L460" s="91" t="s">
        <v>1736</v>
      </c>
      <c r="M460" s="55" t="s">
        <v>1737</v>
      </c>
      <c r="N460" s="55" t="s">
        <v>1738</v>
      </c>
      <c r="O460" s="91" t="s">
        <v>1741</v>
      </c>
      <c r="P460" s="55" t="s">
        <v>1742</v>
      </c>
      <c r="Q460" s="55" t="s">
        <v>1743</v>
      </c>
      <c r="R460" s="126">
        <v>3.7</v>
      </c>
      <c r="S460" s="137" t="s">
        <v>215</v>
      </c>
      <c r="T460" s="137" t="s">
        <v>216</v>
      </c>
    </row>
    <row r="461" spans="1:20" ht="15.75" customHeight="1">
      <c r="A461" s="7">
        <v>455</v>
      </c>
      <c r="B461" s="7">
        <v>7</v>
      </c>
      <c r="C461" s="59">
        <v>862843049225527</v>
      </c>
      <c r="D461" s="8">
        <v>5754100268325</v>
      </c>
      <c r="E461" s="5" t="s">
        <v>1716</v>
      </c>
      <c r="F461" s="7" t="s">
        <v>1717</v>
      </c>
      <c r="G461" s="5" t="s">
        <v>1718</v>
      </c>
      <c r="H461" s="154"/>
      <c r="I461" s="7" t="s">
        <v>24</v>
      </c>
      <c r="J461" s="26" t="s">
        <v>518</v>
      </c>
      <c r="K461" s="55" t="s">
        <v>1740</v>
      </c>
      <c r="L461" s="91" t="s">
        <v>1741</v>
      </c>
      <c r="M461" s="55" t="s">
        <v>1742</v>
      </c>
      <c r="N461" s="55" t="s">
        <v>1743</v>
      </c>
      <c r="O461" s="91" t="s">
        <v>1744</v>
      </c>
      <c r="P461" s="55" t="s">
        <v>1745</v>
      </c>
      <c r="Q461" s="55" t="s">
        <v>1746</v>
      </c>
      <c r="R461" s="126">
        <v>3.6</v>
      </c>
      <c r="S461" s="137" t="s">
        <v>215</v>
      </c>
      <c r="T461" s="137" t="s">
        <v>216</v>
      </c>
    </row>
    <row r="462" spans="1:20" ht="15.75" customHeight="1">
      <c r="A462" s="7">
        <v>456</v>
      </c>
      <c r="B462" s="7">
        <v>8</v>
      </c>
      <c r="C462" s="59">
        <v>862843049219728</v>
      </c>
      <c r="D462" s="8">
        <v>5754100268326</v>
      </c>
      <c r="E462" s="5" t="s">
        <v>1716</v>
      </c>
      <c r="F462" s="7" t="s">
        <v>1717</v>
      </c>
      <c r="G462" s="5" t="s">
        <v>1718</v>
      </c>
      <c r="H462" s="154"/>
      <c r="I462" s="7" t="s">
        <v>24</v>
      </c>
      <c r="J462" s="26" t="s">
        <v>522</v>
      </c>
      <c r="K462" s="55" t="s">
        <v>1747</v>
      </c>
      <c r="L462" s="91" t="s">
        <v>1744</v>
      </c>
      <c r="M462" s="55" t="s">
        <v>1745</v>
      </c>
      <c r="N462" s="55" t="s">
        <v>1746</v>
      </c>
      <c r="O462" s="91" t="s">
        <v>1748</v>
      </c>
      <c r="P462" s="55" t="s">
        <v>1749</v>
      </c>
      <c r="Q462" s="55" t="s">
        <v>1750</v>
      </c>
      <c r="R462" s="126">
        <v>4</v>
      </c>
      <c r="S462" s="137" t="s">
        <v>215</v>
      </c>
      <c r="T462" s="137" t="s">
        <v>216</v>
      </c>
    </row>
    <row r="463" spans="1:20" ht="15.75" customHeight="1">
      <c r="A463" s="7">
        <v>457</v>
      </c>
      <c r="B463" s="7">
        <v>9</v>
      </c>
      <c r="C463" s="59">
        <v>862843049224298</v>
      </c>
      <c r="D463" s="8">
        <v>5754100268327</v>
      </c>
      <c r="E463" s="5" t="s">
        <v>1716</v>
      </c>
      <c r="F463" s="7" t="s">
        <v>1717</v>
      </c>
      <c r="G463" s="5" t="s">
        <v>1718</v>
      </c>
      <c r="H463" s="154"/>
      <c r="I463" s="7" t="s">
        <v>24</v>
      </c>
      <c r="J463" s="26" t="s">
        <v>527</v>
      </c>
      <c r="K463" s="55" t="s">
        <v>1747</v>
      </c>
      <c r="L463" s="91" t="s">
        <v>1748</v>
      </c>
      <c r="M463" s="55" t="s">
        <v>1749</v>
      </c>
      <c r="N463" s="55" t="s">
        <v>1750</v>
      </c>
      <c r="O463" s="91" t="s">
        <v>1751</v>
      </c>
      <c r="P463" s="55" t="s">
        <v>1752</v>
      </c>
      <c r="Q463" s="55" t="s">
        <v>1753</v>
      </c>
      <c r="R463" s="126">
        <v>4</v>
      </c>
      <c r="S463" s="137" t="s">
        <v>215</v>
      </c>
      <c r="T463" s="137" t="s">
        <v>216</v>
      </c>
    </row>
    <row r="464" spans="1:20" ht="15.75" customHeight="1">
      <c r="A464" s="7">
        <v>458</v>
      </c>
      <c r="B464" s="7">
        <v>10</v>
      </c>
      <c r="C464" s="59">
        <v>862843049262462</v>
      </c>
      <c r="D464" s="8">
        <v>5754100268328</v>
      </c>
      <c r="E464" s="5" t="s">
        <v>1716</v>
      </c>
      <c r="F464" s="7" t="s">
        <v>1717</v>
      </c>
      <c r="G464" s="5" t="s">
        <v>1718</v>
      </c>
      <c r="H464" s="154"/>
      <c r="I464" s="7" t="s">
        <v>24</v>
      </c>
      <c r="J464" s="26" t="s">
        <v>531</v>
      </c>
      <c r="K464" s="55" t="s">
        <v>1747</v>
      </c>
      <c r="L464" s="91" t="s">
        <v>1751</v>
      </c>
      <c r="M464" s="55" t="s">
        <v>1752</v>
      </c>
      <c r="N464" s="55" t="s">
        <v>1753</v>
      </c>
      <c r="O464" s="91" t="s">
        <v>1754</v>
      </c>
      <c r="P464" s="55" t="s">
        <v>1755</v>
      </c>
      <c r="Q464" s="55" t="s">
        <v>1756</v>
      </c>
      <c r="R464" s="126">
        <v>4.4000000000000004</v>
      </c>
      <c r="S464" s="137" t="s">
        <v>215</v>
      </c>
      <c r="T464" s="137" t="s">
        <v>216</v>
      </c>
    </row>
    <row r="465" spans="1:20" ht="15.75" customHeight="1">
      <c r="A465" s="7">
        <v>459</v>
      </c>
      <c r="B465" s="7">
        <v>11</v>
      </c>
      <c r="C465" s="59">
        <v>862843049224645</v>
      </c>
      <c r="D465" s="8">
        <v>5754100268329</v>
      </c>
      <c r="E465" s="5" t="s">
        <v>1716</v>
      </c>
      <c r="F465" s="7" t="s">
        <v>1717</v>
      </c>
      <c r="G465" s="5" t="s">
        <v>1718</v>
      </c>
      <c r="H465" s="154"/>
      <c r="I465" s="7" t="s">
        <v>24</v>
      </c>
      <c r="J465" s="26" t="s">
        <v>872</v>
      </c>
      <c r="K465" s="55" t="s">
        <v>1747</v>
      </c>
      <c r="L465" s="91" t="s">
        <v>1754</v>
      </c>
      <c r="M465" s="55" t="s">
        <v>1755</v>
      </c>
      <c r="N465" s="55" t="s">
        <v>1756</v>
      </c>
      <c r="O465" s="91" t="s">
        <v>1757</v>
      </c>
      <c r="P465" s="55" t="s">
        <v>1758</v>
      </c>
      <c r="Q465" s="55" t="s">
        <v>1759</v>
      </c>
      <c r="R465" s="126">
        <v>4.4000000000000004</v>
      </c>
      <c r="S465" s="137" t="s">
        <v>215</v>
      </c>
      <c r="T465" s="137" t="s">
        <v>216</v>
      </c>
    </row>
    <row r="466" spans="1:20" ht="15.75" customHeight="1">
      <c r="A466" s="7">
        <v>460</v>
      </c>
      <c r="B466" s="7">
        <v>12</v>
      </c>
      <c r="C466" s="59">
        <v>862843049220478</v>
      </c>
      <c r="D466" s="8">
        <v>5754100268330</v>
      </c>
      <c r="E466" s="5" t="s">
        <v>1716</v>
      </c>
      <c r="F466" s="7" t="s">
        <v>1717</v>
      </c>
      <c r="G466" s="5" t="s">
        <v>1718</v>
      </c>
      <c r="H466" s="154"/>
      <c r="I466" s="7" t="s">
        <v>24</v>
      </c>
      <c r="J466" s="26" t="s">
        <v>876</v>
      </c>
      <c r="K466" s="55" t="s">
        <v>1760</v>
      </c>
      <c r="L466" s="91" t="s">
        <v>1757</v>
      </c>
      <c r="M466" s="55" t="s">
        <v>1758</v>
      </c>
      <c r="N466" s="55" t="s">
        <v>1759</v>
      </c>
      <c r="O466" s="91" t="s">
        <v>1761</v>
      </c>
      <c r="P466" s="55" t="s">
        <v>1762</v>
      </c>
      <c r="Q466" s="55" t="s">
        <v>1763</v>
      </c>
      <c r="R466" s="126">
        <v>5.3</v>
      </c>
      <c r="S466" s="137" t="s">
        <v>215</v>
      </c>
      <c r="T466" s="137" t="s">
        <v>216</v>
      </c>
    </row>
    <row r="467" spans="1:20" ht="15.75" customHeight="1">
      <c r="A467" s="7">
        <v>461</v>
      </c>
      <c r="B467" s="7">
        <v>13</v>
      </c>
      <c r="C467" s="59">
        <v>862843049224470</v>
      </c>
      <c r="D467" s="8">
        <v>5754100268331</v>
      </c>
      <c r="E467" s="5" t="s">
        <v>1716</v>
      </c>
      <c r="F467" s="7" t="s">
        <v>1717</v>
      </c>
      <c r="G467" s="5" t="s">
        <v>1718</v>
      </c>
      <c r="H467" s="155"/>
      <c r="I467" s="7" t="s">
        <v>24</v>
      </c>
      <c r="J467" s="26" t="s">
        <v>880</v>
      </c>
      <c r="K467" s="55" t="s">
        <v>1760</v>
      </c>
      <c r="L467" s="91" t="s">
        <v>1761</v>
      </c>
      <c r="M467" s="55" t="s">
        <v>1762</v>
      </c>
      <c r="N467" s="55" t="s">
        <v>1763</v>
      </c>
      <c r="O467" s="91" t="s">
        <v>1764</v>
      </c>
      <c r="P467" s="55" t="s">
        <v>1765</v>
      </c>
      <c r="Q467" s="55" t="s">
        <v>1766</v>
      </c>
      <c r="R467" s="126">
        <v>5.3</v>
      </c>
      <c r="S467" s="137" t="s">
        <v>215</v>
      </c>
      <c r="T467" s="137" t="s">
        <v>216</v>
      </c>
    </row>
    <row r="468" spans="1:20" ht="15.75" customHeight="1">
      <c r="A468" s="7">
        <v>462</v>
      </c>
      <c r="B468" s="7">
        <v>14</v>
      </c>
      <c r="C468" s="59">
        <v>862843049225121</v>
      </c>
      <c r="D468" s="8">
        <v>5754100268332</v>
      </c>
      <c r="E468" s="5" t="s">
        <v>1716</v>
      </c>
      <c r="F468" s="7" t="s">
        <v>1717</v>
      </c>
      <c r="G468" s="5" t="s">
        <v>1718</v>
      </c>
      <c r="H468" s="153" t="s">
        <v>1717</v>
      </c>
      <c r="I468" s="7" t="s">
        <v>69</v>
      </c>
      <c r="J468" s="26" t="s">
        <v>780</v>
      </c>
      <c r="K468" s="55" t="s">
        <v>1767</v>
      </c>
      <c r="L468" s="91" t="s">
        <v>1624</v>
      </c>
      <c r="M468" s="55" t="s">
        <v>1768</v>
      </c>
      <c r="N468" s="55" t="s">
        <v>1769</v>
      </c>
      <c r="O468" s="91" t="s">
        <v>1770</v>
      </c>
      <c r="P468" s="55" t="s">
        <v>1771</v>
      </c>
      <c r="Q468" s="55" t="s">
        <v>1772</v>
      </c>
      <c r="R468" s="126">
        <v>4</v>
      </c>
      <c r="S468" s="137" t="s">
        <v>276</v>
      </c>
      <c r="T468" s="137" t="s">
        <v>1047</v>
      </c>
    </row>
    <row r="469" spans="1:20" ht="15.75" customHeight="1">
      <c r="A469" s="7">
        <v>463</v>
      </c>
      <c r="B469" s="7">
        <v>15</v>
      </c>
      <c r="C469" s="59">
        <v>862843049225501</v>
      </c>
      <c r="D469" s="8">
        <v>5754100268333</v>
      </c>
      <c r="E469" s="5" t="s">
        <v>1716</v>
      </c>
      <c r="F469" s="7" t="s">
        <v>1717</v>
      </c>
      <c r="G469" s="5" t="s">
        <v>1718</v>
      </c>
      <c r="H469" s="154"/>
      <c r="I469" s="7" t="s">
        <v>69</v>
      </c>
      <c r="J469" s="26" t="s">
        <v>784</v>
      </c>
      <c r="K469" s="55" t="s">
        <v>1767</v>
      </c>
      <c r="L469" s="91" t="s">
        <v>1770</v>
      </c>
      <c r="M469" s="55" t="s">
        <v>1771</v>
      </c>
      <c r="N469" s="55" t="s">
        <v>1772</v>
      </c>
      <c r="O469" s="91" t="s">
        <v>1773</v>
      </c>
      <c r="P469" s="55" t="s">
        <v>1774</v>
      </c>
      <c r="Q469" s="55" t="s">
        <v>1775</v>
      </c>
      <c r="R469" s="126">
        <v>4</v>
      </c>
      <c r="S469" s="137" t="s">
        <v>276</v>
      </c>
      <c r="T469" s="137" t="s">
        <v>1047</v>
      </c>
    </row>
    <row r="470" spans="1:20" ht="15.75" customHeight="1">
      <c r="A470" s="7">
        <v>464</v>
      </c>
      <c r="B470" s="7">
        <v>16</v>
      </c>
      <c r="C470" s="59">
        <v>862843049220452</v>
      </c>
      <c r="D470" s="8">
        <v>5754100268334</v>
      </c>
      <c r="E470" s="5" t="s">
        <v>1716</v>
      </c>
      <c r="F470" s="7" t="s">
        <v>1717</v>
      </c>
      <c r="G470" s="5" t="s">
        <v>1718</v>
      </c>
      <c r="H470" s="154"/>
      <c r="I470" s="7" t="s">
        <v>69</v>
      </c>
      <c r="J470" s="26" t="s">
        <v>788</v>
      </c>
      <c r="K470" s="55" t="s">
        <v>1729</v>
      </c>
      <c r="L470" s="91" t="s">
        <v>1773</v>
      </c>
      <c r="M470" s="55" t="s">
        <v>1774</v>
      </c>
      <c r="N470" s="55" t="s">
        <v>1775</v>
      </c>
      <c r="O470" s="91" t="s">
        <v>1776</v>
      </c>
      <c r="P470" s="55" t="s">
        <v>1777</v>
      </c>
      <c r="Q470" s="55" t="s">
        <v>1778</v>
      </c>
      <c r="R470" s="126">
        <v>4</v>
      </c>
      <c r="S470" s="137" t="s">
        <v>276</v>
      </c>
      <c r="T470" s="137" t="s">
        <v>1047</v>
      </c>
    </row>
    <row r="471" spans="1:20" ht="15.75" customHeight="1">
      <c r="A471" s="7">
        <v>465</v>
      </c>
      <c r="B471" s="7">
        <v>17</v>
      </c>
      <c r="C471" s="59">
        <v>862843049320849</v>
      </c>
      <c r="D471" s="8">
        <v>5754100268335</v>
      </c>
      <c r="E471" s="5" t="s">
        <v>1716</v>
      </c>
      <c r="F471" s="7" t="s">
        <v>1717</v>
      </c>
      <c r="G471" s="5" t="s">
        <v>1718</v>
      </c>
      <c r="H471" s="154"/>
      <c r="I471" s="7" t="s">
        <v>69</v>
      </c>
      <c r="J471" s="26" t="s">
        <v>795</v>
      </c>
      <c r="K471" s="55" t="s">
        <v>1729</v>
      </c>
      <c r="L471" s="91" t="s">
        <v>1776</v>
      </c>
      <c r="M471" s="55" t="s">
        <v>1777</v>
      </c>
      <c r="N471" s="55" t="s">
        <v>1778</v>
      </c>
      <c r="O471" s="91" t="s">
        <v>1779</v>
      </c>
      <c r="P471" s="55" t="s">
        <v>1780</v>
      </c>
      <c r="Q471" s="55" t="s">
        <v>1781</v>
      </c>
      <c r="R471" s="126">
        <v>4</v>
      </c>
      <c r="S471" s="137" t="s">
        <v>276</v>
      </c>
      <c r="T471" s="137" t="s">
        <v>1047</v>
      </c>
    </row>
    <row r="472" spans="1:20" ht="15.75" customHeight="1">
      <c r="A472" s="7">
        <v>466</v>
      </c>
      <c r="B472" s="7">
        <v>18</v>
      </c>
      <c r="C472" s="59">
        <v>862843049220437</v>
      </c>
      <c r="D472" s="8">
        <v>5754100268336</v>
      </c>
      <c r="E472" s="5" t="s">
        <v>1716</v>
      </c>
      <c r="F472" s="7" t="s">
        <v>1717</v>
      </c>
      <c r="G472" s="5" t="s">
        <v>1718</v>
      </c>
      <c r="H472" s="154"/>
      <c r="I472" s="7" t="s">
        <v>69</v>
      </c>
      <c r="J472" s="26" t="s">
        <v>801</v>
      </c>
      <c r="K472" s="55" t="s">
        <v>1729</v>
      </c>
      <c r="L472" s="91" t="s">
        <v>1779</v>
      </c>
      <c r="M472" s="55" t="s">
        <v>1780</v>
      </c>
      <c r="N472" s="55" t="s">
        <v>1781</v>
      </c>
      <c r="O472" s="91" t="s">
        <v>1782</v>
      </c>
      <c r="P472" s="55" t="s">
        <v>1783</v>
      </c>
      <c r="Q472" s="55" t="s">
        <v>1784</v>
      </c>
      <c r="R472" s="126">
        <v>4</v>
      </c>
      <c r="S472" s="137" t="s">
        <v>276</v>
      </c>
      <c r="T472" s="137" t="s">
        <v>1047</v>
      </c>
    </row>
    <row r="473" spans="1:20" ht="15.75" customHeight="1">
      <c r="A473" s="7">
        <v>467</v>
      </c>
      <c r="B473" s="7">
        <v>19</v>
      </c>
      <c r="C473" s="59">
        <v>862843049223993</v>
      </c>
      <c r="D473" s="8">
        <v>5754100268337</v>
      </c>
      <c r="E473" s="5" t="s">
        <v>1716</v>
      </c>
      <c r="F473" s="7" t="s">
        <v>1717</v>
      </c>
      <c r="G473" s="5" t="s">
        <v>1718</v>
      </c>
      <c r="H473" s="155"/>
      <c r="I473" s="7" t="s">
        <v>69</v>
      </c>
      <c r="J473" s="26" t="s">
        <v>805</v>
      </c>
      <c r="K473" s="55" t="s">
        <v>1740</v>
      </c>
      <c r="L473" s="91" t="s">
        <v>1782</v>
      </c>
      <c r="M473" s="55" t="s">
        <v>1783</v>
      </c>
      <c r="N473" s="55" t="s">
        <v>1784</v>
      </c>
      <c r="O473" s="91" t="s">
        <v>1785</v>
      </c>
      <c r="P473" s="55" t="s">
        <v>1786</v>
      </c>
      <c r="Q473" s="55" t="s">
        <v>1787</v>
      </c>
      <c r="R473" s="126">
        <v>4</v>
      </c>
      <c r="S473" s="137" t="s">
        <v>276</v>
      </c>
      <c r="T473" s="137" t="s">
        <v>1047</v>
      </c>
    </row>
    <row r="474" spans="1:20" ht="15.75" customHeight="1">
      <c r="A474" s="7">
        <v>468</v>
      </c>
      <c r="B474" s="7">
        <v>20</v>
      </c>
      <c r="C474" s="59">
        <v>862843049224611</v>
      </c>
      <c r="D474" s="8">
        <v>5754100268338</v>
      </c>
      <c r="E474" s="5" t="s">
        <v>1716</v>
      </c>
      <c r="F474" s="7" t="s">
        <v>1717</v>
      </c>
      <c r="G474" s="5" t="s">
        <v>1718</v>
      </c>
      <c r="H474" s="153" t="s">
        <v>1739</v>
      </c>
      <c r="I474" s="7" t="s">
        <v>69</v>
      </c>
      <c r="J474" s="26" t="s">
        <v>809</v>
      </c>
      <c r="K474" s="55" t="s">
        <v>1740</v>
      </c>
      <c r="L474" s="91" t="s">
        <v>1785</v>
      </c>
      <c r="M474" s="55" t="s">
        <v>1786</v>
      </c>
      <c r="N474" s="55" t="s">
        <v>1787</v>
      </c>
      <c r="O474" s="91" t="s">
        <v>1788</v>
      </c>
      <c r="P474" s="55" t="s">
        <v>1789</v>
      </c>
      <c r="Q474" s="55" t="s">
        <v>1790</v>
      </c>
      <c r="R474" s="126">
        <v>4</v>
      </c>
      <c r="S474" s="137" t="s">
        <v>276</v>
      </c>
      <c r="T474" s="137" t="s">
        <v>1047</v>
      </c>
    </row>
    <row r="475" spans="1:20" ht="15.75" customHeight="1">
      <c r="A475" s="7">
        <v>469</v>
      </c>
      <c r="B475" s="7">
        <v>21</v>
      </c>
      <c r="C475" s="59">
        <v>862843049220171</v>
      </c>
      <c r="D475" s="8">
        <v>5754100268339</v>
      </c>
      <c r="E475" s="5" t="s">
        <v>1716</v>
      </c>
      <c r="F475" s="7" t="s">
        <v>1717</v>
      </c>
      <c r="G475" s="5" t="s">
        <v>1718</v>
      </c>
      <c r="H475" s="154"/>
      <c r="I475" s="7" t="s">
        <v>69</v>
      </c>
      <c r="J475" s="26" t="s">
        <v>813</v>
      </c>
      <c r="K475" s="55" t="s">
        <v>1747</v>
      </c>
      <c r="L475" s="91" t="s">
        <v>1788</v>
      </c>
      <c r="M475" s="55" t="s">
        <v>1789</v>
      </c>
      <c r="N475" s="55" t="s">
        <v>1790</v>
      </c>
      <c r="O475" s="91" t="s">
        <v>1791</v>
      </c>
      <c r="P475" s="55" t="s">
        <v>1792</v>
      </c>
      <c r="Q475" s="55" t="s">
        <v>1793</v>
      </c>
      <c r="R475" s="126">
        <v>4</v>
      </c>
      <c r="S475" s="137" t="s">
        <v>276</v>
      </c>
      <c r="T475" s="137" t="s">
        <v>1047</v>
      </c>
    </row>
    <row r="476" spans="1:20" ht="15.75" customHeight="1">
      <c r="A476" s="7">
        <v>470</v>
      </c>
      <c r="B476" s="7">
        <v>22</v>
      </c>
      <c r="C476" s="59">
        <v>862843049225519</v>
      </c>
      <c r="D476" s="8">
        <v>5754100268340</v>
      </c>
      <c r="E476" s="5" t="s">
        <v>1716</v>
      </c>
      <c r="F476" s="7" t="s">
        <v>1717</v>
      </c>
      <c r="G476" s="5" t="s">
        <v>1718</v>
      </c>
      <c r="H476" s="154"/>
      <c r="I476" s="7" t="s">
        <v>69</v>
      </c>
      <c r="J476" s="26" t="s">
        <v>818</v>
      </c>
      <c r="K476" s="55" t="s">
        <v>1747</v>
      </c>
      <c r="L476" s="91" t="s">
        <v>1791</v>
      </c>
      <c r="M476" s="55" t="s">
        <v>1792</v>
      </c>
      <c r="N476" s="55" t="s">
        <v>1793</v>
      </c>
      <c r="O476" s="91" t="s">
        <v>1794</v>
      </c>
      <c r="P476" s="55" t="s">
        <v>1795</v>
      </c>
      <c r="Q476" s="55" t="s">
        <v>1796</v>
      </c>
      <c r="R476" s="126">
        <v>4</v>
      </c>
      <c r="S476" s="137" t="s">
        <v>276</v>
      </c>
      <c r="T476" s="137" t="s">
        <v>1047</v>
      </c>
    </row>
    <row r="477" spans="1:20" ht="15.75" customHeight="1">
      <c r="A477" s="7">
        <v>471</v>
      </c>
      <c r="B477" s="7">
        <v>23</v>
      </c>
      <c r="C477" s="59">
        <v>862843049220759</v>
      </c>
      <c r="D477" s="8">
        <v>5754100268341</v>
      </c>
      <c r="E477" s="5" t="s">
        <v>1716</v>
      </c>
      <c r="F477" s="7" t="s">
        <v>1717</v>
      </c>
      <c r="G477" s="5" t="s">
        <v>1718</v>
      </c>
      <c r="H477" s="154"/>
      <c r="I477" s="7" t="s">
        <v>69</v>
      </c>
      <c r="J477" s="26" t="s">
        <v>189</v>
      </c>
      <c r="K477" s="55" t="s">
        <v>1747</v>
      </c>
      <c r="L477" s="91" t="s">
        <v>1794</v>
      </c>
      <c r="M477" s="55" t="s">
        <v>1795</v>
      </c>
      <c r="N477" s="55" t="s">
        <v>1796</v>
      </c>
      <c r="O477" s="91" t="s">
        <v>1797</v>
      </c>
      <c r="P477" s="55" t="s">
        <v>1798</v>
      </c>
      <c r="Q477" s="55" t="s">
        <v>1799</v>
      </c>
      <c r="R477" s="126">
        <v>4</v>
      </c>
      <c r="S477" s="137" t="s">
        <v>276</v>
      </c>
      <c r="T477" s="137" t="s">
        <v>1047</v>
      </c>
    </row>
    <row r="478" spans="1:20" ht="15.75" customHeight="1">
      <c r="A478" s="7">
        <v>472</v>
      </c>
      <c r="B478" s="7">
        <v>24</v>
      </c>
      <c r="C478" s="59">
        <v>862843049224595</v>
      </c>
      <c r="D478" s="8">
        <v>5754100268342</v>
      </c>
      <c r="E478" s="5" t="s">
        <v>1716</v>
      </c>
      <c r="F478" s="7" t="s">
        <v>1717</v>
      </c>
      <c r="G478" s="5" t="s">
        <v>1718</v>
      </c>
      <c r="H478" s="154"/>
      <c r="I478" s="7" t="s">
        <v>69</v>
      </c>
      <c r="J478" s="26" t="s">
        <v>193</v>
      </c>
      <c r="K478" s="55" t="s">
        <v>1747</v>
      </c>
      <c r="L478" s="91" t="s">
        <v>1797</v>
      </c>
      <c r="M478" s="55" t="s">
        <v>1798</v>
      </c>
      <c r="N478" s="55" t="s">
        <v>1799</v>
      </c>
      <c r="O478" s="91" t="s">
        <v>1800</v>
      </c>
      <c r="P478" s="55" t="s">
        <v>1801</v>
      </c>
      <c r="Q478" s="55" t="s">
        <v>1802</v>
      </c>
      <c r="R478" s="126">
        <v>3.8</v>
      </c>
      <c r="S478" s="137" t="s">
        <v>276</v>
      </c>
      <c r="T478" s="137" t="s">
        <v>1047</v>
      </c>
    </row>
    <row r="479" spans="1:20" ht="15.75" customHeight="1">
      <c r="A479" s="7">
        <v>473</v>
      </c>
      <c r="B479" s="7">
        <v>25</v>
      </c>
      <c r="C479" s="59">
        <v>862843049220395</v>
      </c>
      <c r="D479" s="8">
        <v>5754100268343</v>
      </c>
      <c r="E479" s="5" t="s">
        <v>1716</v>
      </c>
      <c r="F479" s="7" t="s">
        <v>1717</v>
      </c>
      <c r="G479" s="5" t="s">
        <v>1718</v>
      </c>
      <c r="H479" s="154"/>
      <c r="I479" s="7" t="s">
        <v>69</v>
      </c>
      <c r="J479" s="26" t="s">
        <v>197</v>
      </c>
      <c r="K479" s="55" t="s">
        <v>1760</v>
      </c>
      <c r="L479" s="91" t="s">
        <v>1800</v>
      </c>
      <c r="M479" s="55" t="s">
        <v>1801</v>
      </c>
      <c r="N479" s="55" t="s">
        <v>1802</v>
      </c>
      <c r="O479" s="91" t="s">
        <v>1803</v>
      </c>
      <c r="P479" s="55" t="s">
        <v>1804</v>
      </c>
      <c r="Q479" s="55" t="s">
        <v>1805</v>
      </c>
      <c r="R479" s="126">
        <v>3.8</v>
      </c>
      <c r="S479" s="137" t="s">
        <v>276</v>
      </c>
      <c r="T479" s="137" t="s">
        <v>1047</v>
      </c>
    </row>
    <row r="480" spans="1:20" ht="15.75" customHeight="1">
      <c r="A480" s="7">
        <v>474</v>
      </c>
      <c r="B480" s="7">
        <v>26</v>
      </c>
      <c r="C480" s="59">
        <v>862843049219975</v>
      </c>
      <c r="D480" s="8">
        <v>5754100268344</v>
      </c>
      <c r="E480" s="5" t="s">
        <v>1716</v>
      </c>
      <c r="F480" s="7" t="s">
        <v>1717</v>
      </c>
      <c r="G480" s="5" t="s">
        <v>1718</v>
      </c>
      <c r="H480" s="154"/>
      <c r="I480" s="7" t="s">
        <v>69</v>
      </c>
      <c r="J480" s="26" t="s">
        <v>201</v>
      </c>
      <c r="K480" s="55" t="s">
        <v>1760</v>
      </c>
      <c r="L480" s="91" t="s">
        <v>1803</v>
      </c>
      <c r="M480" s="55" t="s">
        <v>1804</v>
      </c>
      <c r="N480" s="55" t="s">
        <v>1805</v>
      </c>
      <c r="O480" s="91" t="s">
        <v>1806</v>
      </c>
      <c r="P480" s="55" t="s">
        <v>1807</v>
      </c>
      <c r="Q480" s="55" t="s">
        <v>1808</v>
      </c>
      <c r="R480" s="126">
        <v>3.8</v>
      </c>
      <c r="S480" s="137" t="s">
        <v>276</v>
      </c>
      <c r="T480" s="137" t="s">
        <v>1047</v>
      </c>
    </row>
    <row r="481" spans="1:20" ht="15.75" customHeight="1">
      <c r="A481" s="7">
        <v>475</v>
      </c>
      <c r="B481" s="7">
        <v>27</v>
      </c>
      <c r="C481" s="59">
        <v>862843049225006</v>
      </c>
      <c r="D481" s="8">
        <v>5754100268345</v>
      </c>
      <c r="E481" s="5" t="s">
        <v>1716</v>
      </c>
      <c r="F481" s="7" t="s">
        <v>1717</v>
      </c>
      <c r="G481" s="5" t="s">
        <v>1718</v>
      </c>
      <c r="H481" s="155"/>
      <c r="I481" s="7" t="s">
        <v>69</v>
      </c>
      <c r="J481" s="26" t="s">
        <v>1266</v>
      </c>
      <c r="K481" s="55" t="s">
        <v>1760</v>
      </c>
      <c r="L481" s="91" t="s">
        <v>1806</v>
      </c>
      <c r="M481" s="55" t="s">
        <v>1807</v>
      </c>
      <c r="N481" s="55" t="s">
        <v>1808</v>
      </c>
      <c r="O481" s="91" t="s">
        <v>1809</v>
      </c>
      <c r="P481" s="55" t="s">
        <v>1810</v>
      </c>
      <c r="Q481" s="55" t="s">
        <v>1811</v>
      </c>
      <c r="R481" s="126">
        <v>3.8</v>
      </c>
      <c r="S481" s="137" t="s">
        <v>276</v>
      </c>
      <c r="T481" s="137" t="s">
        <v>1047</v>
      </c>
    </row>
    <row r="482" spans="1:20" ht="15.75" customHeight="1">
      <c r="A482" s="7">
        <v>476</v>
      </c>
      <c r="B482" s="7">
        <v>1</v>
      </c>
      <c r="C482" s="59">
        <v>862843049263353</v>
      </c>
      <c r="D482" s="8">
        <v>5754100268346</v>
      </c>
      <c r="E482" s="5" t="s">
        <v>1812</v>
      </c>
      <c r="F482" s="7" t="s">
        <v>1813</v>
      </c>
      <c r="G482" s="5" t="s">
        <v>1814</v>
      </c>
      <c r="H482" s="142" t="s">
        <v>1815</v>
      </c>
      <c r="I482" s="7" t="s">
        <v>24</v>
      </c>
      <c r="J482" s="26" t="s">
        <v>486</v>
      </c>
      <c r="K482" s="26" t="s">
        <v>1816</v>
      </c>
      <c r="L482" s="82" t="s">
        <v>1817</v>
      </c>
      <c r="M482" s="26" t="s">
        <v>1818</v>
      </c>
      <c r="N482" s="26" t="s">
        <v>1819</v>
      </c>
      <c r="O482" s="82" t="s">
        <v>1820</v>
      </c>
      <c r="P482" s="26" t="s">
        <v>1821</v>
      </c>
      <c r="Q482" s="26" t="s">
        <v>1822</v>
      </c>
      <c r="R482" s="111">
        <v>18</v>
      </c>
      <c r="S482" s="111" t="s">
        <v>215</v>
      </c>
      <c r="T482" s="111" t="s">
        <v>216</v>
      </c>
    </row>
    <row r="483" spans="1:20" ht="15.75" customHeight="1">
      <c r="A483" s="7">
        <v>477</v>
      </c>
      <c r="B483" s="7">
        <v>2</v>
      </c>
      <c r="C483" s="59">
        <v>862843049263445</v>
      </c>
      <c r="D483" s="8">
        <v>5754100268347</v>
      </c>
      <c r="E483" s="5" t="s">
        <v>1812</v>
      </c>
      <c r="F483" s="7" t="s">
        <v>1813</v>
      </c>
      <c r="G483" s="5" t="s">
        <v>1814</v>
      </c>
      <c r="H483" s="143"/>
      <c r="I483" s="7" t="s">
        <v>24</v>
      </c>
      <c r="J483" s="26" t="s">
        <v>495</v>
      </c>
      <c r="K483" s="26" t="s">
        <v>1816</v>
      </c>
      <c r="L483" s="92" t="s">
        <v>1823</v>
      </c>
      <c r="M483" s="26" t="s">
        <v>1824</v>
      </c>
      <c r="N483" s="26" t="s">
        <v>1825</v>
      </c>
      <c r="O483" s="82" t="s">
        <v>1820</v>
      </c>
      <c r="P483" s="26" t="s">
        <v>1821</v>
      </c>
      <c r="Q483" s="26" t="s">
        <v>1822</v>
      </c>
      <c r="R483" s="111">
        <v>18.2</v>
      </c>
      <c r="S483" s="111" t="s">
        <v>215</v>
      </c>
      <c r="T483" s="111" t="s">
        <v>216</v>
      </c>
    </row>
    <row r="484" spans="1:20" ht="15.75" customHeight="1">
      <c r="A484" s="7">
        <v>478</v>
      </c>
      <c r="B484" s="7">
        <v>3</v>
      </c>
      <c r="C484" s="59">
        <v>862843049225253</v>
      </c>
      <c r="D484" s="8">
        <v>5754100268348</v>
      </c>
      <c r="E484" s="5" t="s">
        <v>1812</v>
      </c>
      <c r="F484" s="7" t="s">
        <v>1813</v>
      </c>
      <c r="G484" s="5" t="s">
        <v>1814</v>
      </c>
      <c r="H484" s="143"/>
      <c r="I484" s="7" t="s">
        <v>24</v>
      </c>
      <c r="J484" s="26" t="s">
        <v>499</v>
      </c>
      <c r="K484" s="26" t="s">
        <v>1826</v>
      </c>
      <c r="L484" s="82" t="s">
        <v>1827</v>
      </c>
      <c r="M484" s="26" t="s">
        <v>1828</v>
      </c>
      <c r="N484" s="26" t="s">
        <v>1829</v>
      </c>
      <c r="O484" s="92" t="s">
        <v>1823</v>
      </c>
      <c r="P484" s="26" t="s">
        <v>1830</v>
      </c>
      <c r="Q484" s="26" t="s">
        <v>1825</v>
      </c>
      <c r="R484" s="111">
        <v>15</v>
      </c>
      <c r="S484" s="111" t="s">
        <v>215</v>
      </c>
      <c r="T484" s="111" t="s">
        <v>216</v>
      </c>
    </row>
    <row r="485" spans="1:20" ht="15.75" customHeight="1">
      <c r="A485" s="7">
        <v>479</v>
      </c>
      <c r="B485" s="7">
        <v>4</v>
      </c>
      <c r="C485" s="59">
        <v>862843049220288</v>
      </c>
      <c r="D485" s="8">
        <v>5754100268349</v>
      </c>
      <c r="E485" s="5" t="s">
        <v>1812</v>
      </c>
      <c r="F485" s="7" t="s">
        <v>1813</v>
      </c>
      <c r="G485" s="5" t="s">
        <v>1814</v>
      </c>
      <c r="H485" s="143"/>
      <c r="I485" s="7" t="s">
        <v>24</v>
      </c>
      <c r="J485" s="26" t="s">
        <v>503</v>
      </c>
      <c r="K485" s="26" t="s">
        <v>1831</v>
      </c>
      <c r="L485" s="92" t="s">
        <v>1823</v>
      </c>
      <c r="M485" s="26" t="s">
        <v>1830</v>
      </c>
      <c r="N485" s="26" t="s">
        <v>1825</v>
      </c>
      <c r="O485" s="93" t="s">
        <v>1832</v>
      </c>
      <c r="P485" s="26" t="s">
        <v>1833</v>
      </c>
      <c r="Q485" s="26" t="s">
        <v>1834</v>
      </c>
      <c r="R485" s="111">
        <v>14</v>
      </c>
      <c r="S485" s="111" t="s">
        <v>215</v>
      </c>
      <c r="T485" s="111" t="s">
        <v>216</v>
      </c>
    </row>
    <row r="486" spans="1:20" ht="15.75" customHeight="1">
      <c r="A486" s="7">
        <v>480</v>
      </c>
      <c r="B486" s="7">
        <v>5</v>
      </c>
      <c r="C486" s="59">
        <v>862843049263247</v>
      </c>
      <c r="D486" s="8">
        <v>5754100268350</v>
      </c>
      <c r="E486" s="5" t="s">
        <v>1812</v>
      </c>
      <c r="F486" s="7" t="s">
        <v>1813</v>
      </c>
      <c r="G486" s="5" t="s">
        <v>1814</v>
      </c>
      <c r="H486" s="143"/>
      <c r="I486" s="7" t="s">
        <v>24</v>
      </c>
      <c r="J486" s="26" t="s">
        <v>509</v>
      </c>
      <c r="K486" s="26" t="s">
        <v>1835</v>
      </c>
      <c r="L486" s="93" t="s">
        <v>1832</v>
      </c>
      <c r="M486" s="26" t="s">
        <v>1833</v>
      </c>
      <c r="N486" s="26" t="s">
        <v>1834</v>
      </c>
      <c r="O486" s="92" t="s">
        <v>1836</v>
      </c>
      <c r="P486" s="26" t="s">
        <v>1830</v>
      </c>
      <c r="Q486" s="26" t="s">
        <v>1837</v>
      </c>
      <c r="R486" s="111">
        <v>14.4</v>
      </c>
      <c r="S486" s="111" t="s">
        <v>215</v>
      </c>
      <c r="T486" s="111" t="s">
        <v>216</v>
      </c>
    </row>
    <row r="487" spans="1:20" ht="15.75" customHeight="1">
      <c r="A487" s="7">
        <v>481</v>
      </c>
      <c r="B487" s="7">
        <v>6</v>
      </c>
      <c r="C487" s="59">
        <v>862843049262900</v>
      </c>
      <c r="D487" s="8">
        <v>5754100268351</v>
      </c>
      <c r="E487" s="5" t="s">
        <v>1812</v>
      </c>
      <c r="F487" s="7" t="s">
        <v>1813</v>
      </c>
      <c r="G487" s="5" t="s">
        <v>1814</v>
      </c>
      <c r="H487" s="144"/>
      <c r="I487" s="7" t="s">
        <v>24</v>
      </c>
      <c r="J487" s="26" t="s">
        <v>513</v>
      </c>
      <c r="K487" s="26" t="s">
        <v>1835</v>
      </c>
      <c r="L487" s="92" t="s">
        <v>1838</v>
      </c>
      <c r="M487" s="26" t="s">
        <v>1839</v>
      </c>
      <c r="N487" s="26" t="s">
        <v>1840</v>
      </c>
      <c r="O487" s="92" t="s">
        <v>1836</v>
      </c>
      <c r="P487" s="26" t="s">
        <v>1830</v>
      </c>
      <c r="Q487" s="26" t="s">
        <v>1837</v>
      </c>
      <c r="R487" s="111">
        <v>14</v>
      </c>
      <c r="S487" s="111" t="s">
        <v>215</v>
      </c>
      <c r="T487" s="111" t="s">
        <v>216</v>
      </c>
    </row>
    <row r="488" spans="1:20" ht="15.75" customHeight="1">
      <c r="A488" s="7">
        <v>482</v>
      </c>
      <c r="B488" s="7">
        <v>7</v>
      </c>
      <c r="C488" s="59">
        <v>862843049225204</v>
      </c>
      <c r="D488" s="8">
        <v>5754100268352</v>
      </c>
      <c r="E488" s="5" t="s">
        <v>1812</v>
      </c>
      <c r="F488" s="7" t="s">
        <v>1813</v>
      </c>
      <c r="G488" s="5" t="s">
        <v>1814</v>
      </c>
      <c r="H488" s="142" t="s">
        <v>1841</v>
      </c>
      <c r="I488" s="7" t="s">
        <v>24</v>
      </c>
      <c r="J488" s="26" t="s">
        <v>518</v>
      </c>
      <c r="K488" s="26" t="s">
        <v>1842</v>
      </c>
      <c r="L488" s="92" t="s">
        <v>1838</v>
      </c>
      <c r="M488" s="26" t="s">
        <v>1839</v>
      </c>
      <c r="N488" s="26" t="s">
        <v>1840</v>
      </c>
      <c r="O488" s="94" t="s">
        <v>1843</v>
      </c>
      <c r="P488" s="26" t="s">
        <v>1844</v>
      </c>
      <c r="Q488" s="26" t="s">
        <v>1845</v>
      </c>
      <c r="R488" s="111">
        <v>14.4</v>
      </c>
      <c r="S488" s="111" t="s">
        <v>215</v>
      </c>
      <c r="T488" s="111" t="s">
        <v>216</v>
      </c>
    </row>
    <row r="489" spans="1:20" ht="15.75" customHeight="1">
      <c r="A489" s="7">
        <v>483</v>
      </c>
      <c r="B489" s="7">
        <v>8</v>
      </c>
      <c r="C489" s="59">
        <v>862843049221492</v>
      </c>
      <c r="D489" s="8">
        <v>5754100268353</v>
      </c>
      <c r="E489" s="5" t="s">
        <v>1812</v>
      </c>
      <c r="F489" s="7" t="s">
        <v>1813</v>
      </c>
      <c r="G489" s="5" t="s">
        <v>1814</v>
      </c>
      <c r="H489" s="143"/>
      <c r="I489" s="7" t="s">
        <v>24</v>
      </c>
      <c r="J489" s="26" t="s">
        <v>522</v>
      </c>
      <c r="K489" s="26" t="s">
        <v>1842</v>
      </c>
      <c r="L489" s="94" t="s">
        <v>1843</v>
      </c>
      <c r="M489" s="26" t="s">
        <v>1844</v>
      </c>
      <c r="N489" s="26" t="s">
        <v>1845</v>
      </c>
      <c r="O489" s="82" t="s">
        <v>1846</v>
      </c>
      <c r="P489" s="26" t="s">
        <v>1847</v>
      </c>
      <c r="Q489" s="26" t="s">
        <v>1848</v>
      </c>
      <c r="R489" s="111">
        <v>13.6</v>
      </c>
      <c r="S489" s="111" t="s">
        <v>215</v>
      </c>
      <c r="T489" s="111" t="s">
        <v>216</v>
      </c>
    </row>
    <row r="490" spans="1:20" ht="15.75" customHeight="1">
      <c r="A490" s="7">
        <v>484</v>
      </c>
      <c r="B490" s="7">
        <v>9</v>
      </c>
      <c r="C490" s="59">
        <v>862843049225477</v>
      </c>
      <c r="D490" s="8">
        <v>5754100268354</v>
      </c>
      <c r="E490" s="5" t="s">
        <v>1812</v>
      </c>
      <c r="F490" s="7" t="s">
        <v>1813</v>
      </c>
      <c r="G490" s="5" t="s">
        <v>1814</v>
      </c>
      <c r="H490" s="143"/>
      <c r="I490" s="7" t="s">
        <v>24</v>
      </c>
      <c r="J490" s="26" t="s">
        <v>527</v>
      </c>
      <c r="K490" s="26" t="s">
        <v>1842</v>
      </c>
      <c r="L490" s="82" t="s">
        <v>1849</v>
      </c>
      <c r="M490" s="26" t="s">
        <v>1850</v>
      </c>
      <c r="N490" s="26" t="s">
        <v>1851</v>
      </c>
      <c r="O490" s="82" t="s">
        <v>1846</v>
      </c>
      <c r="P490" s="26" t="s">
        <v>1847</v>
      </c>
      <c r="Q490" s="26" t="s">
        <v>1848</v>
      </c>
      <c r="R490" s="111">
        <v>11.52</v>
      </c>
      <c r="S490" s="111" t="s">
        <v>215</v>
      </c>
      <c r="T490" s="111" t="s">
        <v>216</v>
      </c>
    </row>
    <row r="491" spans="1:20" ht="15.75" customHeight="1">
      <c r="A491" s="7">
        <v>485</v>
      </c>
      <c r="B491" s="7">
        <v>10</v>
      </c>
      <c r="C491" s="59">
        <v>862843049259252</v>
      </c>
      <c r="D491" s="8">
        <v>5754100268355</v>
      </c>
      <c r="E491" s="5" t="s">
        <v>1812</v>
      </c>
      <c r="F491" s="7" t="s">
        <v>1813</v>
      </c>
      <c r="G491" s="5" t="s">
        <v>1814</v>
      </c>
      <c r="H491" s="143"/>
      <c r="I491" s="7" t="s">
        <v>24</v>
      </c>
      <c r="J491" s="26" t="s">
        <v>531</v>
      </c>
      <c r="K491" s="26" t="s">
        <v>1852</v>
      </c>
      <c r="L491" s="82" t="s">
        <v>1849</v>
      </c>
      <c r="M491" s="26" t="s">
        <v>1850</v>
      </c>
      <c r="N491" s="26" t="s">
        <v>1851</v>
      </c>
      <c r="O491" s="82" t="s">
        <v>1853</v>
      </c>
      <c r="P491" s="26" t="s">
        <v>1854</v>
      </c>
      <c r="Q491" s="26" t="s">
        <v>1855</v>
      </c>
      <c r="R491" s="111">
        <v>16.88</v>
      </c>
      <c r="S491" s="111" t="s">
        <v>215</v>
      </c>
      <c r="T491" s="111" t="s">
        <v>216</v>
      </c>
    </row>
    <row r="492" spans="1:20" ht="15.75" customHeight="1">
      <c r="A492" s="7">
        <v>486</v>
      </c>
      <c r="B492" s="7">
        <v>11</v>
      </c>
      <c r="C492" s="59">
        <v>862843049219835</v>
      </c>
      <c r="D492" s="8">
        <v>5754100268356</v>
      </c>
      <c r="E492" s="5" t="s">
        <v>1812</v>
      </c>
      <c r="F492" s="7" t="s">
        <v>1813</v>
      </c>
      <c r="G492" s="5" t="s">
        <v>1814</v>
      </c>
      <c r="H492" s="144"/>
      <c r="I492" s="7" t="s">
        <v>24</v>
      </c>
      <c r="J492" s="26" t="s">
        <v>872</v>
      </c>
      <c r="K492" s="26" t="s">
        <v>1852</v>
      </c>
      <c r="L492" s="82" t="s">
        <v>1856</v>
      </c>
      <c r="M492" s="26" t="s">
        <v>1857</v>
      </c>
      <c r="N492" s="26" t="s">
        <v>1858</v>
      </c>
      <c r="O492" s="82" t="s">
        <v>1853</v>
      </c>
      <c r="P492" s="26" t="s">
        <v>1854</v>
      </c>
      <c r="Q492" s="26" t="s">
        <v>1855</v>
      </c>
      <c r="R492" s="127">
        <v>16.8</v>
      </c>
      <c r="S492" s="111" t="s">
        <v>215</v>
      </c>
      <c r="T492" s="111" t="s">
        <v>216</v>
      </c>
    </row>
    <row r="493" spans="1:20" ht="15.75" customHeight="1">
      <c r="A493" s="7">
        <v>487</v>
      </c>
      <c r="B493" s="7">
        <v>12</v>
      </c>
      <c r="C493" s="59">
        <v>862843049225436</v>
      </c>
      <c r="D493" s="8">
        <v>5754100268357</v>
      </c>
      <c r="E493" s="5" t="s">
        <v>1812</v>
      </c>
      <c r="F493" s="7" t="s">
        <v>1813</v>
      </c>
      <c r="G493" s="5" t="s">
        <v>1814</v>
      </c>
      <c r="H493" s="142" t="s">
        <v>1815</v>
      </c>
      <c r="I493" s="7" t="s">
        <v>69</v>
      </c>
      <c r="J493" s="26" t="s">
        <v>780</v>
      </c>
      <c r="K493" s="26" t="s">
        <v>1816</v>
      </c>
      <c r="L493" s="82" t="s">
        <v>1809</v>
      </c>
      <c r="M493" s="26" t="s">
        <v>1859</v>
      </c>
      <c r="N493" s="26" t="s">
        <v>1860</v>
      </c>
      <c r="O493" s="82" t="s">
        <v>1861</v>
      </c>
      <c r="P493" s="26" t="s">
        <v>1862</v>
      </c>
      <c r="Q493" s="26" t="s">
        <v>1863</v>
      </c>
      <c r="R493" s="111">
        <v>14</v>
      </c>
      <c r="S493" s="111" t="s">
        <v>276</v>
      </c>
      <c r="T493" s="111" t="s">
        <v>1047</v>
      </c>
    </row>
    <row r="494" spans="1:20" ht="15.75" customHeight="1">
      <c r="A494" s="7">
        <v>488</v>
      </c>
      <c r="B494" s="7">
        <v>13</v>
      </c>
      <c r="C494" s="59">
        <v>862843049219926</v>
      </c>
      <c r="D494" s="8">
        <v>5754100268358</v>
      </c>
      <c r="E494" s="5" t="s">
        <v>1812</v>
      </c>
      <c r="F494" s="7" t="s">
        <v>1813</v>
      </c>
      <c r="G494" s="5" t="s">
        <v>1814</v>
      </c>
      <c r="H494" s="143"/>
      <c r="I494" s="7" t="s">
        <v>69</v>
      </c>
      <c r="J494" s="26" t="s">
        <v>784</v>
      </c>
      <c r="K494" s="26" t="s">
        <v>1816</v>
      </c>
      <c r="L494" s="82" t="s">
        <v>1861</v>
      </c>
      <c r="M494" s="26" t="s">
        <v>1862</v>
      </c>
      <c r="N494" s="26" t="s">
        <v>1863</v>
      </c>
      <c r="O494" s="82" t="s">
        <v>1864</v>
      </c>
      <c r="P494" s="26" t="s">
        <v>1865</v>
      </c>
      <c r="Q494" s="26" t="s">
        <v>1866</v>
      </c>
      <c r="R494" s="111">
        <v>14</v>
      </c>
      <c r="S494" s="111" t="s">
        <v>276</v>
      </c>
      <c r="T494" s="111" t="s">
        <v>1047</v>
      </c>
    </row>
    <row r="495" spans="1:20" ht="15.75" customHeight="1">
      <c r="A495" s="139">
        <v>489</v>
      </c>
      <c r="B495" s="139">
        <v>14</v>
      </c>
      <c r="C495" s="59">
        <v>862843049225329</v>
      </c>
      <c r="D495" s="8">
        <v>5754100268359</v>
      </c>
      <c r="E495" s="151" t="s">
        <v>1812</v>
      </c>
      <c r="F495" s="139" t="s">
        <v>1813</v>
      </c>
      <c r="G495" s="151" t="s">
        <v>1814</v>
      </c>
      <c r="H495" s="143"/>
      <c r="I495" s="139" t="s">
        <v>69</v>
      </c>
      <c r="J495" s="147" t="s">
        <v>788</v>
      </c>
      <c r="K495" s="147" t="s">
        <v>1816</v>
      </c>
      <c r="L495" s="82" t="s">
        <v>1864</v>
      </c>
      <c r="M495" s="26" t="s">
        <v>1865</v>
      </c>
      <c r="N495" s="26" t="s">
        <v>1866</v>
      </c>
      <c r="O495" s="82" t="s">
        <v>1867</v>
      </c>
      <c r="P495" s="26" t="s">
        <v>1868</v>
      </c>
      <c r="Q495" s="26" t="s">
        <v>1869</v>
      </c>
      <c r="R495" s="149">
        <v>13.6</v>
      </c>
      <c r="S495" s="149" t="s">
        <v>276</v>
      </c>
      <c r="T495" s="149" t="s">
        <v>1047</v>
      </c>
    </row>
    <row r="496" spans="1:20" ht="15.75" customHeight="1">
      <c r="A496" s="141"/>
      <c r="B496" s="141"/>
      <c r="C496" s="63"/>
      <c r="E496" s="152"/>
      <c r="F496" s="141"/>
      <c r="G496" s="152"/>
      <c r="H496" s="143"/>
      <c r="I496" s="141"/>
      <c r="J496" s="148"/>
      <c r="K496" s="148"/>
      <c r="L496" s="82" t="s">
        <v>1870</v>
      </c>
      <c r="M496" s="26" t="s">
        <v>1871</v>
      </c>
      <c r="N496" s="26" t="s">
        <v>1872</v>
      </c>
      <c r="O496" s="82" t="s">
        <v>1873</v>
      </c>
      <c r="P496" s="26" t="s">
        <v>1874</v>
      </c>
      <c r="Q496" s="26" t="s">
        <v>1869</v>
      </c>
      <c r="R496" s="150"/>
      <c r="S496" s="150"/>
      <c r="T496" s="150"/>
    </row>
    <row r="497" spans="1:20" ht="15.75" customHeight="1">
      <c r="A497" s="139">
        <v>490</v>
      </c>
      <c r="B497" s="139">
        <v>15</v>
      </c>
      <c r="C497" s="59">
        <v>862843049220353</v>
      </c>
      <c r="D497" s="8">
        <v>5754100268360</v>
      </c>
      <c r="E497" s="151" t="s">
        <v>1812</v>
      </c>
      <c r="F497" s="139" t="s">
        <v>1813</v>
      </c>
      <c r="G497" s="151" t="s">
        <v>1814</v>
      </c>
      <c r="H497" s="143"/>
      <c r="I497" s="139" t="s">
        <v>69</v>
      </c>
      <c r="J497" s="147" t="s">
        <v>795</v>
      </c>
      <c r="K497" s="147" t="s">
        <v>1826</v>
      </c>
      <c r="L497" s="82" t="s">
        <v>1875</v>
      </c>
      <c r="M497" s="26" t="s">
        <v>1876</v>
      </c>
      <c r="N497" s="26" t="s">
        <v>1877</v>
      </c>
      <c r="O497" s="145" t="s">
        <v>1878</v>
      </c>
      <c r="P497" s="147" t="s">
        <v>1879</v>
      </c>
      <c r="Q497" s="147" t="s">
        <v>1880</v>
      </c>
      <c r="R497" s="149">
        <v>15.6</v>
      </c>
      <c r="S497" s="149" t="s">
        <v>276</v>
      </c>
      <c r="T497" s="149" t="s">
        <v>1047</v>
      </c>
    </row>
    <row r="498" spans="1:20" ht="15.75" customHeight="1">
      <c r="A498" s="141"/>
      <c r="B498" s="141"/>
      <c r="C498" s="63"/>
      <c r="E498" s="152"/>
      <c r="F498" s="141"/>
      <c r="G498" s="152"/>
      <c r="H498" s="143"/>
      <c r="I498" s="141"/>
      <c r="J498" s="148"/>
      <c r="K498" s="148"/>
      <c r="L498" s="82" t="s">
        <v>1873</v>
      </c>
      <c r="M498" s="26" t="s">
        <v>1874</v>
      </c>
      <c r="N498" s="26" t="s">
        <v>1869</v>
      </c>
      <c r="O498" s="146"/>
      <c r="P498" s="148"/>
      <c r="Q498" s="148"/>
      <c r="R498" s="150"/>
      <c r="S498" s="150"/>
      <c r="T498" s="150"/>
    </row>
    <row r="499" spans="1:20" ht="15.75" customHeight="1">
      <c r="A499" s="7">
        <v>491</v>
      </c>
      <c r="B499" s="7">
        <v>16</v>
      </c>
      <c r="C499" s="59">
        <v>862843049219934</v>
      </c>
      <c r="D499" s="8">
        <v>5754100268361</v>
      </c>
      <c r="E499" s="5" t="s">
        <v>1812</v>
      </c>
      <c r="F499" s="7" t="s">
        <v>1813</v>
      </c>
      <c r="G499" s="5" t="s">
        <v>1814</v>
      </c>
      <c r="H499" s="143"/>
      <c r="I499" s="7" t="s">
        <v>69</v>
      </c>
      <c r="J499" s="26" t="s">
        <v>801</v>
      </c>
      <c r="K499" s="26" t="s">
        <v>1826</v>
      </c>
      <c r="L499" s="82" t="s">
        <v>1878</v>
      </c>
      <c r="M499" s="26" t="s">
        <v>1879</v>
      </c>
      <c r="N499" s="26" t="s">
        <v>1880</v>
      </c>
      <c r="O499" s="82" t="s">
        <v>1881</v>
      </c>
      <c r="P499" s="26" t="s">
        <v>1882</v>
      </c>
      <c r="Q499" s="26" t="s">
        <v>1883</v>
      </c>
      <c r="R499" s="111">
        <v>11.4</v>
      </c>
      <c r="S499" s="149" t="s">
        <v>276</v>
      </c>
      <c r="T499" s="111" t="s">
        <v>1047</v>
      </c>
    </row>
    <row r="500" spans="1:20" ht="15.75" customHeight="1">
      <c r="A500" s="7">
        <v>492</v>
      </c>
      <c r="B500" s="7">
        <v>17</v>
      </c>
      <c r="C500" s="59">
        <v>862843049220270</v>
      </c>
      <c r="D500" s="8">
        <v>5754100268362</v>
      </c>
      <c r="E500" s="5" t="s">
        <v>1812</v>
      </c>
      <c r="F500" s="7" t="s">
        <v>1813</v>
      </c>
      <c r="G500" s="5" t="s">
        <v>1814</v>
      </c>
      <c r="H500" s="143"/>
      <c r="I500" s="7" t="s">
        <v>69</v>
      </c>
      <c r="J500" s="26" t="s">
        <v>805</v>
      </c>
      <c r="K500" s="26" t="s">
        <v>1831</v>
      </c>
      <c r="L500" s="82" t="s">
        <v>1870</v>
      </c>
      <c r="M500" s="26" t="s">
        <v>1871</v>
      </c>
      <c r="N500" s="26" t="s">
        <v>1872</v>
      </c>
      <c r="O500" s="93" t="s">
        <v>1884</v>
      </c>
      <c r="P500" s="26" t="s">
        <v>1885</v>
      </c>
      <c r="Q500" s="26" t="s">
        <v>1886</v>
      </c>
      <c r="R500" s="111">
        <v>13.6</v>
      </c>
      <c r="S500" s="150"/>
      <c r="T500" s="111" t="s">
        <v>1047</v>
      </c>
    </row>
    <row r="501" spans="1:20" ht="15.75" customHeight="1">
      <c r="A501" s="7">
        <v>493</v>
      </c>
      <c r="B501" s="7">
        <v>18</v>
      </c>
      <c r="C501" s="59">
        <v>862843049263213</v>
      </c>
      <c r="D501" s="8">
        <v>5754100268363</v>
      </c>
      <c r="E501" s="5" t="s">
        <v>1812</v>
      </c>
      <c r="F501" s="7" t="s">
        <v>1813</v>
      </c>
      <c r="G501" s="5" t="s">
        <v>1814</v>
      </c>
      <c r="H501" s="143"/>
      <c r="I501" s="7" t="s">
        <v>69</v>
      </c>
      <c r="J501" s="26" t="s">
        <v>809</v>
      </c>
      <c r="K501" s="26" t="s">
        <v>1835</v>
      </c>
      <c r="L501" s="93" t="s">
        <v>1884</v>
      </c>
      <c r="M501" s="26" t="s">
        <v>1885</v>
      </c>
      <c r="N501" s="26" t="s">
        <v>1886</v>
      </c>
      <c r="O501" s="92" t="s">
        <v>1887</v>
      </c>
      <c r="P501" s="26" t="s">
        <v>1888</v>
      </c>
      <c r="Q501" s="26" t="s">
        <v>1889</v>
      </c>
      <c r="R501" s="111">
        <v>15.2</v>
      </c>
      <c r="S501" s="111" t="s">
        <v>276</v>
      </c>
      <c r="T501" s="111" t="s">
        <v>1047</v>
      </c>
    </row>
    <row r="502" spans="1:20" ht="15.75" customHeight="1">
      <c r="A502" s="7">
        <v>494</v>
      </c>
      <c r="B502" s="7">
        <v>19</v>
      </c>
      <c r="C502" s="59">
        <v>862843049263395</v>
      </c>
      <c r="D502" s="8">
        <v>5754100268364</v>
      </c>
      <c r="E502" s="5" t="s">
        <v>1812</v>
      </c>
      <c r="F502" s="7" t="s">
        <v>1813</v>
      </c>
      <c r="G502" s="5" t="s">
        <v>1814</v>
      </c>
      <c r="H502" s="144"/>
      <c r="I502" s="7" t="s">
        <v>69</v>
      </c>
      <c r="J502" s="26" t="s">
        <v>813</v>
      </c>
      <c r="K502" s="26" t="s">
        <v>1835</v>
      </c>
      <c r="L502" s="92" t="s">
        <v>1887</v>
      </c>
      <c r="M502" s="26" t="s">
        <v>1888</v>
      </c>
      <c r="N502" s="26" t="s">
        <v>1889</v>
      </c>
      <c r="O502" s="92" t="s">
        <v>1890</v>
      </c>
      <c r="P502" s="26" t="s">
        <v>1833</v>
      </c>
      <c r="Q502" s="26" t="s">
        <v>1891</v>
      </c>
      <c r="R502" s="111">
        <v>15.2</v>
      </c>
      <c r="S502" s="111" t="s">
        <v>276</v>
      </c>
      <c r="T502" s="111" t="s">
        <v>1047</v>
      </c>
    </row>
    <row r="503" spans="1:20" ht="15.75" customHeight="1">
      <c r="A503" s="7">
        <v>495</v>
      </c>
      <c r="B503" s="7">
        <v>20</v>
      </c>
      <c r="C503" s="59">
        <v>862843049225451</v>
      </c>
      <c r="D503" s="8">
        <v>5754100268365</v>
      </c>
      <c r="E503" s="5" t="s">
        <v>1812</v>
      </c>
      <c r="F503" s="7" t="s">
        <v>1813</v>
      </c>
      <c r="G503" s="5" t="s">
        <v>1814</v>
      </c>
      <c r="H503" s="142" t="s">
        <v>1841</v>
      </c>
      <c r="I503" s="7" t="s">
        <v>69</v>
      </c>
      <c r="J503" s="26" t="s">
        <v>818</v>
      </c>
      <c r="K503" s="26" t="s">
        <v>1842</v>
      </c>
      <c r="L503" s="92" t="s">
        <v>1890</v>
      </c>
      <c r="M503" s="26" t="s">
        <v>1833</v>
      </c>
      <c r="N503" s="26" t="s">
        <v>1891</v>
      </c>
      <c r="O503" s="94" t="s">
        <v>1892</v>
      </c>
      <c r="P503" s="26" t="s">
        <v>1893</v>
      </c>
      <c r="Q503" s="26" t="s">
        <v>1894</v>
      </c>
      <c r="R503" s="111">
        <v>15.2</v>
      </c>
      <c r="S503" s="111" t="s">
        <v>276</v>
      </c>
      <c r="T503" s="111" t="s">
        <v>1047</v>
      </c>
    </row>
    <row r="504" spans="1:20" ht="15.75" customHeight="1">
      <c r="A504" s="7">
        <v>496</v>
      </c>
      <c r="B504" s="7">
        <v>21</v>
      </c>
      <c r="C504" s="59">
        <v>862843049225352</v>
      </c>
      <c r="D504" s="8">
        <v>5754100268366</v>
      </c>
      <c r="E504" s="5" t="s">
        <v>1812</v>
      </c>
      <c r="F504" s="7" t="s">
        <v>1813</v>
      </c>
      <c r="G504" s="5" t="s">
        <v>1814</v>
      </c>
      <c r="H504" s="143"/>
      <c r="I504" s="7" t="s">
        <v>69</v>
      </c>
      <c r="J504" s="26" t="s">
        <v>189</v>
      </c>
      <c r="K504" s="26" t="s">
        <v>1842</v>
      </c>
      <c r="L504" s="94" t="s">
        <v>1892</v>
      </c>
      <c r="M504" s="26" t="s">
        <v>1893</v>
      </c>
      <c r="N504" s="26" t="s">
        <v>1894</v>
      </c>
      <c r="O504" s="82" t="s">
        <v>1895</v>
      </c>
      <c r="P504" s="26" t="s">
        <v>1896</v>
      </c>
      <c r="Q504" s="26" t="s">
        <v>1897</v>
      </c>
      <c r="R504" s="111">
        <v>15.2</v>
      </c>
      <c r="S504" s="111" t="s">
        <v>276</v>
      </c>
      <c r="T504" s="111" t="s">
        <v>1047</v>
      </c>
    </row>
    <row r="505" spans="1:20" ht="15.75" customHeight="1">
      <c r="A505" s="7">
        <v>497</v>
      </c>
      <c r="B505" s="7">
        <v>22</v>
      </c>
      <c r="C505" s="59">
        <v>862843049220403</v>
      </c>
      <c r="D505" s="8">
        <v>5754100268367</v>
      </c>
      <c r="E505" s="5" t="s">
        <v>1812</v>
      </c>
      <c r="F505" s="7" t="s">
        <v>1813</v>
      </c>
      <c r="G505" s="5" t="s">
        <v>1814</v>
      </c>
      <c r="H505" s="143"/>
      <c r="I505" s="7" t="s">
        <v>69</v>
      </c>
      <c r="J505" s="26" t="s">
        <v>193</v>
      </c>
      <c r="K505" s="26" t="s">
        <v>1842</v>
      </c>
      <c r="L505" s="82" t="s">
        <v>1898</v>
      </c>
      <c r="M505" s="26" t="s">
        <v>1899</v>
      </c>
      <c r="N505" s="26" t="s">
        <v>1851</v>
      </c>
      <c r="O505" s="82" t="s">
        <v>1895</v>
      </c>
      <c r="P505" s="26" t="s">
        <v>1896</v>
      </c>
      <c r="Q505" s="26" t="s">
        <v>1897</v>
      </c>
      <c r="R505" s="111">
        <v>15.2</v>
      </c>
      <c r="S505" s="111" t="s">
        <v>276</v>
      </c>
      <c r="T505" s="111" t="s">
        <v>1047</v>
      </c>
    </row>
    <row r="506" spans="1:20" ht="15.75" customHeight="1">
      <c r="A506" s="7">
        <v>498</v>
      </c>
      <c r="B506" s="7">
        <v>23</v>
      </c>
      <c r="C506" s="59">
        <v>862843049263270</v>
      </c>
      <c r="D506" s="8">
        <v>5754100268368</v>
      </c>
      <c r="E506" s="5" t="s">
        <v>1812</v>
      </c>
      <c r="F506" s="7" t="s">
        <v>1813</v>
      </c>
      <c r="G506" s="5" t="s">
        <v>1814</v>
      </c>
      <c r="H506" s="143"/>
      <c r="I506" s="7" t="s">
        <v>69</v>
      </c>
      <c r="J506" s="26" t="s">
        <v>197</v>
      </c>
      <c r="K506" s="26" t="s">
        <v>1852</v>
      </c>
      <c r="L506" s="82" t="s">
        <v>1898</v>
      </c>
      <c r="M506" s="26" t="s">
        <v>1899</v>
      </c>
      <c r="N506" s="26" t="s">
        <v>1851</v>
      </c>
      <c r="O506" s="82" t="s">
        <v>1900</v>
      </c>
      <c r="P506" s="26" t="s">
        <v>1901</v>
      </c>
      <c r="Q506" s="26" t="s">
        <v>1902</v>
      </c>
      <c r="R506" s="111">
        <v>15.2</v>
      </c>
      <c r="S506" s="111" t="s">
        <v>276</v>
      </c>
      <c r="T506" s="111" t="s">
        <v>1047</v>
      </c>
    </row>
    <row r="507" spans="1:20" ht="15.75" customHeight="1">
      <c r="A507" s="7">
        <v>499</v>
      </c>
      <c r="B507" s="7">
        <v>24</v>
      </c>
      <c r="C507" s="59">
        <v>862843049263296</v>
      </c>
      <c r="D507" s="8">
        <v>5754100268369</v>
      </c>
      <c r="E507" s="5" t="s">
        <v>1812</v>
      </c>
      <c r="F507" s="7" t="s">
        <v>1813</v>
      </c>
      <c r="G507" s="5" t="s">
        <v>1814</v>
      </c>
      <c r="H507" s="143"/>
      <c r="I507" s="7" t="s">
        <v>69</v>
      </c>
      <c r="J507" s="26" t="s">
        <v>201</v>
      </c>
      <c r="K507" s="26" t="s">
        <v>1852</v>
      </c>
      <c r="L507" s="82" t="s">
        <v>1900</v>
      </c>
      <c r="M507" s="26" t="s">
        <v>1901</v>
      </c>
      <c r="N507" s="26" t="s">
        <v>1902</v>
      </c>
      <c r="O507" s="92" t="s">
        <v>1903</v>
      </c>
      <c r="P507" s="26" t="s">
        <v>1904</v>
      </c>
      <c r="Q507" s="26" t="s">
        <v>1855</v>
      </c>
      <c r="R507" s="64">
        <v>15.46</v>
      </c>
      <c r="S507" s="111" t="s">
        <v>276</v>
      </c>
      <c r="T507" s="111" t="s">
        <v>1047</v>
      </c>
    </row>
    <row r="508" spans="1:20" ht="15.75" customHeight="1">
      <c r="A508" s="7">
        <v>500</v>
      </c>
      <c r="B508" s="7">
        <v>25</v>
      </c>
      <c r="C508" s="59">
        <v>862843049262884</v>
      </c>
      <c r="D508" s="8">
        <v>5754100268370</v>
      </c>
      <c r="E508" s="5" t="s">
        <v>1812</v>
      </c>
      <c r="F508" s="7" t="s">
        <v>1813</v>
      </c>
      <c r="G508" s="5" t="s">
        <v>1814</v>
      </c>
      <c r="H508" s="144"/>
      <c r="I508" s="7" t="s">
        <v>69</v>
      </c>
      <c r="J508" s="26" t="s">
        <v>1266</v>
      </c>
      <c r="K508" s="26" t="s">
        <v>1852</v>
      </c>
      <c r="L508" s="92" t="s">
        <v>1903</v>
      </c>
      <c r="M508" s="26" t="s">
        <v>1904</v>
      </c>
      <c r="N508" s="26" t="s">
        <v>1855</v>
      </c>
      <c r="O508" s="82" t="s">
        <v>1905</v>
      </c>
      <c r="P508" s="26" t="s">
        <v>1906</v>
      </c>
      <c r="Q508" s="26" t="s">
        <v>1848</v>
      </c>
      <c r="R508" s="64">
        <v>15.46</v>
      </c>
      <c r="S508" s="111" t="s">
        <v>276</v>
      </c>
      <c r="T508" s="111" t="s">
        <v>1047</v>
      </c>
    </row>
    <row r="509" spans="1:20" ht="15.75" customHeight="1">
      <c r="A509" s="7">
        <v>501</v>
      </c>
      <c r="B509" s="7">
        <v>1</v>
      </c>
      <c r="C509" s="59">
        <v>862843049263320</v>
      </c>
      <c r="D509" s="8">
        <v>5754100268371</v>
      </c>
      <c r="E509" s="5" t="s">
        <v>1907</v>
      </c>
      <c r="F509" s="7" t="s">
        <v>1908</v>
      </c>
      <c r="G509" s="5" t="s">
        <v>1909</v>
      </c>
      <c r="H509" s="139" t="s">
        <v>1910</v>
      </c>
      <c r="I509" s="7" t="s">
        <v>24</v>
      </c>
      <c r="J509" s="26" t="s">
        <v>1085</v>
      </c>
      <c r="K509" s="26" t="s">
        <v>1826</v>
      </c>
      <c r="L509" s="82" t="s">
        <v>1827</v>
      </c>
      <c r="M509" s="4" t="s">
        <v>1911</v>
      </c>
      <c r="N509" s="44" t="s">
        <v>1912</v>
      </c>
      <c r="O509" s="82" t="s">
        <v>1913</v>
      </c>
      <c r="P509" s="4" t="s">
        <v>1914</v>
      </c>
      <c r="Q509" s="44" t="s">
        <v>1915</v>
      </c>
      <c r="R509" s="64">
        <v>18.8</v>
      </c>
      <c r="S509" s="111" t="s">
        <v>215</v>
      </c>
      <c r="T509" s="111" t="s">
        <v>216</v>
      </c>
    </row>
    <row r="510" spans="1:20" ht="15.75" customHeight="1">
      <c r="A510" s="7">
        <v>502</v>
      </c>
      <c r="B510" s="7">
        <v>2</v>
      </c>
      <c r="C510" s="59">
        <v>862843049220346</v>
      </c>
      <c r="D510" s="8">
        <v>5754100268372</v>
      </c>
      <c r="E510" s="5" t="s">
        <v>1907</v>
      </c>
      <c r="F510" s="7" t="s">
        <v>1908</v>
      </c>
      <c r="G510" s="5" t="s">
        <v>1909</v>
      </c>
      <c r="H510" s="140"/>
      <c r="I510" s="7" t="s">
        <v>24</v>
      </c>
      <c r="J510" s="26" t="s">
        <v>1090</v>
      </c>
      <c r="K510" s="26" t="s">
        <v>1826</v>
      </c>
      <c r="L510" s="82" t="s">
        <v>1913</v>
      </c>
      <c r="M510" s="4" t="s">
        <v>1914</v>
      </c>
      <c r="N510" s="44" t="s">
        <v>1915</v>
      </c>
      <c r="O510" s="82" t="s">
        <v>1916</v>
      </c>
      <c r="P510" s="4" t="s">
        <v>1917</v>
      </c>
      <c r="Q510" s="44" t="s">
        <v>1918</v>
      </c>
      <c r="R510" s="64">
        <v>16</v>
      </c>
      <c r="S510" s="111" t="s">
        <v>215</v>
      </c>
      <c r="T510" s="111" t="s">
        <v>216</v>
      </c>
    </row>
    <row r="511" spans="1:20" ht="15.75" customHeight="1">
      <c r="A511" s="7">
        <v>503</v>
      </c>
      <c r="B511" s="7">
        <v>3</v>
      </c>
      <c r="C511" s="59">
        <v>862843049262702</v>
      </c>
      <c r="D511" s="8">
        <v>5754100268373</v>
      </c>
      <c r="E511" s="5" t="s">
        <v>1907</v>
      </c>
      <c r="F511" s="7" t="s">
        <v>1908</v>
      </c>
      <c r="G511" s="5" t="s">
        <v>1909</v>
      </c>
      <c r="H511" s="140"/>
      <c r="I511" s="7" t="s">
        <v>24</v>
      </c>
      <c r="J511" s="26" t="s">
        <v>1094</v>
      </c>
      <c r="K511" s="26" t="s">
        <v>1919</v>
      </c>
      <c r="L511" s="82" t="s">
        <v>1916</v>
      </c>
      <c r="M511" s="4" t="s">
        <v>1917</v>
      </c>
      <c r="N511" s="44" t="s">
        <v>1918</v>
      </c>
      <c r="O511" s="82" t="s">
        <v>1920</v>
      </c>
      <c r="P511" s="4" t="s">
        <v>1921</v>
      </c>
      <c r="Q511" s="44" t="s">
        <v>1922</v>
      </c>
      <c r="R511" s="64">
        <v>18.399999999999999</v>
      </c>
      <c r="S511" s="111" t="s">
        <v>215</v>
      </c>
      <c r="T511" s="111" t="s">
        <v>216</v>
      </c>
    </row>
    <row r="512" spans="1:20" ht="15.75" customHeight="1">
      <c r="A512" s="7">
        <v>504</v>
      </c>
      <c r="B512" s="7">
        <v>4</v>
      </c>
      <c r="C512" s="59">
        <v>862843049262934</v>
      </c>
      <c r="D512" s="8">
        <v>5754100268374</v>
      </c>
      <c r="E512" s="5" t="s">
        <v>1907</v>
      </c>
      <c r="F512" s="7" t="s">
        <v>1908</v>
      </c>
      <c r="G512" s="5" t="s">
        <v>1909</v>
      </c>
      <c r="H512" s="140"/>
      <c r="I512" s="7" t="s">
        <v>24</v>
      </c>
      <c r="J512" s="26" t="s">
        <v>1099</v>
      </c>
      <c r="K512" s="26" t="s">
        <v>1919</v>
      </c>
      <c r="L512" s="82" t="s">
        <v>1920</v>
      </c>
      <c r="M512" s="4" t="s">
        <v>1921</v>
      </c>
      <c r="N512" s="44" t="s">
        <v>1922</v>
      </c>
      <c r="O512" s="82" t="s">
        <v>1923</v>
      </c>
      <c r="P512" s="4" t="s">
        <v>1924</v>
      </c>
      <c r="Q512" s="44" t="s">
        <v>1925</v>
      </c>
      <c r="R512" s="64">
        <v>20</v>
      </c>
      <c r="S512" s="111" t="s">
        <v>215</v>
      </c>
      <c r="T512" s="111" t="s">
        <v>216</v>
      </c>
    </row>
    <row r="513" spans="1:20" ht="15.75" customHeight="1">
      <c r="A513" s="7">
        <v>505</v>
      </c>
      <c r="B513" s="7">
        <v>5</v>
      </c>
      <c r="C513" s="59">
        <v>862843049225428</v>
      </c>
      <c r="D513" s="8">
        <v>5754100268375</v>
      </c>
      <c r="E513" s="5" t="s">
        <v>1907</v>
      </c>
      <c r="F513" s="7" t="s">
        <v>1908</v>
      </c>
      <c r="G513" s="5" t="s">
        <v>1909</v>
      </c>
      <c r="H513" s="140"/>
      <c r="I513" s="7" t="s">
        <v>24</v>
      </c>
      <c r="J513" s="26" t="s">
        <v>1103</v>
      </c>
      <c r="K513" s="26" t="s">
        <v>1926</v>
      </c>
      <c r="L513" s="82" t="s">
        <v>1923</v>
      </c>
      <c r="M513" s="4" t="s">
        <v>1924</v>
      </c>
      <c r="N513" s="44" t="s">
        <v>1925</v>
      </c>
      <c r="O513" s="82" t="s">
        <v>1927</v>
      </c>
      <c r="P513" s="4" t="s">
        <v>1928</v>
      </c>
      <c r="Q513" s="44" t="s">
        <v>1929</v>
      </c>
      <c r="R513" s="64">
        <v>16</v>
      </c>
      <c r="S513" s="111" t="s">
        <v>215</v>
      </c>
      <c r="T513" s="111" t="s">
        <v>216</v>
      </c>
    </row>
    <row r="514" spans="1:20" ht="15.75" customHeight="1">
      <c r="A514" s="7">
        <v>506</v>
      </c>
      <c r="B514" s="7">
        <v>6</v>
      </c>
      <c r="C514" s="59">
        <v>862843049221138</v>
      </c>
      <c r="D514" s="8">
        <v>5754100268376</v>
      </c>
      <c r="E514" s="5" t="s">
        <v>1907</v>
      </c>
      <c r="F514" s="7" t="s">
        <v>1908</v>
      </c>
      <c r="G514" s="5" t="s">
        <v>1909</v>
      </c>
      <c r="H514" s="141"/>
      <c r="I514" s="7" t="s">
        <v>24</v>
      </c>
      <c r="J514" s="26" t="s">
        <v>1108</v>
      </c>
      <c r="K514" s="26" t="s">
        <v>1926</v>
      </c>
      <c r="L514" s="82" t="s">
        <v>1927</v>
      </c>
      <c r="M514" s="4" t="s">
        <v>1928</v>
      </c>
      <c r="N514" s="44" t="s">
        <v>1929</v>
      </c>
      <c r="O514" s="82" t="s">
        <v>1930</v>
      </c>
      <c r="P514" s="4" t="s">
        <v>1931</v>
      </c>
      <c r="Q514" s="44" t="s">
        <v>1932</v>
      </c>
      <c r="R514" s="64">
        <v>16</v>
      </c>
      <c r="S514" s="111" t="s">
        <v>215</v>
      </c>
      <c r="T514" s="111" t="s">
        <v>216</v>
      </c>
    </row>
    <row r="515" spans="1:20" ht="15.75" customHeight="1">
      <c r="A515" s="7">
        <v>507</v>
      </c>
      <c r="B515" s="7">
        <v>7</v>
      </c>
      <c r="C515" s="59">
        <v>862843049263049</v>
      </c>
      <c r="D515" s="8">
        <v>5754100268377</v>
      </c>
      <c r="E515" s="5" t="s">
        <v>1907</v>
      </c>
      <c r="F515" s="7" t="s">
        <v>1908</v>
      </c>
      <c r="G515" s="5" t="s">
        <v>1909</v>
      </c>
      <c r="H515" s="139" t="s">
        <v>1933</v>
      </c>
      <c r="I515" s="7" t="s">
        <v>24</v>
      </c>
      <c r="J515" s="26" t="s">
        <v>1112</v>
      </c>
      <c r="K515" s="26" t="s">
        <v>1934</v>
      </c>
      <c r="L515" s="82" t="s">
        <v>1930</v>
      </c>
      <c r="M515" s="4" t="s">
        <v>1931</v>
      </c>
      <c r="N515" s="44" t="s">
        <v>1932</v>
      </c>
      <c r="O515" s="82" t="s">
        <v>1935</v>
      </c>
      <c r="P515" s="4" t="s">
        <v>1936</v>
      </c>
      <c r="Q515" s="44" t="s">
        <v>1937</v>
      </c>
      <c r="R515" s="64">
        <v>18.8</v>
      </c>
      <c r="S515" s="111" t="s">
        <v>215</v>
      </c>
      <c r="T515" s="111" t="s">
        <v>216</v>
      </c>
    </row>
    <row r="516" spans="1:20" ht="15.75" customHeight="1">
      <c r="A516" s="7">
        <v>508</v>
      </c>
      <c r="B516" s="7">
        <v>8</v>
      </c>
      <c r="C516" s="59">
        <v>862843049225170</v>
      </c>
      <c r="D516" s="8">
        <v>5754100268378</v>
      </c>
      <c r="E516" s="5" t="s">
        <v>1907</v>
      </c>
      <c r="F516" s="7" t="s">
        <v>1908</v>
      </c>
      <c r="G516" s="5" t="s">
        <v>1909</v>
      </c>
      <c r="H516" s="140"/>
      <c r="I516" s="7" t="s">
        <v>24</v>
      </c>
      <c r="J516" s="26" t="s">
        <v>1120</v>
      </c>
      <c r="K516" s="26" t="s">
        <v>1934</v>
      </c>
      <c r="L516" s="82" t="s">
        <v>1935</v>
      </c>
      <c r="M516" s="4" t="s">
        <v>1936</v>
      </c>
      <c r="N516" s="44" t="s">
        <v>1937</v>
      </c>
      <c r="O516" s="82" t="s">
        <v>1938</v>
      </c>
      <c r="P516" s="4" t="s">
        <v>1939</v>
      </c>
      <c r="Q516" s="44" t="s">
        <v>1940</v>
      </c>
      <c r="R516" s="64">
        <v>18.399999999999999</v>
      </c>
      <c r="S516" s="111" t="s">
        <v>215</v>
      </c>
      <c r="T516" s="111" t="s">
        <v>216</v>
      </c>
    </row>
    <row r="517" spans="1:20" ht="15.75" customHeight="1">
      <c r="A517" s="7">
        <v>509</v>
      </c>
      <c r="B517" s="7">
        <v>9</v>
      </c>
      <c r="C517" s="59">
        <v>862843049263379</v>
      </c>
      <c r="D517" s="8">
        <v>5754100268379</v>
      </c>
      <c r="E517" s="5" t="s">
        <v>1907</v>
      </c>
      <c r="F517" s="7" t="s">
        <v>1908</v>
      </c>
      <c r="G517" s="5" t="s">
        <v>1909</v>
      </c>
      <c r="H517" s="140"/>
      <c r="I517" s="7" t="s">
        <v>24</v>
      </c>
      <c r="J517" s="26" t="s">
        <v>1124</v>
      </c>
      <c r="K517" s="26" t="s">
        <v>1941</v>
      </c>
      <c r="L517" s="82" t="s">
        <v>1938</v>
      </c>
      <c r="M517" s="4" t="s">
        <v>1939</v>
      </c>
      <c r="N517" s="44" t="s">
        <v>1940</v>
      </c>
      <c r="O517" s="82" t="s">
        <v>1942</v>
      </c>
      <c r="P517" s="4" t="s">
        <v>1943</v>
      </c>
      <c r="Q517" s="44" t="s">
        <v>1944</v>
      </c>
      <c r="R517" s="64">
        <v>15.2</v>
      </c>
      <c r="S517" s="111" t="s">
        <v>215</v>
      </c>
      <c r="T517" s="111" t="s">
        <v>216</v>
      </c>
    </row>
    <row r="518" spans="1:20" ht="15.75" customHeight="1">
      <c r="A518" s="7">
        <v>510</v>
      </c>
      <c r="B518" s="7">
        <v>10</v>
      </c>
      <c r="C518" s="59">
        <v>862843049225444</v>
      </c>
      <c r="D518" s="8">
        <v>5754100268380</v>
      </c>
      <c r="E518" s="5" t="s">
        <v>1907</v>
      </c>
      <c r="F518" s="7" t="s">
        <v>1908</v>
      </c>
      <c r="G518" s="5" t="s">
        <v>1909</v>
      </c>
      <c r="H518" s="140"/>
      <c r="I518" s="7" t="s">
        <v>24</v>
      </c>
      <c r="J518" s="26" t="s">
        <v>531</v>
      </c>
      <c r="K518" s="26" t="s">
        <v>1941</v>
      </c>
      <c r="L518" s="82" t="s">
        <v>1942</v>
      </c>
      <c r="M518" s="4" t="s">
        <v>1943</v>
      </c>
      <c r="N518" s="44" t="s">
        <v>1944</v>
      </c>
      <c r="O518" s="82" t="s">
        <v>1945</v>
      </c>
      <c r="P518" s="4" t="s">
        <v>1946</v>
      </c>
      <c r="Q518" s="44" t="s">
        <v>1932</v>
      </c>
      <c r="R518" s="64">
        <v>18.399999999999999</v>
      </c>
      <c r="S518" s="111" t="s">
        <v>215</v>
      </c>
      <c r="T518" s="111" t="s">
        <v>216</v>
      </c>
    </row>
    <row r="519" spans="1:20" ht="15.75" customHeight="1">
      <c r="A519" s="7">
        <v>511</v>
      </c>
      <c r="B519" s="7">
        <v>11</v>
      </c>
      <c r="C519" s="59">
        <v>862843049224868</v>
      </c>
      <c r="D519" s="8">
        <v>5754100268381</v>
      </c>
      <c r="E519" s="5" t="s">
        <v>1907</v>
      </c>
      <c r="F519" s="7" t="s">
        <v>1908</v>
      </c>
      <c r="G519" s="5" t="s">
        <v>1909</v>
      </c>
      <c r="H519" s="140"/>
      <c r="I519" s="7" t="s">
        <v>24</v>
      </c>
      <c r="J519" s="26" t="s">
        <v>872</v>
      </c>
      <c r="K519" s="26" t="s">
        <v>1941</v>
      </c>
      <c r="L519" s="82" t="s">
        <v>1938</v>
      </c>
      <c r="M519" s="4" t="s">
        <v>1939</v>
      </c>
      <c r="N519" s="44" t="s">
        <v>1940</v>
      </c>
      <c r="O519" s="82" t="s">
        <v>1942</v>
      </c>
      <c r="P519" s="4" t="s">
        <v>1943</v>
      </c>
      <c r="Q519" s="44" t="s">
        <v>1944</v>
      </c>
      <c r="R519" s="64">
        <v>15.2</v>
      </c>
      <c r="S519" s="111" t="s">
        <v>215</v>
      </c>
      <c r="T519" s="111" t="s">
        <v>216</v>
      </c>
    </row>
    <row r="520" spans="1:20" ht="15.75" customHeight="1">
      <c r="A520" s="7">
        <v>512</v>
      </c>
      <c r="B520" s="7">
        <v>12</v>
      </c>
      <c r="C520" s="59">
        <v>862843049262967</v>
      </c>
      <c r="D520" s="8">
        <v>5754100268382</v>
      </c>
      <c r="E520" s="5" t="s">
        <v>1907</v>
      </c>
      <c r="F520" s="7" t="s">
        <v>1908</v>
      </c>
      <c r="G520" s="5" t="s">
        <v>1909</v>
      </c>
      <c r="H520" s="141"/>
      <c r="I520" s="7" t="s">
        <v>24</v>
      </c>
      <c r="J520" s="26" t="s">
        <v>876</v>
      </c>
      <c r="K520" s="26" t="s">
        <v>1941</v>
      </c>
      <c r="L520" s="82" t="s">
        <v>1942</v>
      </c>
      <c r="M520" s="4" t="s">
        <v>1943</v>
      </c>
      <c r="N520" s="44" t="s">
        <v>1944</v>
      </c>
      <c r="O520" s="82" t="s">
        <v>1945</v>
      </c>
      <c r="P520" s="4" t="s">
        <v>1946</v>
      </c>
      <c r="Q520" s="44" t="s">
        <v>1932</v>
      </c>
      <c r="R520" s="64">
        <v>18.399999999999999</v>
      </c>
      <c r="S520" s="111" t="s">
        <v>215</v>
      </c>
      <c r="T520" s="111" t="s">
        <v>216</v>
      </c>
    </row>
    <row r="521" spans="1:20" ht="15.75" customHeight="1">
      <c r="A521" s="7">
        <v>513</v>
      </c>
      <c r="B521" s="7">
        <v>13</v>
      </c>
      <c r="C521" s="59">
        <v>862843049225097</v>
      </c>
      <c r="D521" s="8">
        <v>5754100268383</v>
      </c>
      <c r="E521" s="5" t="s">
        <v>1907</v>
      </c>
      <c r="F521" s="7" t="s">
        <v>1908</v>
      </c>
      <c r="G521" s="5" t="s">
        <v>1909</v>
      </c>
      <c r="H521" s="139" t="s">
        <v>1910</v>
      </c>
      <c r="I521" s="7" t="s">
        <v>69</v>
      </c>
      <c r="J521" s="26" t="s">
        <v>152</v>
      </c>
      <c r="K521" s="26" t="s">
        <v>1826</v>
      </c>
      <c r="L521" s="82" t="s">
        <v>1881</v>
      </c>
      <c r="M521" s="4" t="s">
        <v>1947</v>
      </c>
      <c r="N521" s="44" t="s">
        <v>1948</v>
      </c>
      <c r="O521" s="82" t="s">
        <v>1949</v>
      </c>
      <c r="P521" s="4" t="s">
        <v>1950</v>
      </c>
      <c r="Q521" s="44" t="s">
        <v>1951</v>
      </c>
      <c r="R521" s="64">
        <v>13.6</v>
      </c>
      <c r="S521" s="111" t="s">
        <v>276</v>
      </c>
      <c r="T521" s="111" t="s">
        <v>1047</v>
      </c>
    </row>
    <row r="522" spans="1:20" ht="15.75" customHeight="1">
      <c r="A522" s="7">
        <v>514</v>
      </c>
      <c r="B522" s="7">
        <v>14</v>
      </c>
      <c r="C522" s="59">
        <v>862843049224546</v>
      </c>
      <c r="D522" s="8">
        <v>5754100268384</v>
      </c>
      <c r="E522" s="5" t="s">
        <v>1907</v>
      </c>
      <c r="F522" s="7" t="s">
        <v>1908</v>
      </c>
      <c r="G522" s="5" t="s">
        <v>1909</v>
      </c>
      <c r="H522" s="140"/>
      <c r="I522" s="7" t="s">
        <v>69</v>
      </c>
      <c r="J522" s="26" t="s">
        <v>157</v>
      </c>
      <c r="K522" s="26" t="s">
        <v>1826</v>
      </c>
      <c r="L522" s="82" t="s">
        <v>1949</v>
      </c>
      <c r="M522" s="4" t="s">
        <v>1950</v>
      </c>
      <c r="N522" s="44" t="s">
        <v>1951</v>
      </c>
      <c r="O522" s="82" t="s">
        <v>1952</v>
      </c>
      <c r="P522" s="4" t="s">
        <v>1953</v>
      </c>
      <c r="Q522" s="44" t="s">
        <v>1954</v>
      </c>
      <c r="R522" s="64">
        <v>13.2</v>
      </c>
      <c r="S522" s="111" t="s">
        <v>276</v>
      </c>
      <c r="T522" s="111" t="s">
        <v>1047</v>
      </c>
    </row>
    <row r="523" spans="1:20" ht="15.75" customHeight="1">
      <c r="A523" s="7">
        <v>515</v>
      </c>
      <c r="B523" s="7">
        <v>15</v>
      </c>
      <c r="C523" s="59">
        <v>862843049225089</v>
      </c>
      <c r="D523" s="8">
        <v>5754100268385</v>
      </c>
      <c r="E523" s="5" t="s">
        <v>1907</v>
      </c>
      <c r="F523" s="7" t="s">
        <v>1908</v>
      </c>
      <c r="G523" s="5" t="s">
        <v>1909</v>
      </c>
      <c r="H523" s="140"/>
      <c r="I523" s="7" t="s">
        <v>69</v>
      </c>
      <c r="J523" s="26" t="s">
        <v>161</v>
      </c>
      <c r="K523" s="26" t="s">
        <v>1919</v>
      </c>
      <c r="L523" s="82" t="s">
        <v>1952</v>
      </c>
      <c r="M523" s="4" t="s">
        <v>1953</v>
      </c>
      <c r="N523" s="44" t="s">
        <v>1954</v>
      </c>
      <c r="O523" s="82" t="s">
        <v>1955</v>
      </c>
      <c r="P523" s="4" t="s">
        <v>1956</v>
      </c>
      <c r="Q523" s="44" t="s">
        <v>1957</v>
      </c>
      <c r="R523" s="64">
        <v>13.2</v>
      </c>
      <c r="S523" s="111" t="s">
        <v>276</v>
      </c>
      <c r="T523" s="111" t="s">
        <v>1047</v>
      </c>
    </row>
    <row r="524" spans="1:20" ht="15.75" customHeight="1">
      <c r="A524" s="7">
        <v>516</v>
      </c>
      <c r="B524" s="7">
        <v>16</v>
      </c>
      <c r="C524" s="59">
        <v>862843049225147</v>
      </c>
      <c r="D524" s="8">
        <v>5754100268386</v>
      </c>
      <c r="E524" s="5" t="s">
        <v>1907</v>
      </c>
      <c r="F524" s="7" t="s">
        <v>1908</v>
      </c>
      <c r="G524" s="5" t="s">
        <v>1909</v>
      </c>
      <c r="H524" s="140"/>
      <c r="I524" s="7" t="s">
        <v>69</v>
      </c>
      <c r="J524" s="26" t="s">
        <v>165</v>
      </c>
      <c r="K524" s="26" t="s">
        <v>1919</v>
      </c>
      <c r="L524" s="82" t="s">
        <v>1955</v>
      </c>
      <c r="M524" s="4" t="s">
        <v>1956</v>
      </c>
      <c r="N524" s="44" t="s">
        <v>1957</v>
      </c>
      <c r="O524" s="82" t="s">
        <v>1958</v>
      </c>
      <c r="P524" s="4" t="s">
        <v>1959</v>
      </c>
      <c r="Q524" s="44" t="s">
        <v>1960</v>
      </c>
      <c r="R524" s="64">
        <v>13.6</v>
      </c>
      <c r="S524" s="111" t="s">
        <v>276</v>
      </c>
      <c r="T524" s="111" t="s">
        <v>1047</v>
      </c>
    </row>
    <row r="525" spans="1:20" ht="15.75" customHeight="1">
      <c r="A525" s="7">
        <v>517</v>
      </c>
      <c r="B525" s="7">
        <v>17</v>
      </c>
      <c r="C525" s="59">
        <v>862843049220221</v>
      </c>
      <c r="D525" s="8">
        <v>5754100268387</v>
      </c>
      <c r="E525" s="5" t="s">
        <v>1907</v>
      </c>
      <c r="F525" s="7" t="s">
        <v>1908</v>
      </c>
      <c r="G525" s="5" t="s">
        <v>1909</v>
      </c>
      <c r="H525" s="140"/>
      <c r="I525" s="7" t="s">
        <v>69</v>
      </c>
      <c r="J525" s="26" t="s">
        <v>169</v>
      </c>
      <c r="K525" s="26" t="s">
        <v>1926</v>
      </c>
      <c r="L525" s="82" t="s">
        <v>1958</v>
      </c>
      <c r="M525" s="4" t="s">
        <v>1959</v>
      </c>
      <c r="N525" s="44" t="s">
        <v>1960</v>
      </c>
      <c r="O525" s="82" t="s">
        <v>1961</v>
      </c>
      <c r="P525" s="4" t="s">
        <v>1962</v>
      </c>
      <c r="Q525" s="44" t="s">
        <v>1963</v>
      </c>
      <c r="R525" s="64">
        <v>13.2</v>
      </c>
      <c r="S525" s="111" t="s">
        <v>276</v>
      </c>
      <c r="T525" s="111" t="s">
        <v>1047</v>
      </c>
    </row>
    <row r="526" spans="1:20" ht="15.75" customHeight="1">
      <c r="A526" s="7">
        <v>518</v>
      </c>
      <c r="B526" s="7">
        <v>18</v>
      </c>
      <c r="C526" s="59">
        <v>862843049225402</v>
      </c>
      <c r="D526" s="8">
        <v>5754100268388</v>
      </c>
      <c r="E526" s="5" t="s">
        <v>1907</v>
      </c>
      <c r="F526" s="7" t="s">
        <v>1908</v>
      </c>
      <c r="G526" s="5" t="s">
        <v>1909</v>
      </c>
      <c r="H526" s="141"/>
      <c r="I526" s="7" t="s">
        <v>69</v>
      </c>
      <c r="J526" s="26" t="s">
        <v>173</v>
      </c>
      <c r="K526" s="26" t="s">
        <v>1926</v>
      </c>
      <c r="L526" s="82" t="s">
        <v>1961</v>
      </c>
      <c r="M526" s="4" t="s">
        <v>1962</v>
      </c>
      <c r="N526" s="44" t="s">
        <v>1963</v>
      </c>
      <c r="O526" s="82" t="s">
        <v>1927</v>
      </c>
      <c r="P526" s="4" t="s">
        <v>1928</v>
      </c>
      <c r="Q526" s="44" t="s">
        <v>1929</v>
      </c>
      <c r="R526" s="64">
        <v>13.2</v>
      </c>
      <c r="S526" s="111" t="s">
        <v>276</v>
      </c>
      <c r="T526" s="111" t="s">
        <v>1047</v>
      </c>
    </row>
    <row r="527" spans="1:20" ht="15.75" customHeight="1">
      <c r="A527" s="7">
        <v>519</v>
      </c>
      <c r="B527" s="7">
        <v>19</v>
      </c>
      <c r="C527" s="59">
        <v>862843049224991</v>
      </c>
      <c r="D527" s="8">
        <v>5754100268389</v>
      </c>
      <c r="E527" s="5" t="s">
        <v>1907</v>
      </c>
      <c r="F527" s="7" t="s">
        <v>1908</v>
      </c>
      <c r="G527" s="5" t="s">
        <v>1909</v>
      </c>
      <c r="H527" s="139" t="s">
        <v>1933</v>
      </c>
      <c r="I527" s="7" t="s">
        <v>69</v>
      </c>
      <c r="J527" s="26" t="s">
        <v>177</v>
      </c>
      <c r="K527" s="26" t="s">
        <v>1926</v>
      </c>
      <c r="L527" s="82" t="s">
        <v>1927</v>
      </c>
      <c r="M527" s="4" t="s">
        <v>1928</v>
      </c>
      <c r="N527" s="44" t="s">
        <v>1929</v>
      </c>
      <c r="O527" s="82" t="s">
        <v>1964</v>
      </c>
      <c r="P527" s="4" t="s">
        <v>1931</v>
      </c>
      <c r="Q527" s="44" t="s">
        <v>1932</v>
      </c>
      <c r="R527" s="64">
        <v>13</v>
      </c>
      <c r="S527" s="111" t="s">
        <v>276</v>
      </c>
      <c r="T527" s="111" t="s">
        <v>1047</v>
      </c>
    </row>
    <row r="528" spans="1:20" ht="15.75" customHeight="1">
      <c r="A528" s="7">
        <v>520</v>
      </c>
      <c r="B528" s="7">
        <v>20</v>
      </c>
      <c r="C528" s="59">
        <v>862843049225543</v>
      </c>
      <c r="D528" s="8">
        <v>5754100268390</v>
      </c>
      <c r="E528" s="5" t="s">
        <v>1907</v>
      </c>
      <c r="F528" s="7" t="s">
        <v>1908</v>
      </c>
      <c r="G528" s="5" t="s">
        <v>1909</v>
      </c>
      <c r="H528" s="140"/>
      <c r="I528" s="7" t="s">
        <v>69</v>
      </c>
      <c r="J528" s="26" t="s">
        <v>181</v>
      </c>
      <c r="K528" s="26" t="s">
        <v>1934</v>
      </c>
      <c r="L528" s="82" t="s">
        <v>1964</v>
      </c>
      <c r="M528" s="4" t="s">
        <v>1931</v>
      </c>
      <c r="N528" s="44" t="s">
        <v>1932</v>
      </c>
      <c r="O528" s="82" t="s">
        <v>1965</v>
      </c>
      <c r="P528" s="4" t="s">
        <v>1966</v>
      </c>
      <c r="Q528" s="44" t="s">
        <v>1967</v>
      </c>
      <c r="R528" s="64">
        <v>12.6</v>
      </c>
      <c r="S528" s="111" t="s">
        <v>276</v>
      </c>
      <c r="T528" s="111" t="s">
        <v>1047</v>
      </c>
    </row>
    <row r="529" spans="1:20" ht="15.75" customHeight="1">
      <c r="A529" s="7">
        <v>521</v>
      </c>
      <c r="B529" s="7">
        <v>21</v>
      </c>
      <c r="C529" s="59">
        <v>862843049262769</v>
      </c>
      <c r="D529" s="8">
        <v>5754100268391</v>
      </c>
      <c r="E529" s="5" t="s">
        <v>1907</v>
      </c>
      <c r="F529" s="7" t="s">
        <v>1908</v>
      </c>
      <c r="G529" s="5" t="s">
        <v>1909</v>
      </c>
      <c r="H529" s="140"/>
      <c r="I529" s="7" t="s">
        <v>69</v>
      </c>
      <c r="J529" s="26" t="s">
        <v>185</v>
      </c>
      <c r="K529" s="26" t="s">
        <v>1934</v>
      </c>
      <c r="L529" s="82" t="s">
        <v>1965</v>
      </c>
      <c r="M529" s="4" t="s">
        <v>1966</v>
      </c>
      <c r="N529" s="44" t="s">
        <v>1967</v>
      </c>
      <c r="O529" s="82" t="s">
        <v>1968</v>
      </c>
      <c r="P529" s="4" t="s">
        <v>1969</v>
      </c>
      <c r="Q529" s="44" t="s">
        <v>1970</v>
      </c>
      <c r="R529" s="64">
        <v>14</v>
      </c>
      <c r="S529" s="111" t="s">
        <v>276</v>
      </c>
      <c r="T529" s="111" t="s">
        <v>1047</v>
      </c>
    </row>
    <row r="530" spans="1:20" ht="15.75" customHeight="1">
      <c r="A530" s="7">
        <v>522</v>
      </c>
      <c r="B530" s="7">
        <v>22</v>
      </c>
      <c r="C530" s="59">
        <v>862843049262835</v>
      </c>
      <c r="D530" s="8">
        <v>5754100268392</v>
      </c>
      <c r="E530" s="5" t="s">
        <v>1907</v>
      </c>
      <c r="F530" s="7" t="s">
        <v>1908</v>
      </c>
      <c r="G530" s="5" t="s">
        <v>1909</v>
      </c>
      <c r="H530" s="140"/>
      <c r="I530" s="7" t="s">
        <v>69</v>
      </c>
      <c r="J530" s="26" t="s">
        <v>189</v>
      </c>
      <c r="K530" s="26" t="s">
        <v>1934</v>
      </c>
      <c r="L530" s="82" t="s">
        <v>1968</v>
      </c>
      <c r="M530" s="4" t="s">
        <v>1969</v>
      </c>
      <c r="N530" s="44" t="s">
        <v>1970</v>
      </c>
      <c r="O530" s="82" t="s">
        <v>1971</v>
      </c>
      <c r="P530" s="4" t="s">
        <v>1939</v>
      </c>
      <c r="Q530" s="44" t="s">
        <v>1940</v>
      </c>
      <c r="R530" s="64">
        <v>13.2</v>
      </c>
      <c r="S530" s="111" t="s">
        <v>276</v>
      </c>
      <c r="T530" s="111" t="s">
        <v>1047</v>
      </c>
    </row>
    <row r="531" spans="1:20" ht="15.75" customHeight="1">
      <c r="A531" s="7">
        <v>523</v>
      </c>
      <c r="B531" s="7">
        <v>23</v>
      </c>
      <c r="C531" s="59">
        <v>862843049224439</v>
      </c>
      <c r="D531" s="8">
        <v>5754100268393</v>
      </c>
      <c r="E531" s="5" t="s">
        <v>1907</v>
      </c>
      <c r="F531" s="7" t="s">
        <v>1908</v>
      </c>
      <c r="G531" s="5" t="s">
        <v>1909</v>
      </c>
      <c r="H531" s="140"/>
      <c r="I531" s="7" t="s">
        <v>69</v>
      </c>
      <c r="J531" s="26" t="s">
        <v>193</v>
      </c>
      <c r="K531" s="26" t="s">
        <v>1941</v>
      </c>
      <c r="L531" s="82" t="s">
        <v>1971</v>
      </c>
      <c r="M531" s="4" t="s">
        <v>1939</v>
      </c>
      <c r="N531" s="44" t="s">
        <v>1940</v>
      </c>
      <c r="O531" s="82" t="s">
        <v>1972</v>
      </c>
      <c r="P531" s="4" t="s">
        <v>1973</v>
      </c>
      <c r="Q531" s="44" t="s">
        <v>1974</v>
      </c>
      <c r="R531" s="64">
        <v>13.2</v>
      </c>
      <c r="S531" s="111" t="s">
        <v>276</v>
      </c>
      <c r="T531" s="111" t="s">
        <v>1047</v>
      </c>
    </row>
    <row r="532" spans="1:20" ht="15.75" customHeight="1">
      <c r="A532" s="7">
        <v>524</v>
      </c>
      <c r="B532" s="7">
        <v>24</v>
      </c>
      <c r="C532" s="59">
        <v>862843049224363</v>
      </c>
      <c r="D532" s="8">
        <v>5754100268394</v>
      </c>
      <c r="E532" s="5" t="s">
        <v>1907</v>
      </c>
      <c r="F532" s="7" t="s">
        <v>1908</v>
      </c>
      <c r="G532" s="5" t="s">
        <v>1909</v>
      </c>
      <c r="H532" s="141"/>
      <c r="I532" s="7" t="s">
        <v>69</v>
      </c>
      <c r="J532" s="26" t="s">
        <v>197</v>
      </c>
      <c r="K532" s="26" t="s">
        <v>1941</v>
      </c>
      <c r="L532" s="82" t="s">
        <v>1972</v>
      </c>
      <c r="M532" s="4" t="s">
        <v>1973</v>
      </c>
      <c r="N532" s="44" t="s">
        <v>1974</v>
      </c>
      <c r="O532" s="82" t="s">
        <v>1975</v>
      </c>
      <c r="P532" s="4" t="s">
        <v>1976</v>
      </c>
      <c r="Q532" s="44" t="s">
        <v>1977</v>
      </c>
      <c r="R532" s="64">
        <v>13.6</v>
      </c>
      <c r="S532" s="111" t="s">
        <v>276</v>
      </c>
      <c r="T532" s="111" t="s">
        <v>1047</v>
      </c>
    </row>
    <row r="533" spans="1:20" ht="15.75" customHeight="1">
      <c r="A533" s="7">
        <v>525</v>
      </c>
      <c r="B533" s="7">
        <v>1</v>
      </c>
      <c r="C533" s="59">
        <v>862843049224413</v>
      </c>
      <c r="D533" s="8">
        <v>5754100268395</v>
      </c>
      <c r="E533" s="5" t="s">
        <v>1978</v>
      </c>
      <c r="F533" s="7" t="s">
        <v>1979</v>
      </c>
      <c r="G533" s="5" t="s">
        <v>1980</v>
      </c>
      <c r="H533" s="57" t="s">
        <v>1981</v>
      </c>
      <c r="I533" s="7" t="s">
        <v>24</v>
      </c>
      <c r="J533" s="26" t="s">
        <v>1085</v>
      </c>
      <c r="K533" s="57" t="s">
        <v>2128</v>
      </c>
      <c r="L533" s="138" t="s">
        <v>777</v>
      </c>
      <c r="M533" s="26" t="s">
        <v>2137</v>
      </c>
      <c r="N533" s="26" t="s">
        <v>2138</v>
      </c>
      <c r="O533" s="97" t="s">
        <v>2135</v>
      </c>
      <c r="P533" s="7" t="s">
        <v>2145</v>
      </c>
      <c r="Q533" s="7" t="s">
        <v>2146</v>
      </c>
      <c r="R533" s="64">
        <v>10</v>
      </c>
      <c r="S533" s="98" t="s">
        <v>393</v>
      </c>
      <c r="T533" s="98" t="s">
        <v>2169</v>
      </c>
    </row>
    <row r="534" spans="1:20" ht="15.75" customHeight="1">
      <c r="A534" s="7">
        <v>526</v>
      </c>
      <c r="B534" s="7">
        <v>2</v>
      </c>
      <c r="C534" s="59">
        <v>862843049263460</v>
      </c>
      <c r="D534" s="8">
        <v>5754100268396</v>
      </c>
      <c r="E534" s="5" t="s">
        <v>1978</v>
      </c>
      <c r="F534" s="7" t="s">
        <v>1979</v>
      </c>
      <c r="G534" s="5" t="s">
        <v>1980</v>
      </c>
      <c r="H534" s="57" t="s">
        <v>1982</v>
      </c>
      <c r="I534" s="7" t="s">
        <v>24</v>
      </c>
      <c r="J534" s="26" t="s">
        <v>1090</v>
      </c>
      <c r="K534" s="57" t="s">
        <v>2129</v>
      </c>
      <c r="L534" s="138" t="s">
        <v>2130</v>
      </c>
      <c r="M534" s="26" t="s">
        <v>2139</v>
      </c>
      <c r="N534" s="26" t="s">
        <v>2140</v>
      </c>
      <c r="O534" s="97" t="s">
        <v>2147</v>
      </c>
      <c r="P534" s="7" t="s">
        <v>2148</v>
      </c>
      <c r="Q534" s="7" t="s">
        <v>2149</v>
      </c>
      <c r="R534" s="64">
        <v>12.2</v>
      </c>
      <c r="S534" s="98" t="s">
        <v>393</v>
      </c>
      <c r="T534" s="98" t="s">
        <v>2169</v>
      </c>
    </row>
    <row r="535" spans="1:20" ht="15.75" customHeight="1">
      <c r="A535" s="7">
        <v>527</v>
      </c>
      <c r="B535" s="7">
        <v>3</v>
      </c>
      <c r="C535" s="59">
        <v>862843049219652</v>
      </c>
      <c r="D535" s="8">
        <v>5754100268397</v>
      </c>
      <c r="E535" s="5" t="s">
        <v>1978</v>
      </c>
      <c r="F535" s="7" t="s">
        <v>1979</v>
      </c>
      <c r="G535" s="5" t="s">
        <v>1980</v>
      </c>
      <c r="H535" s="139" t="s">
        <v>1983</v>
      </c>
      <c r="I535" s="7" t="s">
        <v>24</v>
      </c>
      <c r="J535" s="26" t="s">
        <v>1094</v>
      </c>
      <c r="K535" s="57" t="s">
        <v>2131</v>
      </c>
      <c r="L535" s="138" t="s">
        <v>2132</v>
      </c>
      <c r="M535" s="26" t="s">
        <v>2036</v>
      </c>
      <c r="N535" s="26" t="s">
        <v>2037</v>
      </c>
      <c r="O535" s="97" t="s">
        <v>2133</v>
      </c>
      <c r="P535" s="7" t="s">
        <v>2141</v>
      </c>
      <c r="Q535" s="7" t="s">
        <v>2142</v>
      </c>
      <c r="R535" s="64">
        <v>14.4</v>
      </c>
      <c r="S535" s="98" t="s">
        <v>393</v>
      </c>
      <c r="T535" s="98" t="s">
        <v>2169</v>
      </c>
    </row>
    <row r="536" spans="1:20" ht="15.75" customHeight="1">
      <c r="A536" s="7">
        <v>528</v>
      </c>
      <c r="B536" s="7">
        <v>4</v>
      </c>
      <c r="C536" s="59">
        <v>862843049262611</v>
      </c>
      <c r="D536" s="8">
        <v>5754100268398</v>
      </c>
      <c r="E536" s="5" t="s">
        <v>1978</v>
      </c>
      <c r="F536" s="7" t="s">
        <v>1979</v>
      </c>
      <c r="G536" s="5" t="s">
        <v>1980</v>
      </c>
      <c r="H536" s="140"/>
      <c r="I536" s="7" t="s">
        <v>24</v>
      </c>
      <c r="J536" s="26" t="s">
        <v>1099</v>
      </c>
      <c r="K536" s="57" t="s">
        <v>2131</v>
      </c>
      <c r="L536" s="138" t="s">
        <v>2133</v>
      </c>
      <c r="M536" s="26" t="s">
        <v>2141</v>
      </c>
      <c r="N536" s="26" t="s">
        <v>2142</v>
      </c>
      <c r="O536" s="97" t="s">
        <v>2150</v>
      </c>
      <c r="P536" s="7" t="s">
        <v>2151</v>
      </c>
      <c r="Q536" s="7" t="s">
        <v>2152</v>
      </c>
      <c r="R536" s="64">
        <v>14.4</v>
      </c>
      <c r="S536" s="98" t="s">
        <v>393</v>
      </c>
      <c r="T536" s="98" t="s">
        <v>2169</v>
      </c>
    </row>
    <row r="537" spans="1:20" ht="15.75" customHeight="1">
      <c r="A537" s="7">
        <v>529</v>
      </c>
      <c r="B537" s="7">
        <v>5</v>
      </c>
      <c r="C537" s="59">
        <v>862843049224074</v>
      </c>
      <c r="D537" s="8">
        <v>5754100268399</v>
      </c>
      <c r="E537" s="5" t="s">
        <v>1978</v>
      </c>
      <c r="F537" s="7" t="s">
        <v>1979</v>
      </c>
      <c r="G537" s="5" t="s">
        <v>1980</v>
      </c>
      <c r="H537" s="141"/>
      <c r="I537" s="7" t="s">
        <v>24</v>
      </c>
      <c r="J537" s="26" t="s">
        <v>1103</v>
      </c>
      <c r="K537" s="57" t="s">
        <v>2134</v>
      </c>
      <c r="L537" s="138" t="s">
        <v>2135</v>
      </c>
      <c r="M537" s="26" t="s">
        <v>2143</v>
      </c>
      <c r="N537" s="26" t="s">
        <v>2144</v>
      </c>
      <c r="O537" s="97" t="s">
        <v>2045</v>
      </c>
      <c r="P537" s="7" t="s">
        <v>2153</v>
      </c>
      <c r="Q537" s="7" t="s">
        <v>2154</v>
      </c>
      <c r="R537" s="64">
        <v>11.6</v>
      </c>
      <c r="S537" s="98" t="s">
        <v>393</v>
      </c>
      <c r="T537" s="98" t="s">
        <v>2169</v>
      </c>
    </row>
    <row r="538" spans="1:20" ht="15.75" customHeight="1">
      <c r="A538" s="7">
        <v>530</v>
      </c>
      <c r="B538" s="7">
        <v>6</v>
      </c>
      <c r="C538" s="59">
        <v>862843049224694</v>
      </c>
      <c r="D538" s="8">
        <v>5754100268400</v>
      </c>
      <c r="E538" s="5" t="s">
        <v>1978</v>
      </c>
      <c r="F538" s="7" t="s">
        <v>1979</v>
      </c>
      <c r="G538" s="5" t="s">
        <v>1980</v>
      </c>
      <c r="H538" s="139" t="s">
        <v>1981</v>
      </c>
      <c r="I538" s="7" t="s">
        <v>69</v>
      </c>
      <c r="J538" s="26" t="s">
        <v>152</v>
      </c>
      <c r="K538" s="57" t="s">
        <v>2136</v>
      </c>
      <c r="L538" s="138" t="s">
        <v>777</v>
      </c>
      <c r="M538" s="26" t="s">
        <v>2137</v>
      </c>
      <c r="N538" s="26" t="s">
        <v>2138</v>
      </c>
      <c r="O538" s="97" t="s">
        <v>1987</v>
      </c>
      <c r="P538" s="7" t="s">
        <v>2145</v>
      </c>
      <c r="Q538" s="7" t="s">
        <v>2146</v>
      </c>
      <c r="R538" s="64">
        <v>2.2000000000000002</v>
      </c>
      <c r="S538" s="111" t="s">
        <v>2155</v>
      </c>
      <c r="T538" s="111" t="s">
        <v>1047</v>
      </c>
    </row>
    <row r="539" spans="1:20" ht="15.75" customHeight="1">
      <c r="A539" s="7">
        <v>531</v>
      </c>
      <c r="B539" s="7">
        <v>7</v>
      </c>
      <c r="C539" s="59">
        <v>862843049262751</v>
      </c>
      <c r="D539" s="8">
        <v>5754100268401</v>
      </c>
      <c r="E539" s="5" t="s">
        <v>1978</v>
      </c>
      <c r="F539" s="7" t="s">
        <v>1979</v>
      </c>
      <c r="G539" s="5" t="s">
        <v>1980</v>
      </c>
      <c r="H539" s="140"/>
      <c r="I539" s="7" t="s">
        <v>69</v>
      </c>
      <c r="J539" s="26" t="s">
        <v>157</v>
      </c>
      <c r="K539" s="58" t="s">
        <v>1984</v>
      </c>
      <c r="L539" s="95" t="s">
        <v>777</v>
      </c>
      <c r="M539" s="26" t="s">
        <v>1985</v>
      </c>
      <c r="N539" s="26" t="s">
        <v>1986</v>
      </c>
      <c r="O539" s="107" t="s">
        <v>1987</v>
      </c>
      <c r="P539" s="26" t="s">
        <v>1988</v>
      </c>
      <c r="Q539" s="26" t="s">
        <v>1989</v>
      </c>
      <c r="R539" s="64">
        <v>2.2000000000000002</v>
      </c>
      <c r="S539" s="111" t="s">
        <v>2155</v>
      </c>
      <c r="T539" s="111" t="s">
        <v>1047</v>
      </c>
    </row>
    <row r="540" spans="1:20" ht="15.75" customHeight="1">
      <c r="A540" s="7">
        <v>532</v>
      </c>
      <c r="B540" s="7">
        <v>8</v>
      </c>
      <c r="C540" s="59">
        <v>862843049262686</v>
      </c>
      <c r="D540" s="8">
        <v>5754100268402</v>
      </c>
      <c r="E540" s="5" t="s">
        <v>1978</v>
      </c>
      <c r="F540" s="7" t="s">
        <v>1979</v>
      </c>
      <c r="G540" s="5" t="s">
        <v>1980</v>
      </c>
      <c r="H540" s="140"/>
      <c r="I540" s="7" t="s">
        <v>69</v>
      </c>
      <c r="J540" s="26" t="s">
        <v>161</v>
      </c>
      <c r="K540" s="58" t="s">
        <v>1990</v>
      </c>
      <c r="L540" s="95" t="s">
        <v>1987</v>
      </c>
      <c r="M540" s="26" t="s">
        <v>1991</v>
      </c>
      <c r="N540" s="26" t="s">
        <v>1992</v>
      </c>
      <c r="O540" s="107" t="s">
        <v>1993</v>
      </c>
      <c r="P540" s="26" t="s">
        <v>1994</v>
      </c>
      <c r="Q540" s="26" t="s">
        <v>1995</v>
      </c>
      <c r="R540" s="64">
        <v>12</v>
      </c>
      <c r="S540" s="111" t="s">
        <v>2155</v>
      </c>
      <c r="T540" s="111" t="s">
        <v>1047</v>
      </c>
    </row>
    <row r="541" spans="1:20" ht="15.75" customHeight="1">
      <c r="A541" s="7">
        <v>533</v>
      </c>
      <c r="B541" s="7">
        <v>9</v>
      </c>
      <c r="C541" s="59">
        <v>862843049219595</v>
      </c>
      <c r="D541" s="8">
        <v>5754100268403</v>
      </c>
      <c r="E541" s="5" t="s">
        <v>1978</v>
      </c>
      <c r="F541" s="7" t="s">
        <v>1979</v>
      </c>
      <c r="G541" s="5" t="s">
        <v>1980</v>
      </c>
      <c r="H541" s="140"/>
      <c r="I541" s="7" t="s">
        <v>69</v>
      </c>
      <c r="J541" s="26" t="s">
        <v>165</v>
      </c>
      <c r="K541" s="58" t="s">
        <v>1996</v>
      </c>
      <c r="L541" s="95" t="s">
        <v>1997</v>
      </c>
      <c r="M541" s="26" t="s">
        <v>1998</v>
      </c>
      <c r="N541" s="26" t="s">
        <v>1999</v>
      </c>
      <c r="O541" s="107" t="s">
        <v>2000</v>
      </c>
      <c r="P541" s="26" t="s">
        <v>2001</v>
      </c>
      <c r="Q541" s="26" t="s">
        <v>2002</v>
      </c>
      <c r="R541" s="64">
        <v>12</v>
      </c>
      <c r="S541" s="111" t="s">
        <v>2155</v>
      </c>
      <c r="T541" s="111" t="s">
        <v>1047</v>
      </c>
    </row>
    <row r="542" spans="1:20" ht="15.75" customHeight="1">
      <c r="A542" s="7">
        <v>534</v>
      </c>
      <c r="B542" s="7">
        <v>10</v>
      </c>
      <c r="C542" s="59">
        <v>862843049220023</v>
      </c>
      <c r="D542" s="8">
        <v>5754100268404</v>
      </c>
      <c r="E542" s="5" t="s">
        <v>1978</v>
      </c>
      <c r="F542" s="7" t="s">
        <v>1979</v>
      </c>
      <c r="G542" s="5" t="s">
        <v>1980</v>
      </c>
      <c r="H542" s="141"/>
      <c r="I542" s="7" t="s">
        <v>69</v>
      </c>
      <c r="J542" s="26" t="s">
        <v>169</v>
      </c>
      <c r="K542" s="58" t="s">
        <v>2003</v>
      </c>
      <c r="L542" s="95" t="s">
        <v>2004</v>
      </c>
      <c r="M542" s="26" t="s">
        <v>2005</v>
      </c>
      <c r="N542" s="26" t="s">
        <v>2006</v>
      </c>
      <c r="O542" s="107" t="s">
        <v>1993</v>
      </c>
      <c r="P542" s="26" t="s">
        <v>2007</v>
      </c>
      <c r="Q542" s="26" t="s">
        <v>2008</v>
      </c>
      <c r="R542" s="64">
        <v>12</v>
      </c>
      <c r="S542" s="111" t="s">
        <v>2155</v>
      </c>
      <c r="T542" s="111" t="s">
        <v>1047</v>
      </c>
    </row>
    <row r="543" spans="1:20" ht="38.25" customHeight="1">
      <c r="A543" s="7">
        <v>535</v>
      </c>
      <c r="B543" s="7">
        <v>11</v>
      </c>
      <c r="C543" s="59">
        <v>862843049219678</v>
      </c>
      <c r="D543" s="8">
        <v>5754100268405</v>
      </c>
      <c r="E543" s="5" t="s">
        <v>1978</v>
      </c>
      <c r="F543" s="7" t="s">
        <v>1979</v>
      </c>
      <c r="G543" s="5" t="s">
        <v>1980</v>
      </c>
      <c r="H543" s="139" t="s">
        <v>1982</v>
      </c>
      <c r="I543" s="7" t="s">
        <v>69</v>
      </c>
      <c r="J543" s="26" t="s">
        <v>173</v>
      </c>
      <c r="K543" s="58" t="s">
        <v>2003</v>
      </c>
      <c r="L543" s="95" t="s">
        <v>1993</v>
      </c>
      <c r="M543" s="26" t="s">
        <v>2007</v>
      </c>
      <c r="N543" s="26" t="s">
        <v>2008</v>
      </c>
      <c r="O543" s="108" t="s">
        <v>2009</v>
      </c>
      <c r="P543" s="26" t="s">
        <v>2010</v>
      </c>
      <c r="Q543" s="26" t="s">
        <v>2011</v>
      </c>
      <c r="R543" s="64">
        <v>12</v>
      </c>
      <c r="S543" s="111" t="s">
        <v>2155</v>
      </c>
      <c r="T543" s="111" t="s">
        <v>1047</v>
      </c>
    </row>
    <row r="544" spans="1:20" ht="25.5" customHeight="1">
      <c r="A544" s="7">
        <v>536</v>
      </c>
      <c r="B544" s="7">
        <v>12</v>
      </c>
      <c r="C544" s="59">
        <v>862843049225469</v>
      </c>
      <c r="D544" s="8">
        <v>5754100268406</v>
      </c>
      <c r="E544" s="5" t="s">
        <v>1978</v>
      </c>
      <c r="F544" s="7" t="s">
        <v>1979</v>
      </c>
      <c r="G544" s="5" t="s">
        <v>1980</v>
      </c>
      <c r="H544" s="140"/>
      <c r="I544" s="7" t="s">
        <v>69</v>
      </c>
      <c r="J544" s="26" t="s">
        <v>177</v>
      </c>
      <c r="K544" s="58" t="s">
        <v>2012</v>
      </c>
      <c r="L544" s="96" t="s">
        <v>2013</v>
      </c>
      <c r="M544" s="26" t="s">
        <v>2014</v>
      </c>
      <c r="N544" s="26" t="s">
        <v>2015</v>
      </c>
      <c r="O544" s="108" t="s">
        <v>2016</v>
      </c>
      <c r="P544" s="26" t="s">
        <v>2017</v>
      </c>
      <c r="Q544" s="26" t="s">
        <v>2018</v>
      </c>
      <c r="R544" s="64">
        <v>12</v>
      </c>
      <c r="S544" s="111" t="s">
        <v>2155</v>
      </c>
      <c r="T544" s="111" t="s">
        <v>1047</v>
      </c>
    </row>
    <row r="545" spans="1:20" ht="57.75" customHeight="1">
      <c r="A545" s="7">
        <v>537</v>
      </c>
      <c r="B545" s="7">
        <v>13</v>
      </c>
      <c r="C545" s="59">
        <v>862843049219629</v>
      </c>
      <c r="D545" s="8">
        <v>5754100268407</v>
      </c>
      <c r="E545" s="5" t="s">
        <v>1978</v>
      </c>
      <c r="F545" s="7" t="s">
        <v>1979</v>
      </c>
      <c r="G545" s="5" t="s">
        <v>1980</v>
      </c>
      <c r="H545" s="140"/>
      <c r="I545" s="7" t="s">
        <v>69</v>
      </c>
      <c r="J545" s="26" t="s">
        <v>181</v>
      </c>
      <c r="K545" s="43" t="s">
        <v>2019</v>
      </c>
      <c r="L545" s="95" t="s">
        <v>2020</v>
      </c>
      <c r="M545" s="26" t="s">
        <v>2010</v>
      </c>
      <c r="N545" s="26" t="s">
        <v>2011</v>
      </c>
      <c r="O545" s="107" t="s">
        <v>2021</v>
      </c>
      <c r="P545" s="26" t="s">
        <v>2022</v>
      </c>
      <c r="Q545" s="26" t="s">
        <v>2023</v>
      </c>
      <c r="R545" s="64">
        <v>12</v>
      </c>
      <c r="S545" s="111" t="s">
        <v>2155</v>
      </c>
      <c r="T545" s="111" t="s">
        <v>1047</v>
      </c>
    </row>
    <row r="546" spans="1:20" ht="30" customHeight="1">
      <c r="A546" s="7">
        <v>538</v>
      </c>
      <c r="B546" s="7">
        <v>14</v>
      </c>
      <c r="C546" s="59">
        <v>862843049219918</v>
      </c>
      <c r="D546" s="8">
        <v>5754100268408</v>
      </c>
      <c r="E546" s="5" t="s">
        <v>1978</v>
      </c>
      <c r="F546" s="7" t="s">
        <v>1979</v>
      </c>
      <c r="G546" s="5" t="s">
        <v>1980</v>
      </c>
      <c r="H546" s="141"/>
      <c r="I546" s="7" t="s">
        <v>69</v>
      </c>
      <c r="J546" s="26" t="s">
        <v>185</v>
      </c>
      <c r="K546" s="26" t="s">
        <v>1996</v>
      </c>
      <c r="L546" s="84" t="s">
        <v>2024</v>
      </c>
      <c r="M546" s="26" t="s">
        <v>2025</v>
      </c>
      <c r="N546" s="26" t="s">
        <v>2026</v>
      </c>
      <c r="O546" s="109" t="s">
        <v>2024</v>
      </c>
      <c r="P546" s="26" t="s">
        <v>2027</v>
      </c>
      <c r="Q546" s="26" t="s">
        <v>2028</v>
      </c>
      <c r="R546" s="64">
        <v>12</v>
      </c>
      <c r="S546" s="111" t="s">
        <v>2155</v>
      </c>
      <c r="T546" s="111" t="s">
        <v>1047</v>
      </c>
    </row>
    <row r="547" spans="1:20" ht="15.75" customHeight="1">
      <c r="A547" s="7">
        <v>539</v>
      </c>
      <c r="B547" s="7">
        <v>15</v>
      </c>
      <c r="C547" s="59">
        <v>862843049271844</v>
      </c>
      <c r="D547" s="8">
        <v>5754100268409</v>
      </c>
      <c r="E547" s="5" t="s">
        <v>1978</v>
      </c>
      <c r="F547" s="7" t="s">
        <v>1979</v>
      </c>
      <c r="G547" s="5" t="s">
        <v>1980</v>
      </c>
      <c r="H547" s="139" t="s">
        <v>1983</v>
      </c>
      <c r="I547" s="7" t="s">
        <v>69</v>
      </c>
      <c r="J547" s="26" t="s">
        <v>189</v>
      </c>
      <c r="K547" s="27" t="s">
        <v>1996</v>
      </c>
      <c r="L547" s="82" t="s">
        <v>2029</v>
      </c>
      <c r="M547" s="26" t="s">
        <v>2030</v>
      </c>
      <c r="N547" s="26" t="s">
        <v>2031</v>
      </c>
      <c r="O547" s="109" t="s">
        <v>2029</v>
      </c>
      <c r="P547" s="26" t="s">
        <v>2032</v>
      </c>
      <c r="Q547" s="26" t="s">
        <v>2033</v>
      </c>
      <c r="R547" s="64">
        <v>12</v>
      </c>
      <c r="S547" s="111" t="s">
        <v>2155</v>
      </c>
      <c r="T547" s="111" t="s">
        <v>1047</v>
      </c>
    </row>
    <row r="548" spans="1:20" ht="15.75" customHeight="1">
      <c r="A548" s="7">
        <v>540</v>
      </c>
      <c r="B548" s="7">
        <v>16</v>
      </c>
      <c r="C548" s="59">
        <v>862843049220031</v>
      </c>
      <c r="D548" s="8">
        <v>5754100268410</v>
      </c>
      <c r="E548" s="5" t="s">
        <v>1978</v>
      </c>
      <c r="F548" s="7" t="s">
        <v>1979</v>
      </c>
      <c r="G548" s="5" t="s">
        <v>1980</v>
      </c>
      <c r="H548" s="140"/>
      <c r="I548" s="7" t="s">
        <v>69</v>
      </c>
      <c r="J548" s="26" t="s">
        <v>193</v>
      </c>
      <c r="K548" s="58" t="s">
        <v>2034</v>
      </c>
      <c r="L548" s="95" t="s">
        <v>2035</v>
      </c>
      <c r="M548" s="26" t="s">
        <v>2036</v>
      </c>
      <c r="N548" s="26" t="s">
        <v>2037</v>
      </c>
      <c r="O548" s="107" t="s">
        <v>2038</v>
      </c>
      <c r="P548" s="26" t="s">
        <v>2039</v>
      </c>
      <c r="Q548" s="26" t="s">
        <v>2040</v>
      </c>
      <c r="R548" s="64">
        <v>12</v>
      </c>
      <c r="S548" s="111" t="s">
        <v>2155</v>
      </c>
      <c r="T548" s="111" t="s">
        <v>1047</v>
      </c>
    </row>
    <row r="549" spans="1:20" ht="15.75" customHeight="1">
      <c r="A549" s="7">
        <v>541</v>
      </c>
      <c r="B549" s="7">
        <v>17</v>
      </c>
      <c r="C549" s="59">
        <v>862843049219751</v>
      </c>
      <c r="D549" s="8">
        <v>5754100268411</v>
      </c>
      <c r="E549" s="5" t="s">
        <v>1978</v>
      </c>
      <c r="F549" s="7" t="s">
        <v>1979</v>
      </c>
      <c r="G549" s="5" t="s">
        <v>1980</v>
      </c>
      <c r="H549" s="140"/>
      <c r="I549" s="7" t="s">
        <v>69</v>
      </c>
      <c r="J549" s="26" t="s">
        <v>197</v>
      </c>
      <c r="K549" s="58" t="s">
        <v>2041</v>
      </c>
      <c r="L549" s="95" t="s">
        <v>1993</v>
      </c>
      <c r="M549" s="26" t="s">
        <v>1994</v>
      </c>
      <c r="N549" s="26" t="s">
        <v>1995</v>
      </c>
      <c r="O549" s="107" t="s">
        <v>2042</v>
      </c>
      <c r="P549" s="26" t="s">
        <v>2043</v>
      </c>
      <c r="Q549" s="26" t="s">
        <v>2044</v>
      </c>
      <c r="R549" s="64">
        <v>12</v>
      </c>
      <c r="S549" s="111" t="s">
        <v>2155</v>
      </c>
      <c r="T549" s="111" t="s">
        <v>1047</v>
      </c>
    </row>
    <row r="550" spans="1:20" ht="15.75" customHeight="1">
      <c r="A550" s="7">
        <v>542</v>
      </c>
      <c r="B550" s="7">
        <v>18</v>
      </c>
      <c r="C550" s="59">
        <v>862843049224934</v>
      </c>
      <c r="D550" s="8">
        <v>5754100268412</v>
      </c>
      <c r="E550" s="5" t="s">
        <v>1978</v>
      </c>
      <c r="F550" s="7" t="s">
        <v>1979</v>
      </c>
      <c r="G550" s="5" t="s">
        <v>1980</v>
      </c>
      <c r="H550" s="141"/>
      <c r="I550" s="7" t="s">
        <v>69</v>
      </c>
      <c r="J550" s="26" t="s">
        <v>201</v>
      </c>
      <c r="K550" s="58" t="s">
        <v>2041</v>
      </c>
      <c r="L550" s="95" t="s">
        <v>2042</v>
      </c>
      <c r="M550" s="26" t="s">
        <v>2043</v>
      </c>
      <c r="N550" s="26" t="s">
        <v>2044</v>
      </c>
      <c r="O550" s="107" t="s">
        <v>2045</v>
      </c>
      <c r="P550" s="26" t="s">
        <v>2046</v>
      </c>
      <c r="Q550" s="26" t="s">
        <v>2047</v>
      </c>
      <c r="R550" s="64">
        <v>12</v>
      </c>
      <c r="S550" s="111" t="s">
        <v>2155</v>
      </c>
      <c r="T550" s="111" t="s">
        <v>1047</v>
      </c>
    </row>
    <row r="551" spans="1:20" ht="15.75" customHeight="1">
      <c r="A551" s="7">
        <v>543</v>
      </c>
      <c r="B551" s="7">
        <v>1</v>
      </c>
      <c r="C551" s="59">
        <v>862843049220122</v>
      </c>
      <c r="D551" s="8">
        <v>5754100268413</v>
      </c>
      <c r="E551" s="5" t="s">
        <v>2048</v>
      </c>
      <c r="F551" s="7" t="s">
        <v>2049</v>
      </c>
      <c r="G551" s="5" t="s">
        <v>2050</v>
      </c>
      <c r="H551" s="139" t="s">
        <v>2051</v>
      </c>
      <c r="I551" s="7" t="s">
        <v>24</v>
      </c>
      <c r="J551" s="26" t="s">
        <v>1085</v>
      </c>
      <c r="K551" s="26" t="s">
        <v>2052</v>
      </c>
      <c r="L551" s="82" t="s">
        <v>1096</v>
      </c>
      <c r="M551" s="26" t="s">
        <v>2053</v>
      </c>
      <c r="N551" s="26" t="s">
        <v>2054</v>
      </c>
      <c r="O551" s="82" t="s">
        <v>2055</v>
      </c>
      <c r="P551" s="26" t="s">
        <v>2056</v>
      </c>
      <c r="Q551" s="26" t="s">
        <v>2057</v>
      </c>
      <c r="R551" s="64">
        <v>9</v>
      </c>
      <c r="S551" s="111" t="s">
        <v>2058</v>
      </c>
      <c r="T551" s="111" t="s">
        <v>2059</v>
      </c>
    </row>
    <row r="552" spans="1:20" ht="15.75" customHeight="1">
      <c r="A552" s="7">
        <v>544</v>
      </c>
      <c r="B552" s="7">
        <v>2</v>
      </c>
      <c r="C552" s="59">
        <v>862843049219694</v>
      </c>
      <c r="D552" s="8">
        <v>5754100268414</v>
      </c>
      <c r="E552" s="5" t="s">
        <v>2048</v>
      </c>
      <c r="F552" s="7" t="s">
        <v>2049</v>
      </c>
      <c r="G552" s="5" t="s">
        <v>2050</v>
      </c>
      <c r="H552" s="140"/>
      <c r="I552" s="7" t="s">
        <v>24</v>
      </c>
      <c r="J552" s="26" t="s">
        <v>1090</v>
      </c>
      <c r="K552" s="26" t="s">
        <v>2052</v>
      </c>
      <c r="L552" s="82" t="s">
        <v>2055</v>
      </c>
      <c r="M552" s="26" t="s">
        <v>2056</v>
      </c>
      <c r="N552" s="26" t="s">
        <v>2057</v>
      </c>
      <c r="O552" s="82" t="s">
        <v>2060</v>
      </c>
      <c r="P552" s="26" t="s">
        <v>2061</v>
      </c>
      <c r="Q552" s="26" t="s">
        <v>2062</v>
      </c>
      <c r="R552" s="64">
        <v>9</v>
      </c>
      <c r="S552" s="111" t="s">
        <v>2058</v>
      </c>
      <c r="T552" s="111" t="s">
        <v>2059</v>
      </c>
    </row>
    <row r="553" spans="1:20" ht="15.75" customHeight="1">
      <c r="A553" s="7">
        <v>545</v>
      </c>
      <c r="B553" s="7">
        <v>3</v>
      </c>
      <c r="C553" s="59">
        <v>862843049220007</v>
      </c>
      <c r="D553" s="8">
        <v>5754100268415</v>
      </c>
      <c r="E553" s="5" t="s">
        <v>2048</v>
      </c>
      <c r="F553" s="7" t="s">
        <v>2049</v>
      </c>
      <c r="G553" s="5" t="s">
        <v>2050</v>
      </c>
      <c r="H553" s="140"/>
      <c r="I553" s="7" t="s">
        <v>24</v>
      </c>
      <c r="J553" s="26" t="s">
        <v>1094</v>
      </c>
      <c r="K553" s="26" t="s">
        <v>2063</v>
      </c>
      <c r="L553" s="82" t="s">
        <v>2060</v>
      </c>
      <c r="M553" s="26" t="s">
        <v>2061</v>
      </c>
      <c r="N553" s="26" t="s">
        <v>2062</v>
      </c>
      <c r="O553" s="82" t="s">
        <v>2064</v>
      </c>
      <c r="P553" s="26" t="s">
        <v>2065</v>
      </c>
      <c r="Q553" s="26" t="s">
        <v>2066</v>
      </c>
      <c r="R553" s="64">
        <v>8</v>
      </c>
      <c r="S553" s="111" t="s">
        <v>2067</v>
      </c>
      <c r="T553" s="111" t="s">
        <v>216</v>
      </c>
    </row>
    <row r="554" spans="1:20" ht="15.75" customHeight="1">
      <c r="A554" s="7">
        <v>546</v>
      </c>
      <c r="B554" s="7">
        <v>4</v>
      </c>
      <c r="C554" s="59">
        <v>862843049220239</v>
      </c>
      <c r="D554" s="8">
        <v>5754100268416</v>
      </c>
      <c r="E554" s="5" t="s">
        <v>2048</v>
      </c>
      <c r="F554" s="7" t="s">
        <v>2049</v>
      </c>
      <c r="G554" s="5" t="s">
        <v>2050</v>
      </c>
      <c r="H554" s="140"/>
      <c r="I554" s="7" t="s">
        <v>24</v>
      </c>
      <c r="J554" s="26" t="s">
        <v>1099</v>
      </c>
      <c r="K554" s="26" t="s">
        <v>2068</v>
      </c>
      <c r="L554" s="82" t="s">
        <v>2064</v>
      </c>
      <c r="M554" s="26" t="s">
        <v>2065</v>
      </c>
      <c r="N554" s="26" t="s">
        <v>2066</v>
      </c>
      <c r="O554" s="82" t="s">
        <v>2069</v>
      </c>
      <c r="P554" s="26" t="s">
        <v>2070</v>
      </c>
      <c r="Q554" s="26" t="s">
        <v>2071</v>
      </c>
      <c r="R554" s="64">
        <v>8</v>
      </c>
      <c r="S554" s="111" t="s">
        <v>2067</v>
      </c>
      <c r="T554" s="111" t="s">
        <v>216</v>
      </c>
    </row>
    <row r="555" spans="1:20" ht="15.75" customHeight="1">
      <c r="A555" s="7">
        <v>547</v>
      </c>
      <c r="B555" s="7">
        <v>5</v>
      </c>
      <c r="C555" s="59">
        <v>862843049219876</v>
      </c>
      <c r="D555" s="8">
        <v>5754100268417</v>
      </c>
      <c r="E555" s="5" t="s">
        <v>2048</v>
      </c>
      <c r="F555" s="7" t="s">
        <v>2049</v>
      </c>
      <c r="G555" s="5" t="s">
        <v>2050</v>
      </c>
      <c r="H555" s="140"/>
      <c r="I555" s="7" t="s">
        <v>24</v>
      </c>
      <c r="J555" s="26" t="s">
        <v>1103</v>
      </c>
      <c r="K555" s="26" t="s">
        <v>2072</v>
      </c>
      <c r="L555" s="82" t="s">
        <v>2069</v>
      </c>
      <c r="M555" s="26" t="s">
        <v>2070</v>
      </c>
      <c r="N555" s="26" t="s">
        <v>2071</v>
      </c>
      <c r="O555" s="82" t="s">
        <v>2064</v>
      </c>
      <c r="P555" s="26" t="s">
        <v>2065</v>
      </c>
      <c r="Q555" s="26" t="s">
        <v>2066</v>
      </c>
      <c r="R555" s="64">
        <v>8</v>
      </c>
      <c r="S555" s="111" t="s">
        <v>2067</v>
      </c>
      <c r="T555" s="111" t="s">
        <v>216</v>
      </c>
    </row>
    <row r="556" spans="1:20" ht="15.75" customHeight="1">
      <c r="A556" s="7">
        <v>548</v>
      </c>
      <c r="B556" s="7">
        <v>6</v>
      </c>
      <c r="C556" s="59">
        <v>862843049220080</v>
      </c>
      <c r="D556" s="8">
        <v>5754100268418</v>
      </c>
      <c r="E556" s="5" t="s">
        <v>2048</v>
      </c>
      <c r="F556" s="7" t="s">
        <v>2049</v>
      </c>
      <c r="G556" s="5" t="s">
        <v>2050</v>
      </c>
      <c r="H556" s="140"/>
      <c r="I556" s="7" t="s">
        <v>69</v>
      </c>
      <c r="J556" s="26" t="s">
        <v>2073</v>
      </c>
      <c r="K556" s="26" t="s">
        <v>2052</v>
      </c>
      <c r="L556" s="82" t="s">
        <v>1096</v>
      </c>
      <c r="M556" s="26" t="s">
        <v>2053</v>
      </c>
      <c r="N556" s="26" t="s">
        <v>2057</v>
      </c>
      <c r="O556" s="82" t="s">
        <v>2074</v>
      </c>
      <c r="P556" s="26" t="s">
        <v>2075</v>
      </c>
      <c r="Q556" s="26" t="s">
        <v>2076</v>
      </c>
      <c r="R556" s="64">
        <v>6</v>
      </c>
      <c r="S556" s="111" t="s">
        <v>2160</v>
      </c>
      <c r="T556" s="111" t="s">
        <v>1047</v>
      </c>
    </row>
    <row r="557" spans="1:20" ht="15.75" customHeight="1">
      <c r="A557" s="7">
        <v>549</v>
      </c>
      <c r="B557" s="7">
        <v>7</v>
      </c>
      <c r="C557" s="59">
        <v>862843049321219</v>
      </c>
      <c r="D557" s="8">
        <v>5754100268419</v>
      </c>
      <c r="E557" s="5" t="s">
        <v>2048</v>
      </c>
      <c r="F557" s="7" t="s">
        <v>2049</v>
      </c>
      <c r="G557" s="5" t="s">
        <v>2050</v>
      </c>
      <c r="H557" s="140"/>
      <c r="I557" s="7" t="s">
        <v>69</v>
      </c>
      <c r="J557" s="26" t="s">
        <v>2077</v>
      </c>
      <c r="K557" s="26" t="s">
        <v>2052</v>
      </c>
      <c r="L557" s="82" t="s">
        <v>2074</v>
      </c>
      <c r="M557" s="26" t="s">
        <v>2075</v>
      </c>
      <c r="N557" s="26" t="s">
        <v>2076</v>
      </c>
      <c r="O557" s="82" t="s">
        <v>2078</v>
      </c>
      <c r="P557" s="26" t="s">
        <v>2079</v>
      </c>
      <c r="Q557" s="26" t="s">
        <v>2080</v>
      </c>
      <c r="R557" s="64">
        <v>6</v>
      </c>
      <c r="S557" s="111" t="s">
        <v>2160</v>
      </c>
      <c r="T557" s="111" t="s">
        <v>1047</v>
      </c>
    </row>
    <row r="558" spans="1:20" ht="15.75" customHeight="1">
      <c r="A558" s="7">
        <v>550</v>
      </c>
      <c r="B558" s="7">
        <v>8</v>
      </c>
      <c r="C558" s="59">
        <v>862843049320245</v>
      </c>
      <c r="D558" s="8">
        <v>5754100268420</v>
      </c>
      <c r="E558" s="5" t="s">
        <v>2048</v>
      </c>
      <c r="F558" s="7" t="s">
        <v>2049</v>
      </c>
      <c r="G558" s="5" t="s">
        <v>2050</v>
      </c>
      <c r="H558" s="140"/>
      <c r="I558" s="7" t="s">
        <v>69</v>
      </c>
      <c r="J558" s="26" t="s">
        <v>2081</v>
      </c>
      <c r="K558" s="26" t="s">
        <v>2063</v>
      </c>
      <c r="L558" s="82" t="s">
        <v>2078</v>
      </c>
      <c r="M558" s="26" t="s">
        <v>2079</v>
      </c>
      <c r="N558" s="26" t="s">
        <v>2080</v>
      </c>
      <c r="O558" s="82" t="s">
        <v>2082</v>
      </c>
      <c r="P558" s="26" t="s">
        <v>2083</v>
      </c>
      <c r="Q558" s="26" t="s">
        <v>2084</v>
      </c>
      <c r="R558" s="64">
        <v>6</v>
      </c>
      <c r="S558" s="111" t="s">
        <v>2160</v>
      </c>
      <c r="T558" s="111" t="s">
        <v>1047</v>
      </c>
    </row>
    <row r="559" spans="1:20" ht="15.75" customHeight="1">
      <c r="A559" s="7">
        <v>551</v>
      </c>
      <c r="B559" s="7">
        <v>9</v>
      </c>
      <c r="C559" s="59">
        <v>862843049220361</v>
      </c>
      <c r="D559" s="8">
        <v>5754100268421</v>
      </c>
      <c r="E559" s="5" t="s">
        <v>2048</v>
      </c>
      <c r="F559" s="7" t="s">
        <v>2049</v>
      </c>
      <c r="G559" s="5" t="s">
        <v>2050</v>
      </c>
      <c r="H559" s="140"/>
      <c r="I559" s="7" t="s">
        <v>69</v>
      </c>
      <c r="J559" s="26" t="s">
        <v>165</v>
      </c>
      <c r="K559" s="26" t="s">
        <v>2063</v>
      </c>
      <c r="L559" s="82" t="s">
        <v>2082</v>
      </c>
      <c r="M559" s="26" t="s">
        <v>2083</v>
      </c>
      <c r="N559" s="26" t="s">
        <v>2084</v>
      </c>
      <c r="O559" s="82" t="s">
        <v>2085</v>
      </c>
      <c r="P559" s="26" t="s">
        <v>2086</v>
      </c>
      <c r="Q559" s="26" t="s">
        <v>2087</v>
      </c>
      <c r="R559" s="64">
        <v>6</v>
      </c>
      <c r="S559" s="111" t="s">
        <v>2160</v>
      </c>
      <c r="T559" s="111" t="s">
        <v>1047</v>
      </c>
    </row>
    <row r="560" spans="1:20" ht="15.75" customHeight="1">
      <c r="A560" s="7">
        <v>552</v>
      </c>
      <c r="B560" s="7">
        <v>10</v>
      </c>
      <c r="C560" s="59">
        <v>862843049272487</v>
      </c>
      <c r="D560" s="8">
        <v>5754100268422</v>
      </c>
      <c r="E560" s="5" t="s">
        <v>2048</v>
      </c>
      <c r="F560" s="7" t="s">
        <v>2049</v>
      </c>
      <c r="G560" s="5" t="s">
        <v>2050</v>
      </c>
      <c r="H560" s="140"/>
      <c r="I560" s="7" t="s">
        <v>69</v>
      </c>
      <c r="J560" s="26" t="s">
        <v>169</v>
      </c>
      <c r="K560" s="26" t="s">
        <v>2088</v>
      </c>
      <c r="L560" s="82" t="s">
        <v>2085</v>
      </c>
      <c r="M560" s="26" t="s">
        <v>2086</v>
      </c>
      <c r="N560" s="26" t="s">
        <v>2087</v>
      </c>
      <c r="O560" s="82" t="s">
        <v>2089</v>
      </c>
      <c r="P560" s="26" t="s">
        <v>2090</v>
      </c>
      <c r="Q560" s="26" t="s">
        <v>2091</v>
      </c>
      <c r="R560" s="64">
        <v>6</v>
      </c>
      <c r="S560" s="111" t="s">
        <v>2160</v>
      </c>
      <c r="T560" s="111" t="s">
        <v>1047</v>
      </c>
    </row>
    <row r="561" spans="1:20" ht="15.75" customHeight="1">
      <c r="A561" s="7">
        <v>553</v>
      </c>
      <c r="B561" s="7">
        <v>11</v>
      </c>
      <c r="C561" s="59">
        <v>862843049264328</v>
      </c>
      <c r="D561" s="8">
        <v>5754100268423</v>
      </c>
      <c r="E561" s="5" t="s">
        <v>2048</v>
      </c>
      <c r="F561" s="7" t="s">
        <v>2049</v>
      </c>
      <c r="G561" s="5" t="s">
        <v>2050</v>
      </c>
      <c r="H561" s="141"/>
      <c r="I561" s="7" t="s">
        <v>69</v>
      </c>
      <c r="J561" s="26" t="s">
        <v>173</v>
      </c>
      <c r="K561" s="26" t="s">
        <v>2088</v>
      </c>
      <c r="L561" s="82" t="s">
        <v>2089</v>
      </c>
      <c r="M561" s="26" t="s">
        <v>2090</v>
      </c>
      <c r="N561" s="26" t="s">
        <v>2091</v>
      </c>
      <c r="O561" s="82" t="s">
        <v>1172</v>
      </c>
      <c r="P561" s="26" t="s">
        <v>2092</v>
      </c>
      <c r="Q561" s="26" t="s">
        <v>2093</v>
      </c>
      <c r="R561" s="64">
        <v>6</v>
      </c>
      <c r="S561" s="111" t="s">
        <v>2160</v>
      </c>
      <c r="T561" s="111" t="s">
        <v>1047</v>
      </c>
    </row>
    <row r="562" spans="1:20" ht="15.75" customHeight="1">
      <c r="A562" s="7">
        <v>554</v>
      </c>
      <c r="B562" s="7">
        <v>12</v>
      </c>
      <c r="C562" s="59">
        <v>862843049320625</v>
      </c>
      <c r="D562" s="8">
        <v>5754100268424</v>
      </c>
      <c r="E562" s="5" t="s">
        <v>2048</v>
      </c>
      <c r="F562" s="7" t="s">
        <v>2049</v>
      </c>
      <c r="G562" s="5" t="s">
        <v>2050</v>
      </c>
      <c r="H562" s="139" t="s">
        <v>2094</v>
      </c>
      <c r="I562" s="7" t="s">
        <v>69</v>
      </c>
      <c r="J562" s="26" t="s">
        <v>177</v>
      </c>
      <c r="K562" s="26" t="s">
        <v>2095</v>
      </c>
      <c r="L562" s="82" t="s">
        <v>2096</v>
      </c>
      <c r="M562" s="26" t="s">
        <v>2097</v>
      </c>
      <c r="N562" s="26" t="s">
        <v>2098</v>
      </c>
      <c r="O562" s="83" t="s">
        <v>2099</v>
      </c>
      <c r="P562" s="26" t="s">
        <v>2100</v>
      </c>
      <c r="Q562" s="26" t="s">
        <v>2101</v>
      </c>
      <c r="R562" s="64">
        <v>6</v>
      </c>
      <c r="S562" s="111" t="s">
        <v>2160</v>
      </c>
      <c r="T562" s="111" t="s">
        <v>1047</v>
      </c>
    </row>
    <row r="563" spans="1:20" ht="15.75" customHeight="1">
      <c r="A563" s="7">
        <v>555</v>
      </c>
      <c r="B563" s="7">
        <v>13</v>
      </c>
      <c r="C563" s="59">
        <v>862843049271083</v>
      </c>
      <c r="D563" s="8">
        <v>5754100268425</v>
      </c>
      <c r="E563" s="5" t="s">
        <v>2048</v>
      </c>
      <c r="F563" s="7" t="s">
        <v>2049</v>
      </c>
      <c r="G563" s="5" t="s">
        <v>2050</v>
      </c>
      <c r="H563" s="140"/>
      <c r="I563" s="7" t="s">
        <v>69</v>
      </c>
      <c r="J563" s="26" t="s">
        <v>181</v>
      </c>
      <c r="K563" s="26" t="s">
        <v>2102</v>
      </c>
      <c r="L563" s="83" t="s">
        <v>2099</v>
      </c>
      <c r="M563" s="26" t="s">
        <v>2100</v>
      </c>
      <c r="N563" s="26" t="s">
        <v>2101</v>
      </c>
      <c r="O563" s="83" t="s">
        <v>2103</v>
      </c>
      <c r="P563" s="26" t="s">
        <v>2104</v>
      </c>
      <c r="Q563" s="26" t="s">
        <v>2105</v>
      </c>
      <c r="R563" s="64">
        <v>6</v>
      </c>
      <c r="S563" s="111" t="s">
        <v>2160</v>
      </c>
      <c r="T563" s="111" t="s">
        <v>1047</v>
      </c>
    </row>
    <row r="564" spans="1:20" ht="15.75" customHeight="1">
      <c r="A564" s="7">
        <v>556</v>
      </c>
      <c r="B564" s="7">
        <v>14</v>
      </c>
      <c r="C564" s="59">
        <v>862843049294150</v>
      </c>
      <c r="D564" s="8">
        <v>5754100268426</v>
      </c>
      <c r="E564" s="5" t="s">
        <v>2048</v>
      </c>
      <c r="F564" s="7" t="s">
        <v>2049</v>
      </c>
      <c r="G564" s="5" t="s">
        <v>2050</v>
      </c>
      <c r="H564" s="140"/>
      <c r="I564" s="7" t="s">
        <v>69</v>
      </c>
      <c r="J564" s="26" t="s">
        <v>185</v>
      </c>
      <c r="K564" s="26" t="s">
        <v>2106</v>
      </c>
      <c r="L564" s="82" t="s">
        <v>2107</v>
      </c>
      <c r="M564" s="26" t="s">
        <v>2108</v>
      </c>
      <c r="N564" s="26" t="s">
        <v>2109</v>
      </c>
      <c r="O564" s="82" t="s">
        <v>2107</v>
      </c>
      <c r="P564" s="26" t="s">
        <v>2110</v>
      </c>
      <c r="Q564" s="26" t="s">
        <v>2111</v>
      </c>
      <c r="R564" s="64" t="s">
        <v>2107</v>
      </c>
      <c r="S564" s="111" t="s">
        <v>2160</v>
      </c>
      <c r="T564" s="111" t="s">
        <v>1047</v>
      </c>
    </row>
    <row r="565" spans="1:20" ht="15.75" customHeight="1">
      <c r="A565" s="7">
        <v>557</v>
      </c>
      <c r="B565" s="7">
        <v>15</v>
      </c>
      <c r="C565" s="59">
        <v>862843049220668</v>
      </c>
      <c r="D565" s="8">
        <v>5754100268427</v>
      </c>
      <c r="E565" s="5" t="s">
        <v>2048</v>
      </c>
      <c r="F565" s="7" t="s">
        <v>2049</v>
      </c>
      <c r="G565" s="5" t="s">
        <v>2050</v>
      </c>
      <c r="H565" s="140"/>
      <c r="I565" s="7" t="s">
        <v>69</v>
      </c>
      <c r="J565" s="26" t="s">
        <v>189</v>
      </c>
      <c r="K565" s="26" t="s">
        <v>2112</v>
      </c>
      <c r="L565" s="82" t="s">
        <v>2107</v>
      </c>
      <c r="M565" s="26" t="s">
        <v>2113</v>
      </c>
      <c r="N565" s="26" t="s">
        <v>2114</v>
      </c>
      <c r="O565" s="82" t="s">
        <v>2107</v>
      </c>
      <c r="P565" s="26" t="s">
        <v>2115</v>
      </c>
      <c r="Q565" s="26" t="s">
        <v>2116</v>
      </c>
      <c r="R565" s="64" t="s">
        <v>2107</v>
      </c>
      <c r="S565" s="111" t="s">
        <v>2160</v>
      </c>
      <c r="T565" s="111" t="s">
        <v>1047</v>
      </c>
    </row>
    <row r="566" spans="1:20" ht="15.75" customHeight="1">
      <c r="A566" s="7">
        <v>558</v>
      </c>
      <c r="B566" s="7">
        <v>16</v>
      </c>
      <c r="C566" s="59">
        <v>862843049224751</v>
      </c>
      <c r="D566" s="8">
        <v>5754100268428</v>
      </c>
      <c r="E566" s="5" t="s">
        <v>2048</v>
      </c>
      <c r="F566" s="7" t="s">
        <v>2049</v>
      </c>
      <c r="G566" s="5" t="s">
        <v>2050</v>
      </c>
      <c r="H566" s="140"/>
      <c r="I566" s="7" t="s">
        <v>69</v>
      </c>
      <c r="J566" s="26" t="s">
        <v>193</v>
      </c>
      <c r="K566" s="26" t="s">
        <v>2117</v>
      </c>
      <c r="L566" s="82" t="s">
        <v>2107</v>
      </c>
      <c r="M566" s="26" t="s">
        <v>2113</v>
      </c>
      <c r="N566" s="26" t="s">
        <v>2114</v>
      </c>
      <c r="O566" s="82" t="s">
        <v>2107</v>
      </c>
      <c r="P566" s="26" t="s">
        <v>2118</v>
      </c>
      <c r="Q566" s="26" t="s">
        <v>2119</v>
      </c>
      <c r="R566" s="64" t="s">
        <v>2107</v>
      </c>
      <c r="S566" s="111" t="s">
        <v>2160</v>
      </c>
      <c r="T566" s="111" t="s">
        <v>1047</v>
      </c>
    </row>
    <row r="567" spans="1:20" ht="15.75" customHeight="1">
      <c r="A567" s="7">
        <v>559</v>
      </c>
      <c r="B567" s="7">
        <v>17</v>
      </c>
      <c r="C567" s="59">
        <v>862843049220536</v>
      </c>
      <c r="D567" s="8">
        <v>5754100268429</v>
      </c>
      <c r="E567" s="5" t="s">
        <v>2048</v>
      </c>
      <c r="F567" s="7" t="s">
        <v>2049</v>
      </c>
      <c r="G567" s="5" t="s">
        <v>2050</v>
      </c>
      <c r="H567" s="140"/>
      <c r="I567" s="7" t="s">
        <v>69</v>
      </c>
      <c r="J567" s="26" t="s">
        <v>197</v>
      </c>
      <c r="K567" s="26" t="s">
        <v>2120</v>
      </c>
      <c r="L567" s="82" t="s">
        <v>2107</v>
      </c>
      <c r="M567" s="26" t="s">
        <v>2121</v>
      </c>
      <c r="N567" s="26" t="s">
        <v>2122</v>
      </c>
      <c r="O567" s="82" t="s">
        <v>2107</v>
      </c>
      <c r="P567" s="26" t="s">
        <v>2123</v>
      </c>
      <c r="Q567" s="26" t="s">
        <v>2124</v>
      </c>
      <c r="R567" s="64" t="s">
        <v>2107</v>
      </c>
      <c r="S567" s="111" t="s">
        <v>2160</v>
      </c>
      <c r="T567" s="111" t="s">
        <v>1047</v>
      </c>
    </row>
    <row r="568" spans="1:20" ht="15.75" customHeight="1">
      <c r="A568" s="7">
        <v>560</v>
      </c>
      <c r="B568" s="7">
        <v>18</v>
      </c>
      <c r="C568" s="59">
        <v>862843049262801</v>
      </c>
      <c r="D568" s="8">
        <v>5754100268430</v>
      </c>
      <c r="E568" s="5" t="s">
        <v>2048</v>
      </c>
      <c r="F568" s="7" t="s">
        <v>2049</v>
      </c>
      <c r="G568" s="5" t="s">
        <v>2050</v>
      </c>
      <c r="H568" s="141"/>
      <c r="I568" s="7" t="s">
        <v>69</v>
      </c>
      <c r="J568" s="26" t="s">
        <v>201</v>
      </c>
      <c r="K568" s="26" t="s">
        <v>2120</v>
      </c>
      <c r="L568" s="82" t="s">
        <v>2107</v>
      </c>
      <c r="M568" s="26" t="s">
        <v>2123</v>
      </c>
      <c r="N568" s="26" t="s">
        <v>2124</v>
      </c>
      <c r="O568" s="82" t="s">
        <v>2107</v>
      </c>
      <c r="P568" s="26" t="s">
        <v>2125</v>
      </c>
      <c r="Q568" s="26" t="s">
        <v>2126</v>
      </c>
      <c r="R568" s="64" t="s">
        <v>2107</v>
      </c>
      <c r="S568" s="111" t="s">
        <v>2160</v>
      </c>
      <c r="T568" s="111" t="s">
        <v>1047</v>
      </c>
    </row>
    <row r="569" spans="1:20" ht="15.5">
      <c r="A569" s="7"/>
      <c r="B569" s="7"/>
      <c r="C569" s="64"/>
      <c r="D569" s="7"/>
      <c r="E569" s="5"/>
      <c r="F569" s="7"/>
      <c r="G569" s="5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11"/>
      <c r="T569" s="11"/>
    </row>
  </sheetData>
  <autoFilter ref="A5:T568" xr:uid="{00000000-0009-0000-0000-000000000000}"/>
  <mergeCells count="148">
    <mergeCell ref="S499:S500"/>
    <mergeCell ref="A1:O1"/>
    <mergeCell ref="P1:T1"/>
    <mergeCell ref="A2:A4"/>
    <mergeCell ref="B2:B4"/>
    <mergeCell ref="C2:C4"/>
    <mergeCell ref="D2:D4"/>
    <mergeCell ref="E2:E4"/>
    <mergeCell ref="F2:F4"/>
    <mergeCell ref="G2:G4"/>
    <mergeCell ref="L3:N3"/>
    <mergeCell ref="O3:Q3"/>
    <mergeCell ref="H6:H7"/>
    <mergeCell ref="H8:H11"/>
    <mergeCell ref="H12:H15"/>
    <mergeCell ref="S2:S4"/>
    <mergeCell ref="T2:T4"/>
    <mergeCell ref="H2:H4"/>
    <mergeCell ref="I2:I4"/>
    <mergeCell ref="J2:J4"/>
    <mergeCell ref="K2:K4"/>
    <mergeCell ref="L2:Q2"/>
    <mergeCell ref="R2:R4"/>
    <mergeCell ref="H44:H52"/>
    <mergeCell ref="H53:H57"/>
    <mergeCell ref="H59:H67"/>
    <mergeCell ref="H68:H71"/>
    <mergeCell ref="H72:H74"/>
    <mergeCell ref="H75:H76"/>
    <mergeCell ref="H31:H37"/>
    <mergeCell ref="H38:H43"/>
    <mergeCell ref="H16:H19"/>
    <mergeCell ref="H22:H26"/>
    <mergeCell ref="H27:H30"/>
    <mergeCell ref="H101:H104"/>
    <mergeCell ref="H105:H110"/>
    <mergeCell ref="H111:H114"/>
    <mergeCell ref="H115:H120"/>
    <mergeCell ref="H121:H124"/>
    <mergeCell ref="H77:H81"/>
    <mergeCell ref="H82:H86"/>
    <mergeCell ref="H87:H90"/>
    <mergeCell ref="H91:H95"/>
    <mergeCell ref="H96:H97"/>
    <mergeCell ref="H98:H100"/>
    <mergeCell ref="H141:H144"/>
    <mergeCell ref="H145:H150"/>
    <mergeCell ref="H151:H156"/>
    <mergeCell ref="H157:H161"/>
    <mergeCell ref="H162:H165"/>
    <mergeCell ref="H166:H171"/>
    <mergeCell ref="H125:H130"/>
    <mergeCell ref="H131:H134"/>
    <mergeCell ref="H135:H140"/>
    <mergeCell ref="H225:H230"/>
    <mergeCell ref="H219:H224"/>
    <mergeCell ref="H212:H218"/>
    <mergeCell ref="H206:H211"/>
    <mergeCell ref="H201:H205"/>
    <mergeCell ref="H194:H200"/>
    <mergeCell ref="H172:H177"/>
    <mergeCell ref="H178:H184"/>
    <mergeCell ref="H186:H189"/>
    <mergeCell ref="H190:H193"/>
    <mergeCell ref="H267:H272"/>
    <mergeCell ref="H273:H278"/>
    <mergeCell ref="H279:H282"/>
    <mergeCell ref="H283:H284"/>
    <mergeCell ref="H285:H286"/>
    <mergeCell ref="H287:H288"/>
    <mergeCell ref="H231:H236"/>
    <mergeCell ref="H237:H242"/>
    <mergeCell ref="H243:H248"/>
    <mergeCell ref="H249:H255"/>
    <mergeCell ref="H256:H261"/>
    <mergeCell ref="H262:H266"/>
    <mergeCell ref="H313:H321"/>
    <mergeCell ref="H322:H326"/>
    <mergeCell ref="H327:H332"/>
    <mergeCell ref="H333:H338"/>
    <mergeCell ref="H339:H345"/>
    <mergeCell ref="H346:H351"/>
    <mergeCell ref="H289:H292"/>
    <mergeCell ref="H293:H295"/>
    <mergeCell ref="H296:H297"/>
    <mergeCell ref="H298:H301"/>
    <mergeCell ref="H302:H308"/>
    <mergeCell ref="H309:H312"/>
    <mergeCell ref="H394:H398"/>
    <mergeCell ref="H399:H404"/>
    <mergeCell ref="H405:H409"/>
    <mergeCell ref="H410:H415"/>
    <mergeCell ref="H416:H420"/>
    <mergeCell ref="H421:H425"/>
    <mergeCell ref="H352:H357"/>
    <mergeCell ref="H358:H364"/>
    <mergeCell ref="H365:H373"/>
    <mergeCell ref="H374:H379"/>
    <mergeCell ref="H380:H387"/>
    <mergeCell ref="H388:H393"/>
    <mergeCell ref="H460:H467"/>
    <mergeCell ref="H468:H473"/>
    <mergeCell ref="H474:H481"/>
    <mergeCell ref="H482:H487"/>
    <mergeCell ref="H488:H492"/>
    <mergeCell ref="H493:H502"/>
    <mergeCell ref="H426:H430"/>
    <mergeCell ref="H431:H437"/>
    <mergeCell ref="H438:H442"/>
    <mergeCell ref="H443:H448"/>
    <mergeCell ref="H449:H454"/>
    <mergeCell ref="H455:H459"/>
    <mergeCell ref="J495:J496"/>
    <mergeCell ref="K495:K496"/>
    <mergeCell ref="R495:R496"/>
    <mergeCell ref="S495:S496"/>
    <mergeCell ref="T495:T496"/>
    <mergeCell ref="A495:A496"/>
    <mergeCell ref="B495:B496"/>
    <mergeCell ref="E495:E496"/>
    <mergeCell ref="F495:F496"/>
    <mergeCell ref="G495:G496"/>
    <mergeCell ref="I495:I496"/>
    <mergeCell ref="O497:O498"/>
    <mergeCell ref="P497:P498"/>
    <mergeCell ref="Q497:Q498"/>
    <mergeCell ref="R497:R498"/>
    <mergeCell ref="S497:S498"/>
    <mergeCell ref="T497:T498"/>
    <mergeCell ref="A497:A498"/>
    <mergeCell ref="B497:B498"/>
    <mergeCell ref="E497:E498"/>
    <mergeCell ref="F497:F498"/>
    <mergeCell ref="G497:G498"/>
    <mergeCell ref="I497:I498"/>
    <mergeCell ref="J497:J498"/>
    <mergeCell ref="K497:K498"/>
    <mergeCell ref="H551:H561"/>
    <mergeCell ref="H562:H568"/>
    <mergeCell ref="H521:H526"/>
    <mergeCell ref="H527:H532"/>
    <mergeCell ref="H535:H537"/>
    <mergeCell ref="H538:H542"/>
    <mergeCell ref="H543:H546"/>
    <mergeCell ref="H547:H550"/>
    <mergeCell ref="H503:H508"/>
    <mergeCell ref="H509:H514"/>
    <mergeCell ref="H515:H520"/>
  </mergeCells>
  <printOptions horizontalCentered="1"/>
  <pageMargins left="0.31496062992125984" right="0.31496062992125984" top="0.35433070866141736" bottom="0.35433070866141736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BZA-Keyman-Patrol man-GPS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Siddhartha Lahiri Majumder</cp:lastModifiedBy>
  <dcterms:created xsi:type="dcterms:W3CDTF">2023-05-04T14:45:53Z</dcterms:created>
  <dcterms:modified xsi:type="dcterms:W3CDTF">2023-05-05T15:43:47Z</dcterms:modified>
</cp:coreProperties>
</file>