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560" yWindow="560" windowWidth="25040" windowHeight="15500"/>
  </bookViews>
  <sheets>
    <sheet name="Predictions" sheetId="1" r:id="rId1"/>
    <sheet name="NoGamma" sheetId="2" r:id="rId2"/>
    <sheet name="GammaScale" sheetId="3" r:id="rId3"/>
    <sheet name="GammaRaw" sheetId="4" r:id="rId4"/>
    <sheet name="Ranking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9" i="1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M2" i="2"/>
  <c r="L2" i="2"/>
  <c r="K2" i="2"/>
  <c r="J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<sst xmlns="http://schemas.openxmlformats.org/spreadsheetml/2006/main" count="316" uniqueCount="104">
  <si>
    <t>Week</t>
  </si>
  <si>
    <t>Away</t>
  </si>
  <si>
    <t>Home</t>
  </si>
  <si>
    <t>Probability</t>
  </si>
  <si>
    <t>Prediction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</si>
  <si>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</si>
  <si>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</si>
  <si>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</si>
  <si>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</si>
  <si>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</si>
  <si>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</si>
  <si>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</si>
  <si>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</si>
  <si>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</si>
  <si>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</si>
  <si>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</si>
  <si>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</si>
  <si>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</si>
  <si>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</si>
  <si>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</si>
  <si>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</si>
  <si>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Pittsburgh Steelers</t>
  </si>
  <si>
    <t>Indianapolis Colts</t>
  </si>
  <si>
    <t>Green Bay Packers</t>
  </si>
  <si>
    <t>Kansas City Chiefs</t>
  </si>
  <si>
    <t>Carolina Panthers</t>
  </si>
  <si>
    <t>Cleveland Browns</t>
  </si>
  <si>
    <t>Seattle Seahawks</t>
  </si>
  <si>
    <t>Miami Dolphins</t>
  </si>
  <si>
    <t>New Orleans Saints</t>
  </si>
  <si>
    <t>Detroit Lions</t>
  </si>
  <si>
    <t>Baltimore Ravens</t>
  </si>
  <si>
    <t>Cincinnati Bengals</t>
  </si>
  <si>
    <t>Tennessee Titans</t>
  </si>
  <si>
    <t>New York Giants</t>
  </si>
  <si>
    <t>Minnesota Vikings</t>
  </si>
  <si>
    <t>Philadelphia Eagles</t>
  </si>
  <si>
    <t>New England Patriots</t>
  </si>
  <si>
    <t>Buffalo Bills</t>
  </si>
  <si>
    <t>Chicago Bears</t>
  </si>
  <si>
    <t>Houston Texans</t>
  </si>
  <si>
    <t>Jacksonville Jaguars</t>
  </si>
  <si>
    <t>New York Jets</t>
  </si>
  <si>
    <t>St. Louis Rams</t>
  </si>
  <si>
    <t>Washington Redskins</t>
  </si>
  <si>
    <t>Arizona Cardinals</t>
  </si>
  <si>
    <t>San Diego Chargers</t>
  </si>
  <si>
    <t>Denver Broncos</t>
  </si>
  <si>
    <t>Oakland Raiders</t>
  </si>
  <si>
    <t>Tampa Bay Buccaneers</t>
  </si>
  <si>
    <t>Dallas Cowboys</t>
  </si>
  <si>
    <t>San Francisco 49ers</t>
  </si>
  <si>
    <t>Atlanta Falcons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</si>
  <si>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</si>
  <si>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</si>
  <si>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</si>
  <si>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</si>
  <si>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</si>
  <si>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</si>
  <si>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</si>
  <si>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</si>
  <si>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</si>
  <si>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</si>
  <si>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</si>
  <si>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</si>
  <si>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</si>
  <si>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</si>
  <si>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</si>
  <si>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</si>
  <si>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 Combo Off Away</t>
  </si>
  <si>
    <t>Power Combo Off Home</t>
  </si>
  <si>
    <t>Power Combo Def Away</t>
  </si>
  <si>
    <t>Power 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</si>
  <si>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</si>
  <si>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</si>
  <si>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</si>
  <si>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</si>
  <si>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</si>
  <si>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</si>
  <si>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</si>
  <si>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</si>
  <si>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</si>
  <si>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</si>
  <si>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17</t>
  </si>
  <si>
    <t>18</t>
  </si>
  <si>
    <t>19</t>
  </si>
  <si>
    <t>21</t>
  </si>
  <si>
    <t>20</t>
  </si>
  <si>
    <t>22</t>
  </si>
  <si>
    <t>23</t>
  </si>
  <si>
    <t>24</t>
  </si>
  <si>
    <t>25</t>
  </si>
  <si>
    <t>26</t>
  </si>
  <si>
    <t>32</t>
  </si>
  <si>
    <t>28</t>
  </si>
  <si>
    <t>27</t>
  </si>
  <si>
    <t>29</t>
  </si>
  <si>
    <t>30</t>
  </si>
  <si>
    <t>31</t>
  </si>
  <si>
    <t>Actual</t>
  </si>
  <si>
    <t>% Win</t>
  </si>
  <si>
    <t>FiveThurtyEight</t>
  </si>
  <si>
    <t>FiveThirtyEight</t>
  </si>
  <si>
    <t>Firstborn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</si>
</sst>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G30" sqref="G30"/>
    </sheetView>
  </sheetViews>
  <sheetFormatPr baseColWidth="10" defaultColWidth="8.83203125" defaultRowHeight="14" x14ac:dyDescent="0"/>
  <cols>
    <col min="12" max="12" width="15.6640625" bestFit="1" customWidth="1"/>
    <col min="13" max="13" width="6" style="1" bestFit="1" customWidth="1"/>
    <col min="14" max="14" width="18.5" bestFit="1" customWidth="1"/>
    <col min="15" max="15" width="6" style="1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102</v>
      </c>
      <c r="H1" t="s">
        <v>99</v>
      </c>
      <c r="I1" t="s">
        <v>103</v>
      </c>
      <c r="J1" t="s">
        <v>102</v>
      </c>
      <c r="L1" t="s">
        <v>1</v>
      </c>
      <c r="M1" s="1" t="s">
        <v>100</v>
      </c>
      <c r="N1" t="s">
        <v>2</v>
      </c>
      <c r="O1" s="1" t="s">
        <v>100</v>
      </c>
    </row>
    <row r="2" spans="1:16">
      <c r="A2" t="s">
        <v>5</v>
      </c>
      <c r="B2">
        <v>1</v>
      </c>
      <c r="C2" t="s">
        <v>21</v>
      </c>
      <c r="D2" t="s">
        <v>37</v>
      </c>
      <c r="E2">
        <v>0.32771249097527255</v>
      </c>
      <c r="F2">
        <v>0</v>
      </c>
      <c r="G2">
        <v>0</v>
      </c>
      <c r="H2" s="2">
        <v>0</v>
      </c>
      <c r="I2" t="b">
        <f>IF(F2=H2,TRUE,FALSE)</f>
        <v>1</v>
      </c>
      <c r="J2" t="b">
        <f>IF(G2=H2,TRUE,FALSE)</f>
        <v>1</v>
      </c>
      <c r="L2" t="str">
        <f>C2</f>
        <v>Pittsburgh Steelers</v>
      </c>
      <c r="M2" s="1">
        <f>E2</f>
        <v>0.32771249097527255</v>
      </c>
      <c r="N2" t="str">
        <f>D2</f>
        <v>New England Patriots</v>
      </c>
      <c r="O2" s="1">
        <f>1-E2</f>
        <v>0.67228750902472745</v>
      </c>
    </row>
    <row r="3" spans="1:16">
      <c r="A3" t="s">
        <v>6</v>
      </c>
      <c r="B3">
        <v>1</v>
      </c>
      <c r="C3" t="s">
        <v>22</v>
      </c>
      <c r="D3" t="s">
        <v>38</v>
      </c>
      <c r="E3">
        <v>0.62046822214596242</v>
      </c>
      <c r="F3">
        <v>1</v>
      </c>
      <c r="G3">
        <v>0</v>
      </c>
      <c r="H3" s="2">
        <v>0</v>
      </c>
      <c r="I3" t="b">
        <f t="shared" ref="I3:I17" si="0">IF(F3=H3,TRUE,FALSE)</f>
        <v>0</v>
      </c>
      <c r="J3" t="b">
        <f t="shared" ref="J3:J17" si="1">IF(G3=H3,TRUE,FALSE)</f>
        <v>1</v>
      </c>
      <c r="L3" t="str">
        <f t="shared" ref="L3:L17" si="2">C3</f>
        <v>Indianapolis Colts</v>
      </c>
      <c r="M3" s="1">
        <f t="shared" ref="M3:M17" si="3">E3</f>
        <v>0.62046822214596242</v>
      </c>
      <c r="N3" t="str">
        <f t="shared" ref="N3:N17" si="4">D3</f>
        <v>Buffalo Bills</v>
      </c>
      <c r="O3" s="1">
        <f t="shared" ref="O3:O17" si="5">1-E3</f>
        <v>0.37953177785403758</v>
      </c>
      <c r="P3" t="s">
        <v>101</v>
      </c>
    </row>
    <row r="4" spans="1:16">
      <c r="A4" t="s">
        <v>7</v>
      </c>
      <c r="B4">
        <v>1</v>
      </c>
      <c r="C4" t="s">
        <v>23</v>
      </c>
      <c r="D4" t="s">
        <v>39</v>
      </c>
      <c r="E4">
        <v>0.62148725731585841</v>
      </c>
      <c r="F4">
        <v>1</v>
      </c>
      <c r="G4">
        <v>1</v>
      </c>
      <c r="H4" s="2">
        <v>1</v>
      </c>
      <c r="I4" t="b">
        <f t="shared" si="0"/>
        <v>1</v>
      </c>
      <c r="J4" t="b">
        <f t="shared" si="1"/>
        <v>1</v>
      </c>
      <c r="L4" t="str">
        <f t="shared" si="2"/>
        <v>Green Bay Packers</v>
      </c>
      <c r="M4" s="1">
        <f t="shared" si="3"/>
        <v>0.62148725731585841</v>
      </c>
      <c r="N4" t="str">
        <f t="shared" si="4"/>
        <v>Chicago Bears</v>
      </c>
      <c r="O4" s="1">
        <f t="shared" si="5"/>
        <v>0.37851274268414159</v>
      </c>
    </row>
    <row r="5" spans="1:16">
      <c r="A5" t="s">
        <v>8</v>
      </c>
      <c r="B5">
        <v>1</v>
      </c>
      <c r="C5" t="s">
        <v>24</v>
      </c>
      <c r="D5" t="s">
        <v>40</v>
      </c>
      <c r="E5">
        <v>0.53137761379537662</v>
      </c>
      <c r="F5">
        <v>1</v>
      </c>
      <c r="G5">
        <v>0</v>
      </c>
      <c r="H5" s="2">
        <v>1</v>
      </c>
      <c r="I5" t="b">
        <f t="shared" si="0"/>
        <v>1</v>
      </c>
      <c r="J5" t="b">
        <f t="shared" si="1"/>
        <v>0</v>
      </c>
      <c r="L5" t="str">
        <f t="shared" si="2"/>
        <v>Kansas City Chiefs</v>
      </c>
      <c r="M5" s="1">
        <f t="shared" si="3"/>
        <v>0.53137761379537662</v>
      </c>
      <c r="N5" t="str">
        <f t="shared" si="4"/>
        <v>Houston Texans</v>
      </c>
      <c r="O5" s="1">
        <f t="shared" si="5"/>
        <v>0.46862238620462338</v>
      </c>
      <c r="P5" t="s">
        <v>101</v>
      </c>
    </row>
    <row r="6" spans="1:16">
      <c r="A6" t="s">
        <v>9</v>
      </c>
      <c r="B6">
        <v>1</v>
      </c>
      <c r="C6" t="s">
        <v>25</v>
      </c>
      <c r="D6" t="s">
        <v>41</v>
      </c>
      <c r="E6">
        <v>0.63499505569593451</v>
      </c>
      <c r="F6">
        <v>1</v>
      </c>
      <c r="G6">
        <v>1</v>
      </c>
      <c r="H6" s="2">
        <v>1</v>
      </c>
      <c r="I6" t="b">
        <f t="shared" si="0"/>
        <v>1</v>
      </c>
      <c r="J6" t="b">
        <f t="shared" si="1"/>
        <v>1</v>
      </c>
      <c r="L6" t="str">
        <f t="shared" si="2"/>
        <v>Carolina Panthers</v>
      </c>
      <c r="M6" s="1">
        <f t="shared" si="3"/>
        <v>0.63499505569593451</v>
      </c>
      <c r="N6" t="str">
        <f t="shared" si="4"/>
        <v>Jacksonville Jaguars</v>
      </c>
      <c r="O6" s="1">
        <f t="shared" si="5"/>
        <v>0.36500494430406549</v>
      </c>
    </row>
    <row r="7" spans="1:16">
      <c r="A7" t="s">
        <v>10</v>
      </c>
      <c r="B7">
        <v>1</v>
      </c>
      <c r="C7" t="s">
        <v>26</v>
      </c>
      <c r="D7" t="s">
        <v>42</v>
      </c>
      <c r="E7">
        <v>0.36558108295433656</v>
      </c>
      <c r="F7">
        <v>0</v>
      </c>
      <c r="G7">
        <v>0</v>
      </c>
      <c r="H7" s="2">
        <v>0</v>
      </c>
      <c r="I7" t="b">
        <f t="shared" si="0"/>
        <v>1</v>
      </c>
      <c r="J7" t="b">
        <f t="shared" si="1"/>
        <v>1</v>
      </c>
      <c r="L7" t="str">
        <f t="shared" si="2"/>
        <v>Cleveland Browns</v>
      </c>
      <c r="M7" s="1">
        <f t="shared" si="3"/>
        <v>0.36558108295433656</v>
      </c>
      <c r="N7" t="str">
        <f t="shared" si="4"/>
        <v>New York Jets</v>
      </c>
      <c r="O7" s="1">
        <f t="shared" si="5"/>
        <v>0.63441891704566344</v>
      </c>
    </row>
    <row r="8" spans="1:16">
      <c r="A8" t="s">
        <v>11</v>
      </c>
      <c r="B8">
        <v>1</v>
      </c>
      <c r="C8" t="s">
        <v>27</v>
      </c>
      <c r="D8" t="s">
        <v>43</v>
      </c>
      <c r="E8">
        <v>0.77258202342730586</v>
      </c>
      <c r="F8">
        <v>1</v>
      </c>
      <c r="G8">
        <v>1</v>
      </c>
      <c r="H8" s="2">
        <v>0</v>
      </c>
      <c r="I8" t="b">
        <f t="shared" si="0"/>
        <v>0</v>
      </c>
      <c r="J8" t="b">
        <f t="shared" si="1"/>
        <v>0</v>
      </c>
      <c r="L8" t="str">
        <f t="shared" si="2"/>
        <v>Seattle Seahawks</v>
      </c>
      <c r="M8" s="1">
        <f t="shared" si="3"/>
        <v>0.77258202342730586</v>
      </c>
      <c r="N8" t="str">
        <f t="shared" si="4"/>
        <v>St. Louis Rams</v>
      </c>
      <c r="O8" s="1">
        <f t="shared" si="5"/>
        <v>0.22741797657269414</v>
      </c>
    </row>
    <row r="9" spans="1:16">
      <c r="A9" t="s">
        <v>12</v>
      </c>
      <c r="B9">
        <v>1</v>
      </c>
      <c r="C9" t="s">
        <v>28</v>
      </c>
      <c r="D9" t="s">
        <v>44</v>
      </c>
      <c r="E9">
        <v>0.63748461466869566</v>
      </c>
      <c r="F9">
        <v>1</v>
      </c>
      <c r="G9">
        <v>1</v>
      </c>
      <c r="H9" s="2">
        <v>1</v>
      </c>
      <c r="I9" t="b">
        <f t="shared" si="0"/>
        <v>1</v>
      </c>
      <c r="J9" t="b">
        <f t="shared" si="1"/>
        <v>1</v>
      </c>
      <c r="L9" t="str">
        <f t="shared" si="2"/>
        <v>Miami Dolphins</v>
      </c>
      <c r="M9" s="1">
        <f t="shared" si="3"/>
        <v>0.63748461466869566</v>
      </c>
      <c r="N9" t="str">
        <f t="shared" si="4"/>
        <v>Washington Redskins</v>
      </c>
      <c r="O9" s="1">
        <f t="shared" si="5"/>
        <v>0.36251538533130434</v>
      </c>
    </row>
    <row r="10" spans="1:16">
      <c r="A10" t="s">
        <v>13</v>
      </c>
      <c r="B10">
        <v>1</v>
      </c>
      <c r="C10" t="s">
        <v>29</v>
      </c>
      <c r="D10" t="s">
        <v>45</v>
      </c>
      <c r="E10">
        <v>0.47973074709147895</v>
      </c>
      <c r="F10">
        <v>0</v>
      </c>
      <c r="G10">
        <v>0</v>
      </c>
      <c r="H10" s="2">
        <v>0</v>
      </c>
      <c r="I10" t="b">
        <f t="shared" si="0"/>
        <v>1</v>
      </c>
      <c r="J10" t="b">
        <f t="shared" si="1"/>
        <v>1</v>
      </c>
      <c r="L10" t="str">
        <f t="shared" si="2"/>
        <v>New Orleans Saints</v>
      </c>
      <c r="M10" s="1">
        <f t="shared" si="3"/>
        <v>0.47973074709147895</v>
      </c>
      <c r="N10" t="str">
        <f t="shared" si="4"/>
        <v>Arizona Cardinals</v>
      </c>
      <c r="O10" s="1">
        <f t="shared" si="5"/>
        <v>0.52026925290852111</v>
      </c>
    </row>
    <row r="11" spans="1:16">
      <c r="A11" t="s">
        <v>14</v>
      </c>
      <c r="B11">
        <v>1</v>
      </c>
      <c r="C11" t="s">
        <v>30</v>
      </c>
      <c r="D11" t="s">
        <v>46</v>
      </c>
      <c r="E11">
        <v>0.51413190871544467</v>
      </c>
      <c r="F11">
        <v>1</v>
      </c>
      <c r="G11">
        <v>0</v>
      </c>
      <c r="H11" s="2">
        <v>0</v>
      </c>
      <c r="I11" t="b">
        <f t="shared" si="0"/>
        <v>0</v>
      </c>
      <c r="J11" t="b">
        <f t="shared" si="1"/>
        <v>1</v>
      </c>
      <c r="L11" t="str">
        <f t="shared" si="2"/>
        <v>Detroit Lions</v>
      </c>
      <c r="M11" s="1">
        <f t="shared" si="3"/>
        <v>0.51413190871544467</v>
      </c>
      <c r="N11" t="str">
        <f t="shared" si="4"/>
        <v>San Diego Chargers</v>
      </c>
      <c r="O11" s="1">
        <f t="shared" si="5"/>
        <v>0.48586809128455533</v>
      </c>
      <c r="P11" t="s">
        <v>101</v>
      </c>
    </row>
    <row r="12" spans="1:16">
      <c r="A12" t="s">
        <v>15</v>
      </c>
      <c r="B12">
        <v>1</v>
      </c>
      <c r="C12" t="s">
        <v>31</v>
      </c>
      <c r="D12" t="s">
        <v>47</v>
      </c>
      <c r="E12">
        <v>0.41364079830693662</v>
      </c>
      <c r="F12">
        <v>0</v>
      </c>
      <c r="G12">
        <v>0</v>
      </c>
      <c r="H12" s="2">
        <v>0</v>
      </c>
      <c r="I12" t="b">
        <f t="shared" si="0"/>
        <v>1</v>
      </c>
      <c r="J12" t="b">
        <f t="shared" si="1"/>
        <v>1</v>
      </c>
      <c r="L12" t="str">
        <f t="shared" si="2"/>
        <v>Baltimore Ravens</v>
      </c>
      <c r="M12" s="1">
        <f t="shared" si="3"/>
        <v>0.41364079830693662</v>
      </c>
      <c r="N12" t="str">
        <f t="shared" si="4"/>
        <v>Denver Broncos</v>
      </c>
      <c r="O12" s="1">
        <f t="shared" si="5"/>
        <v>0.58635920169306344</v>
      </c>
    </row>
    <row r="13" spans="1:16">
      <c r="A13" t="s">
        <v>16</v>
      </c>
      <c r="B13">
        <v>1</v>
      </c>
      <c r="C13" t="s">
        <v>32</v>
      </c>
      <c r="D13" t="s">
        <v>48</v>
      </c>
      <c r="E13">
        <v>0.74454545068819422</v>
      </c>
      <c r="F13">
        <v>1</v>
      </c>
      <c r="G13">
        <v>1</v>
      </c>
      <c r="H13" s="2">
        <v>1</v>
      </c>
      <c r="I13" t="b">
        <f t="shared" si="0"/>
        <v>1</v>
      </c>
      <c r="J13" t="b">
        <f t="shared" si="1"/>
        <v>1</v>
      </c>
      <c r="L13" t="str">
        <f t="shared" si="2"/>
        <v>Cincinnati Bengals</v>
      </c>
      <c r="M13" s="1">
        <f t="shared" si="3"/>
        <v>0.74454545068819422</v>
      </c>
      <c r="N13" t="str">
        <f t="shared" si="4"/>
        <v>Oakland Raiders</v>
      </c>
      <c r="O13" s="1">
        <f t="shared" si="5"/>
        <v>0.25545454931180578</v>
      </c>
    </row>
    <row r="14" spans="1:16">
      <c r="A14" t="s">
        <v>17</v>
      </c>
      <c r="B14">
        <v>1</v>
      </c>
      <c r="C14" t="s">
        <v>33</v>
      </c>
      <c r="D14" t="s">
        <v>49</v>
      </c>
      <c r="E14">
        <v>0.51548637633287964</v>
      </c>
      <c r="F14">
        <v>1</v>
      </c>
      <c r="G14">
        <v>0</v>
      </c>
      <c r="H14" s="2">
        <v>1</v>
      </c>
      <c r="I14" t="b">
        <f t="shared" si="0"/>
        <v>1</v>
      </c>
      <c r="J14" t="b">
        <f t="shared" si="1"/>
        <v>0</v>
      </c>
      <c r="L14" t="str">
        <f t="shared" si="2"/>
        <v>Tennessee Titans</v>
      </c>
      <c r="M14" s="1">
        <f t="shared" si="3"/>
        <v>0.51548637633287964</v>
      </c>
      <c r="N14" t="str">
        <f t="shared" si="4"/>
        <v>Tampa Bay Buccaneers</v>
      </c>
      <c r="O14" s="1">
        <f t="shared" si="5"/>
        <v>0.48451362366712036</v>
      </c>
      <c r="P14" t="s">
        <v>101</v>
      </c>
    </row>
    <row r="15" spans="1:16">
      <c r="A15" t="s">
        <v>18</v>
      </c>
      <c r="B15">
        <v>1</v>
      </c>
      <c r="C15" t="s">
        <v>34</v>
      </c>
      <c r="D15" t="s">
        <v>50</v>
      </c>
      <c r="E15">
        <v>0.37323082717797768</v>
      </c>
      <c r="F15">
        <v>0</v>
      </c>
      <c r="G15">
        <v>0</v>
      </c>
      <c r="H15" s="2">
        <v>0</v>
      </c>
      <c r="I15" t="b">
        <f t="shared" si="0"/>
        <v>1</v>
      </c>
      <c r="J15" t="b">
        <f t="shared" si="1"/>
        <v>1</v>
      </c>
      <c r="L15" t="str">
        <f t="shared" si="2"/>
        <v>New York Giants</v>
      </c>
      <c r="M15" s="1">
        <f t="shared" si="3"/>
        <v>0.37323082717797768</v>
      </c>
      <c r="N15" t="str">
        <f t="shared" si="4"/>
        <v>Dallas Cowboys</v>
      </c>
      <c r="O15" s="1">
        <f t="shared" si="5"/>
        <v>0.62676917282202238</v>
      </c>
    </row>
    <row r="16" spans="1:16">
      <c r="A16" t="s">
        <v>19</v>
      </c>
      <c r="B16">
        <v>1</v>
      </c>
      <c r="C16" t="s">
        <v>35</v>
      </c>
      <c r="D16" t="s">
        <v>51</v>
      </c>
      <c r="E16">
        <v>0.35150503360800661</v>
      </c>
      <c r="F16">
        <v>0</v>
      </c>
      <c r="G16">
        <v>0</v>
      </c>
      <c r="H16" s="2">
        <v>0</v>
      </c>
      <c r="I16" t="b">
        <f t="shared" si="0"/>
        <v>1</v>
      </c>
      <c r="J16" t="b">
        <f t="shared" si="1"/>
        <v>1</v>
      </c>
      <c r="L16" t="str">
        <f t="shared" si="2"/>
        <v>Minnesota Vikings</v>
      </c>
      <c r="M16" s="1">
        <f t="shared" si="3"/>
        <v>0.35150503360800661</v>
      </c>
      <c r="N16" t="str">
        <f t="shared" si="4"/>
        <v>San Francisco 49ers</v>
      </c>
      <c r="O16" s="1">
        <f t="shared" si="5"/>
        <v>0.64849496639199344</v>
      </c>
    </row>
    <row r="17" spans="1:15">
      <c r="A17" t="s">
        <v>20</v>
      </c>
      <c r="B17">
        <v>1</v>
      </c>
      <c r="C17" t="s">
        <v>36</v>
      </c>
      <c r="D17" t="s">
        <v>52</v>
      </c>
      <c r="E17">
        <v>0.56639972598094468</v>
      </c>
      <c r="F17">
        <v>1</v>
      </c>
      <c r="G17">
        <v>1</v>
      </c>
      <c r="H17" s="2">
        <v>0</v>
      </c>
      <c r="I17" t="b">
        <f t="shared" si="0"/>
        <v>0</v>
      </c>
      <c r="J17" t="b">
        <f t="shared" si="1"/>
        <v>0</v>
      </c>
      <c r="L17" t="str">
        <f t="shared" si="2"/>
        <v>Philadelphia Eagles</v>
      </c>
      <c r="M17" s="1">
        <f t="shared" si="3"/>
        <v>0.56639972598094468</v>
      </c>
      <c r="N17" t="str">
        <f t="shared" si="4"/>
        <v>Atlanta Falcons</v>
      </c>
      <c r="O17" s="1">
        <f t="shared" si="5"/>
        <v>0.43360027401905532</v>
      </c>
    </row>
    <row r="18" spans="1:15">
      <c r="I18" s="1">
        <f>COUNTIF(I2:I17,TRUE)/COUNTA(I2:I17)</f>
        <v>0.75</v>
      </c>
      <c r="J18" s="1">
        <f>COUNTIF(J2:J17,TRUE)/COUNTA(J2:J17)</f>
        <v>0.75</v>
      </c>
    </row>
    <row r="19" spans="1:15">
      <c r="I19">
        <f>COUNTIFS(I2:I17,TRUE)</f>
        <v>12</v>
      </c>
      <c r="J19">
        <f>COUNTIFS(J2:J17,TRUE)</f>
        <v>12</v>
      </c>
    </row>
  </sheetData>
  <conditionalFormatting sqref="N2:N17">
    <cfRule type="expression" dxfId="15" priority="23">
      <formula>$O2&lt;0.5</formula>
    </cfRule>
    <cfRule type="expression" dxfId="14" priority="24">
      <formula>$O2&gt;0.5</formula>
    </cfRule>
  </conditionalFormatting>
  <conditionalFormatting sqref="L2:L17">
    <cfRule type="expression" dxfId="13" priority="21">
      <formula>$M2&lt;0.5</formula>
    </cfRule>
    <cfRule type="expression" dxfId="12" priority="22">
      <formula>$M2&gt;0.5</formula>
    </cfRule>
  </conditionalFormatting>
  <conditionalFormatting sqref="M2:M17">
    <cfRule type="cellIs" dxfId="11" priority="19" operator="lessThan">
      <formula>0.5</formula>
    </cfRule>
    <cfRule type="cellIs" dxfId="10" priority="20" operator="greaterThan">
      <formula>0.5</formula>
    </cfRule>
  </conditionalFormatting>
  <conditionalFormatting sqref="O2:O17">
    <cfRule type="cellIs" dxfId="9" priority="17" operator="lessThan">
      <formula>0.5</formula>
    </cfRule>
    <cfRule type="cellIs" dxfId="8" priority="18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" sqref="J1:M1048576"/>
    </sheetView>
  </sheetViews>
  <sheetFormatPr baseColWidth="10" defaultColWidth="8.83203125" defaultRowHeight="14" x14ac:dyDescent="0"/>
  <cols>
    <col min="10" max="10" width="15.6640625" bestFit="1" customWidth="1"/>
    <col min="11" max="11" width="6" style="1" bestFit="1" customWidth="1"/>
    <col min="12" max="12" width="18.5" bestFit="1" customWidth="1"/>
    <col min="13" max="13" width="6" style="1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1</v>
      </c>
      <c r="K1" s="1" t="s">
        <v>100</v>
      </c>
      <c r="L1" t="s">
        <v>2</v>
      </c>
      <c r="M1" s="1" t="s">
        <v>100</v>
      </c>
    </row>
    <row r="2" spans="1:13">
      <c r="A2" t="s">
        <v>5</v>
      </c>
      <c r="B2">
        <v>1</v>
      </c>
      <c r="C2" t="s">
        <v>21</v>
      </c>
      <c r="D2" t="s">
        <v>37</v>
      </c>
      <c r="E2">
        <v>0.34315921652112086</v>
      </c>
      <c r="F2">
        <v>0</v>
      </c>
      <c r="J2" t="str">
        <f>C2</f>
        <v>Pittsburgh Steelers</v>
      </c>
      <c r="K2" s="1">
        <f>E2</f>
        <v>0.34315921652112086</v>
      </c>
      <c r="L2" t="str">
        <f>D2</f>
        <v>New England Patriots</v>
      </c>
      <c r="M2" s="1">
        <f>1-E2</f>
        <v>0.6568407834788792</v>
      </c>
    </row>
    <row r="3" spans="1:13">
      <c r="A3" t="s">
        <v>6</v>
      </c>
      <c r="B3">
        <v>1</v>
      </c>
      <c r="C3" t="s">
        <v>22</v>
      </c>
      <c r="D3" t="s">
        <v>38</v>
      </c>
      <c r="E3">
        <v>0.62018478730115578</v>
      </c>
      <c r="F3">
        <v>1</v>
      </c>
      <c r="J3" t="str">
        <f t="shared" ref="J3:J17" si="0">C3</f>
        <v>Indianapolis Colts</v>
      </c>
      <c r="K3" s="1">
        <f t="shared" ref="K3:K17" si="1">E3</f>
        <v>0.62018478730115578</v>
      </c>
      <c r="L3" t="str">
        <f t="shared" ref="L3:L17" si="2">D3</f>
        <v>Buffalo Bills</v>
      </c>
      <c r="M3" s="1">
        <f t="shared" ref="M3:M17" si="3">1-E3</f>
        <v>0.37981521269884422</v>
      </c>
    </row>
    <row r="4" spans="1:13">
      <c r="A4" t="s">
        <v>7</v>
      </c>
      <c r="B4">
        <v>1</v>
      </c>
      <c r="C4" t="s">
        <v>23</v>
      </c>
      <c r="D4" t="s">
        <v>39</v>
      </c>
      <c r="E4">
        <v>0.60233069801444783</v>
      </c>
      <c r="F4">
        <v>1</v>
      </c>
      <c r="J4" t="str">
        <f t="shared" si="0"/>
        <v>Green Bay Packers</v>
      </c>
      <c r="K4" s="1">
        <f t="shared" si="1"/>
        <v>0.60233069801444783</v>
      </c>
      <c r="L4" t="str">
        <f t="shared" si="2"/>
        <v>Chicago Bears</v>
      </c>
      <c r="M4" s="1">
        <f t="shared" si="3"/>
        <v>0.39766930198555217</v>
      </c>
    </row>
    <row r="5" spans="1:13">
      <c r="A5" t="s">
        <v>8</v>
      </c>
      <c r="B5">
        <v>1</v>
      </c>
      <c r="C5" t="s">
        <v>24</v>
      </c>
      <c r="D5" t="s">
        <v>40</v>
      </c>
      <c r="E5">
        <v>0.53766921928662215</v>
      </c>
      <c r="F5">
        <v>1</v>
      </c>
      <c r="J5" t="str">
        <f t="shared" si="0"/>
        <v>Kansas City Chiefs</v>
      </c>
      <c r="K5" s="1">
        <f t="shared" si="1"/>
        <v>0.53766921928662215</v>
      </c>
      <c r="L5" t="str">
        <f t="shared" si="2"/>
        <v>Houston Texans</v>
      </c>
      <c r="M5" s="1">
        <f t="shared" si="3"/>
        <v>0.46233078071337785</v>
      </c>
    </row>
    <row r="6" spans="1:13">
      <c r="A6" t="s">
        <v>9</v>
      </c>
      <c r="B6">
        <v>1</v>
      </c>
      <c r="C6" t="s">
        <v>25</v>
      </c>
      <c r="D6" t="s">
        <v>41</v>
      </c>
      <c r="E6">
        <v>0.60480300855191338</v>
      </c>
      <c r="F6">
        <v>1</v>
      </c>
      <c r="J6" t="str">
        <f t="shared" si="0"/>
        <v>Carolina Panthers</v>
      </c>
      <c r="K6" s="1">
        <f t="shared" si="1"/>
        <v>0.60480300855191338</v>
      </c>
      <c r="L6" t="str">
        <f t="shared" si="2"/>
        <v>Jacksonville Jaguars</v>
      </c>
      <c r="M6" s="1">
        <f t="shared" si="3"/>
        <v>0.39519699144808662</v>
      </c>
    </row>
    <row r="7" spans="1:13">
      <c r="A7" t="s">
        <v>10</v>
      </c>
      <c r="B7">
        <v>1</v>
      </c>
      <c r="C7" t="s">
        <v>26</v>
      </c>
      <c r="D7" t="s">
        <v>42</v>
      </c>
      <c r="E7">
        <v>0.40773789265114646</v>
      </c>
      <c r="F7">
        <v>0</v>
      </c>
      <c r="J7" t="str">
        <f t="shared" si="0"/>
        <v>Cleveland Browns</v>
      </c>
      <c r="K7" s="1">
        <f t="shared" si="1"/>
        <v>0.40773789265114646</v>
      </c>
      <c r="L7" t="str">
        <f t="shared" si="2"/>
        <v>New York Jets</v>
      </c>
      <c r="M7" s="1">
        <f t="shared" si="3"/>
        <v>0.59226210734885354</v>
      </c>
    </row>
    <row r="8" spans="1:13">
      <c r="A8" t="s">
        <v>11</v>
      </c>
      <c r="B8">
        <v>1</v>
      </c>
      <c r="C8" t="s">
        <v>27</v>
      </c>
      <c r="D8" t="s">
        <v>43</v>
      </c>
      <c r="E8">
        <v>0.72453355882331816</v>
      </c>
      <c r="F8">
        <v>1</v>
      </c>
      <c r="J8" t="str">
        <f t="shared" si="0"/>
        <v>Seattle Seahawks</v>
      </c>
      <c r="K8" s="1">
        <f t="shared" si="1"/>
        <v>0.72453355882331816</v>
      </c>
      <c r="L8" t="str">
        <f t="shared" si="2"/>
        <v>St. Louis Rams</v>
      </c>
      <c r="M8" s="1">
        <f t="shared" si="3"/>
        <v>0.27546644117668184</v>
      </c>
    </row>
    <row r="9" spans="1:13">
      <c r="A9" t="s">
        <v>12</v>
      </c>
      <c r="B9">
        <v>1</v>
      </c>
      <c r="C9" t="s">
        <v>28</v>
      </c>
      <c r="D9" t="s">
        <v>44</v>
      </c>
      <c r="E9">
        <v>0.64110006473178205</v>
      </c>
      <c r="F9">
        <v>1</v>
      </c>
      <c r="J9" t="str">
        <f t="shared" si="0"/>
        <v>Miami Dolphins</v>
      </c>
      <c r="K9" s="1">
        <f t="shared" si="1"/>
        <v>0.64110006473178205</v>
      </c>
      <c r="L9" t="str">
        <f t="shared" si="2"/>
        <v>Washington Redskins</v>
      </c>
      <c r="M9" s="1">
        <f t="shared" si="3"/>
        <v>0.35889993526821795</v>
      </c>
    </row>
    <row r="10" spans="1:13">
      <c r="A10" t="s">
        <v>13</v>
      </c>
      <c r="B10">
        <v>1</v>
      </c>
      <c r="C10" t="s">
        <v>29</v>
      </c>
      <c r="D10" t="s">
        <v>45</v>
      </c>
      <c r="E10">
        <v>0.48574826674754201</v>
      </c>
      <c r="F10">
        <v>0</v>
      </c>
      <c r="J10" t="str">
        <f t="shared" si="0"/>
        <v>New Orleans Saints</v>
      </c>
      <c r="K10" s="1">
        <f t="shared" si="1"/>
        <v>0.48574826674754201</v>
      </c>
      <c r="L10" t="str">
        <f t="shared" si="2"/>
        <v>Arizona Cardinals</v>
      </c>
      <c r="M10" s="1">
        <f t="shared" si="3"/>
        <v>0.51425173325245799</v>
      </c>
    </row>
    <row r="11" spans="1:13">
      <c r="A11" t="s">
        <v>14</v>
      </c>
      <c r="B11">
        <v>1</v>
      </c>
      <c r="C11" t="s">
        <v>30</v>
      </c>
      <c r="D11" t="s">
        <v>46</v>
      </c>
      <c r="E11">
        <v>0.5120462395010994</v>
      </c>
      <c r="F11">
        <v>1</v>
      </c>
      <c r="J11" t="str">
        <f t="shared" si="0"/>
        <v>Detroit Lions</v>
      </c>
      <c r="K11" s="1">
        <f t="shared" si="1"/>
        <v>0.5120462395010994</v>
      </c>
      <c r="L11" t="str">
        <f t="shared" si="2"/>
        <v>San Diego Chargers</v>
      </c>
      <c r="M11" s="1">
        <f t="shared" si="3"/>
        <v>0.4879537604989006</v>
      </c>
    </row>
    <row r="12" spans="1:13">
      <c r="A12" t="s">
        <v>15</v>
      </c>
      <c r="B12">
        <v>1</v>
      </c>
      <c r="C12" t="s">
        <v>31</v>
      </c>
      <c r="D12" t="s">
        <v>47</v>
      </c>
      <c r="E12">
        <v>0.40865214929028204</v>
      </c>
      <c r="F12">
        <v>0</v>
      </c>
      <c r="J12" t="str">
        <f t="shared" si="0"/>
        <v>Baltimore Ravens</v>
      </c>
      <c r="K12" s="1">
        <f t="shared" si="1"/>
        <v>0.40865214929028204</v>
      </c>
      <c r="L12" t="str">
        <f t="shared" si="2"/>
        <v>Denver Broncos</v>
      </c>
      <c r="M12" s="1">
        <f t="shared" si="3"/>
        <v>0.59134785070971796</v>
      </c>
    </row>
    <row r="13" spans="1:13">
      <c r="A13" t="s">
        <v>16</v>
      </c>
      <c r="B13">
        <v>1</v>
      </c>
      <c r="C13" t="s">
        <v>32</v>
      </c>
      <c r="D13" t="s">
        <v>48</v>
      </c>
      <c r="E13">
        <v>0.74563282912965101</v>
      </c>
      <c r="F13">
        <v>1</v>
      </c>
      <c r="J13" t="str">
        <f t="shared" si="0"/>
        <v>Cincinnati Bengals</v>
      </c>
      <c r="K13" s="1">
        <f t="shared" si="1"/>
        <v>0.74563282912965101</v>
      </c>
      <c r="L13" t="str">
        <f t="shared" si="2"/>
        <v>Oakland Raiders</v>
      </c>
      <c r="M13" s="1">
        <f t="shared" si="3"/>
        <v>0.25436717087034899</v>
      </c>
    </row>
    <row r="14" spans="1:13">
      <c r="A14" t="s">
        <v>17</v>
      </c>
      <c r="B14">
        <v>1</v>
      </c>
      <c r="C14" t="s">
        <v>33</v>
      </c>
      <c r="D14" t="s">
        <v>49</v>
      </c>
      <c r="E14">
        <v>0.50993914704282051</v>
      </c>
      <c r="F14">
        <v>1</v>
      </c>
      <c r="J14" t="str">
        <f t="shared" si="0"/>
        <v>Tennessee Titans</v>
      </c>
      <c r="K14" s="1">
        <f t="shared" si="1"/>
        <v>0.50993914704282051</v>
      </c>
      <c r="L14" t="str">
        <f t="shared" si="2"/>
        <v>Tampa Bay Buccaneers</v>
      </c>
      <c r="M14" s="1">
        <f t="shared" si="3"/>
        <v>0.49006085295717949</v>
      </c>
    </row>
    <row r="15" spans="1:13">
      <c r="A15" t="s">
        <v>18</v>
      </c>
      <c r="B15">
        <v>1</v>
      </c>
      <c r="C15" t="s">
        <v>34</v>
      </c>
      <c r="D15" t="s">
        <v>50</v>
      </c>
      <c r="E15">
        <v>0.38535067426730424</v>
      </c>
      <c r="F15">
        <v>0</v>
      </c>
      <c r="J15" t="str">
        <f t="shared" si="0"/>
        <v>New York Giants</v>
      </c>
      <c r="K15" s="1">
        <f t="shared" si="1"/>
        <v>0.38535067426730424</v>
      </c>
      <c r="L15" t="str">
        <f t="shared" si="2"/>
        <v>Dallas Cowboys</v>
      </c>
      <c r="M15" s="1">
        <f t="shared" si="3"/>
        <v>0.61464932573269571</v>
      </c>
    </row>
    <row r="16" spans="1:13">
      <c r="A16" t="s">
        <v>19</v>
      </c>
      <c r="B16">
        <v>1</v>
      </c>
      <c r="C16" t="s">
        <v>35</v>
      </c>
      <c r="D16" t="s">
        <v>51</v>
      </c>
      <c r="E16">
        <v>0.36947592045656785</v>
      </c>
      <c r="F16">
        <v>0</v>
      </c>
      <c r="J16" t="str">
        <f t="shared" si="0"/>
        <v>Minnesota Vikings</v>
      </c>
      <c r="K16" s="1">
        <f t="shared" si="1"/>
        <v>0.36947592045656785</v>
      </c>
      <c r="L16" t="str">
        <f t="shared" si="2"/>
        <v>San Francisco 49ers</v>
      </c>
      <c r="M16" s="1">
        <f t="shared" si="3"/>
        <v>0.63052407954343215</v>
      </c>
    </row>
    <row r="17" spans="1:13">
      <c r="A17" t="s">
        <v>20</v>
      </c>
      <c r="B17">
        <v>1</v>
      </c>
      <c r="C17" t="s">
        <v>36</v>
      </c>
      <c r="D17" t="s">
        <v>52</v>
      </c>
      <c r="E17">
        <v>0.55534581183398757</v>
      </c>
      <c r="F17">
        <v>1</v>
      </c>
      <c r="J17" t="str">
        <f t="shared" si="0"/>
        <v>Philadelphia Eagles</v>
      </c>
      <c r="K17" s="1">
        <f t="shared" si="1"/>
        <v>0.55534581183398757</v>
      </c>
      <c r="L17" t="str">
        <f t="shared" si="2"/>
        <v>Atlanta Falcons</v>
      </c>
      <c r="M17" s="1">
        <f t="shared" si="3"/>
        <v>0.44465418816601243</v>
      </c>
    </row>
  </sheetData>
  <conditionalFormatting sqref="L2:L17">
    <cfRule type="expression" dxfId="7" priority="7">
      <formula>$M2&lt;0.5</formula>
    </cfRule>
    <cfRule type="expression" dxfId="6" priority="8">
      <formula>$M2&gt;0.5</formula>
    </cfRule>
  </conditionalFormatting>
  <conditionalFormatting sqref="J2:J17">
    <cfRule type="expression" dxfId="5" priority="5">
      <formula>$K2&lt;0.5</formula>
    </cfRule>
    <cfRule type="expression" dxfId="4" priority="6">
      <formula>$K2&gt;0.5</formula>
    </cfRule>
  </conditionalFormatting>
  <conditionalFormatting sqref="K2:K17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M2:M17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11" sqref="D11"/>
    </sheetView>
  </sheetViews>
  <sheetFormatPr baseColWidth="10" defaultColWidth="8.83203125" defaultRowHeight="14" x14ac:dyDescent="0"/>
  <sheetData>
    <row r="1" spans="1:11"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>
      <c r="A2" t="s">
        <v>5</v>
      </c>
      <c r="B2" t="s">
        <v>21</v>
      </c>
      <c r="C2" t="s">
        <v>37</v>
      </c>
      <c r="D2">
        <v>8.1041112097011592E-2</v>
      </c>
      <c r="E2">
        <v>1.754510499852195</v>
      </c>
      <c r="F2">
        <v>-2</v>
      </c>
      <c r="G2">
        <v>4.1319136350192487</v>
      </c>
      <c r="H2">
        <v>-6</v>
      </c>
      <c r="I2">
        <v>-3</v>
      </c>
      <c r="J2">
        <v>-5</v>
      </c>
      <c r="K2">
        <v>-12.039041703637853</v>
      </c>
    </row>
    <row r="3" spans="1:11">
      <c r="A3" t="s">
        <v>6</v>
      </c>
      <c r="B3" t="s">
        <v>22</v>
      </c>
      <c r="C3" t="s">
        <v>38</v>
      </c>
      <c r="D3">
        <v>1.9952764656850093</v>
      </c>
      <c r="E3">
        <v>2.0972492358988006</v>
      </c>
      <c r="F3">
        <v>0</v>
      </c>
      <c r="G3">
        <v>4.0816893581550495</v>
      </c>
      <c r="H3">
        <v>0</v>
      </c>
      <c r="I3">
        <v>-3</v>
      </c>
      <c r="J3">
        <v>-5</v>
      </c>
      <c r="K3">
        <v>0.20905807168663129</v>
      </c>
    </row>
    <row r="4" spans="1:11">
      <c r="A4" t="s">
        <v>7</v>
      </c>
      <c r="B4" t="s">
        <v>23</v>
      </c>
      <c r="C4" t="s">
        <v>39</v>
      </c>
      <c r="D4">
        <v>7.3139367816090157</v>
      </c>
      <c r="E4">
        <v>-1.3505747126437981</v>
      </c>
      <c r="F4">
        <v>2</v>
      </c>
      <c r="G4">
        <v>-2.7837643678160995</v>
      </c>
      <c r="H4">
        <v>-6</v>
      </c>
      <c r="I4">
        <v>0</v>
      </c>
      <c r="J4">
        <v>12.5</v>
      </c>
      <c r="K4">
        <v>14.015517241378943</v>
      </c>
    </row>
    <row r="5" spans="1:11">
      <c r="A5" t="s">
        <v>8</v>
      </c>
      <c r="B5" t="s">
        <v>24</v>
      </c>
      <c r="C5" t="s">
        <v>40</v>
      </c>
      <c r="D5">
        <v>-1.4489795918370021</v>
      </c>
      <c r="E5">
        <v>0.56632653061240035</v>
      </c>
      <c r="F5">
        <v>0</v>
      </c>
      <c r="G5">
        <v>1.7219387755102011</v>
      </c>
      <c r="H5">
        <v>-9</v>
      </c>
      <c r="I5">
        <v>-3</v>
      </c>
      <c r="J5">
        <v>7.5</v>
      </c>
      <c r="K5">
        <v>-4.3928571428572809</v>
      </c>
    </row>
    <row r="6" spans="1:11">
      <c r="A6" t="s">
        <v>9</v>
      </c>
      <c r="B6" t="s">
        <v>25</v>
      </c>
      <c r="C6" t="s">
        <v>41</v>
      </c>
      <c r="D6">
        <v>5.7685132843420206</v>
      </c>
      <c r="E6">
        <v>2.5455059355568039</v>
      </c>
      <c r="F6">
        <v>0</v>
      </c>
      <c r="G6">
        <v>5.2430751837196006</v>
      </c>
      <c r="H6">
        <v>3</v>
      </c>
      <c r="I6">
        <v>-3</v>
      </c>
      <c r="J6">
        <v>5</v>
      </c>
      <c r="K6">
        <v>22.268513284342109</v>
      </c>
    </row>
    <row r="7" spans="1:11">
      <c r="A7" t="s">
        <v>10</v>
      </c>
      <c r="B7" t="s">
        <v>26</v>
      </c>
      <c r="C7" t="s">
        <v>42</v>
      </c>
      <c r="D7">
        <v>-10.901603095632993</v>
      </c>
      <c r="E7">
        <v>-0.52294085129920376</v>
      </c>
      <c r="F7">
        <v>0</v>
      </c>
      <c r="G7">
        <v>-2.3286346047540007</v>
      </c>
      <c r="H7">
        <v>-9</v>
      </c>
      <c r="I7">
        <v>-3</v>
      </c>
      <c r="J7">
        <v>0</v>
      </c>
      <c r="K7">
        <v>-30.903814262023435</v>
      </c>
    </row>
    <row r="8" spans="1:11">
      <c r="A8" t="s">
        <v>11</v>
      </c>
      <c r="B8" t="s">
        <v>27</v>
      </c>
      <c r="C8" t="s">
        <v>43</v>
      </c>
      <c r="D8">
        <v>8.2800000000000011</v>
      </c>
      <c r="E8">
        <v>2.8466666666666001</v>
      </c>
      <c r="F8">
        <v>0</v>
      </c>
      <c r="G8">
        <v>7.4166666666666492</v>
      </c>
      <c r="H8">
        <v>3</v>
      </c>
      <c r="I8">
        <v>-2</v>
      </c>
      <c r="J8">
        <v>17.5</v>
      </c>
      <c r="K8">
        <v>44.451999999999899</v>
      </c>
    </row>
    <row r="9" spans="1:11">
      <c r="A9" t="s">
        <v>12</v>
      </c>
      <c r="B9" t="s">
        <v>28</v>
      </c>
      <c r="C9" t="s">
        <v>44</v>
      </c>
      <c r="D9">
        <v>0.26738749269500772</v>
      </c>
      <c r="E9">
        <v>-1.3927527761542038</v>
      </c>
      <c r="F9">
        <v>0</v>
      </c>
      <c r="G9">
        <v>-3.1443600233781521</v>
      </c>
      <c r="H9">
        <v>0</v>
      </c>
      <c r="I9">
        <v>-3</v>
      </c>
      <c r="J9">
        <v>5</v>
      </c>
      <c r="K9">
        <v>-2.7236703682048176</v>
      </c>
    </row>
    <row r="10" spans="1:11">
      <c r="A10" t="s">
        <v>13</v>
      </c>
      <c r="B10" t="s">
        <v>29</v>
      </c>
      <c r="C10" t="s">
        <v>45</v>
      </c>
      <c r="D10">
        <v>-4.9667294413050058</v>
      </c>
      <c r="E10">
        <v>1.4601381042057966</v>
      </c>
      <c r="F10">
        <v>2</v>
      </c>
      <c r="G10">
        <v>3.017890772128049</v>
      </c>
      <c r="H10">
        <v>-9</v>
      </c>
      <c r="I10">
        <v>-1</v>
      </c>
      <c r="J10">
        <v>5</v>
      </c>
      <c r="K10">
        <v>-4.1864406779653924</v>
      </c>
    </row>
    <row r="11" spans="1:11">
      <c r="A11" t="s">
        <v>14</v>
      </c>
      <c r="B11" t="s">
        <v>30</v>
      </c>
      <c r="C11" t="s">
        <v>46</v>
      </c>
      <c r="D11">
        <v>-8.9465240641710011</v>
      </c>
      <c r="E11">
        <v>-0.18538324420679686</v>
      </c>
      <c r="F11">
        <v>0</v>
      </c>
      <c r="G11">
        <v>0.34046345811050038</v>
      </c>
      <c r="H11">
        <v>3</v>
      </c>
      <c r="I11">
        <v>-3</v>
      </c>
      <c r="J11">
        <v>10</v>
      </c>
      <c r="K11">
        <v>1.4502673796792429</v>
      </c>
    </row>
    <row r="12" spans="1:11">
      <c r="A12" t="s">
        <v>15</v>
      </c>
      <c r="B12" t="s">
        <v>31</v>
      </c>
      <c r="C12" t="s">
        <v>47</v>
      </c>
      <c r="D12">
        <v>10.875537901358001</v>
      </c>
      <c r="E12">
        <v>0.11585567692820575</v>
      </c>
      <c r="F12">
        <v>0</v>
      </c>
      <c r="G12">
        <v>0.49155908639525236</v>
      </c>
      <c r="H12">
        <v>-9</v>
      </c>
      <c r="I12">
        <v>-2</v>
      </c>
      <c r="J12">
        <v>2.5</v>
      </c>
      <c r="K12">
        <v>3.5795431976177512</v>
      </c>
    </row>
    <row r="13" spans="1:11">
      <c r="A13" t="s">
        <v>16</v>
      </c>
      <c r="B13" t="s">
        <v>32</v>
      </c>
      <c r="C13" t="s">
        <v>48</v>
      </c>
      <c r="D13">
        <v>-3.8717483363579959</v>
      </c>
      <c r="E13">
        <v>-0.39019963702360627</v>
      </c>
      <c r="F13">
        <v>2</v>
      </c>
      <c r="G13">
        <v>0.93315184513004912</v>
      </c>
      <c r="H13">
        <v>3</v>
      </c>
      <c r="I13">
        <v>-5</v>
      </c>
      <c r="J13">
        <v>2.5</v>
      </c>
      <c r="K13">
        <v>-0.99455535390186356</v>
      </c>
    </row>
    <row r="14" spans="1:11">
      <c r="A14" t="s">
        <v>17</v>
      </c>
      <c r="B14" t="s">
        <v>33</v>
      </c>
      <c r="C14" t="s">
        <v>49</v>
      </c>
      <c r="D14">
        <v>4.2023809523809916</v>
      </c>
      <c r="E14">
        <v>0.26190476190480183</v>
      </c>
      <c r="F14">
        <v>0</v>
      </c>
      <c r="G14">
        <v>2.2500000000000009</v>
      </c>
      <c r="H14">
        <v>3</v>
      </c>
      <c r="I14">
        <v>-4</v>
      </c>
      <c r="J14">
        <v>-2.5</v>
      </c>
      <c r="K14">
        <v>3.8571428571429531</v>
      </c>
    </row>
    <row r="15" spans="1:11">
      <c r="A15" t="s">
        <v>18</v>
      </c>
      <c r="B15" t="s">
        <v>34</v>
      </c>
      <c r="C15" t="s">
        <v>50</v>
      </c>
      <c r="D15">
        <v>1.4189435336969893</v>
      </c>
      <c r="E15">
        <v>1.5233758348514002</v>
      </c>
      <c r="F15">
        <v>2</v>
      </c>
      <c r="G15">
        <v>2.6047358834243983</v>
      </c>
      <c r="H15">
        <v>-9</v>
      </c>
      <c r="I15">
        <v>-1</v>
      </c>
      <c r="J15">
        <v>-5</v>
      </c>
      <c r="K15">
        <v>-8.9435336976326543</v>
      </c>
    </row>
    <row r="16" spans="1:11">
      <c r="A16" t="s">
        <v>19</v>
      </c>
      <c r="B16" t="s">
        <v>35</v>
      </c>
      <c r="C16" t="s">
        <v>51</v>
      </c>
      <c r="D16">
        <v>-4.8230158730160042</v>
      </c>
      <c r="E16">
        <v>0.48888888888880189</v>
      </c>
      <c r="F16">
        <v>0</v>
      </c>
      <c r="G16">
        <v>1.5476190476190488</v>
      </c>
      <c r="H16">
        <v>-9</v>
      </c>
      <c r="I16">
        <v>-2</v>
      </c>
      <c r="J16">
        <v>2.5</v>
      </c>
      <c r="K16">
        <v>-13.543809523809783</v>
      </c>
    </row>
    <row r="17" spans="1:11">
      <c r="A17" t="s">
        <v>20</v>
      </c>
      <c r="B17" t="s">
        <v>36</v>
      </c>
      <c r="C17" t="s">
        <v>52</v>
      </c>
      <c r="D17">
        <v>0.26610169491502234</v>
      </c>
      <c r="E17">
        <v>-0.12598870056499578</v>
      </c>
      <c r="F17">
        <v>0</v>
      </c>
      <c r="G17">
        <v>1.3573446327683492</v>
      </c>
      <c r="H17">
        <v>3</v>
      </c>
      <c r="I17">
        <v>-3</v>
      </c>
      <c r="J17">
        <v>5</v>
      </c>
      <c r="K17">
        <v>7.7969491525420507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</row>
    <row r="2" spans="1:18">
      <c r="A2" t="s">
        <v>5</v>
      </c>
      <c r="B2" t="s">
        <v>21</v>
      </c>
      <c r="C2" t="s">
        <v>37</v>
      </c>
      <c r="D2">
        <v>243.98</v>
      </c>
      <c r="E2">
        <v>243.9</v>
      </c>
      <c r="F2">
        <v>27.33</v>
      </c>
      <c r="G2">
        <v>26.45</v>
      </c>
      <c r="H2">
        <v>0</v>
      </c>
      <c r="I2">
        <v>1</v>
      </c>
      <c r="J2">
        <v>4.55</v>
      </c>
      <c r="K2">
        <v>3.72</v>
      </c>
      <c r="L2">
        <v>2</v>
      </c>
      <c r="M2">
        <v>2</v>
      </c>
      <c r="N2">
        <v>0.5</v>
      </c>
      <c r="O2">
        <v>1.5</v>
      </c>
      <c r="P2">
        <v>2</v>
      </c>
      <c r="Q2">
        <v>482</v>
      </c>
      <c r="R2">
        <v>0</v>
      </c>
    </row>
    <row r="3" spans="1:18">
      <c r="A3" t="s">
        <v>6</v>
      </c>
      <c r="B3" t="s">
        <v>22</v>
      </c>
      <c r="C3" t="s">
        <v>38</v>
      </c>
      <c r="D3">
        <v>244.36</v>
      </c>
      <c r="E3">
        <v>242.36</v>
      </c>
      <c r="F3">
        <v>27.98</v>
      </c>
      <c r="G3">
        <v>26.93</v>
      </c>
      <c r="H3">
        <v>0</v>
      </c>
      <c r="I3">
        <v>0</v>
      </c>
      <c r="J3">
        <v>4.9000000000000004</v>
      </c>
      <c r="K3">
        <v>4.08</v>
      </c>
      <c r="L3">
        <v>0</v>
      </c>
      <c r="M3">
        <v>0</v>
      </c>
      <c r="N3">
        <v>0.5</v>
      </c>
      <c r="O3">
        <v>1.5</v>
      </c>
      <c r="P3">
        <v>0</v>
      </c>
      <c r="Q3">
        <v>435</v>
      </c>
      <c r="R3">
        <v>0</v>
      </c>
    </row>
    <row r="4" spans="1:18">
      <c r="A4" t="s">
        <v>7</v>
      </c>
      <c r="B4" t="s">
        <v>23</v>
      </c>
      <c r="C4" t="s">
        <v>39</v>
      </c>
      <c r="D4">
        <v>251.52</v>
      </c>
      <c r="E4">
        <v>244.21</v>
      </c>
      <c r="F4">
        <v>26.58</v>
      </c>
      <c r="G4">
        <v>27.26</v>
      </c>
      <c r="H4">
        <v>1</v>
      </c>
      <c r="I4">
        <v>0</v>
      </c>
      <c r="J4">
        <v>3.77</v>
      </c>
      <c r="K4">
        <v>4.33</v>
      </c>
      <c r="L4">
        <v>2</v>
      </c>
      <c r="M4">
        <v>0</v>
      </c>
      <c r="N4">
        <v>0.5</v>
      </c>
      <c r="O4">
        <v>0</v>
      </c>
      <c r="P4">
        <v>2</v>
      </c>
      <c r="Q4">
        <v>183</v>
      </c>
      <c r="R4">
        <v>0</v>
      </c>
    </row>
    <row r="5" spans="1:18">
      <c r="A5" t="s">
        <v>8</v>
      </c>
      <c r="B5" t="s">
        <v>24</v>
      </c>
      <c r="C5" t="s">
        <v>40</v>
      </c>
      <c r="D5">
        <v>243.55</v>
      </c>
      <c r="E5">
        <v>245</v>
      </c>
      <c r="F5">
        <v>26.84</v>
      </c>
      <c r="G5">
        <v>26.55</v>
      </c>
      <c r="H5">
        <v>0</v>
      </c>
      <c r="I5">
        <v>0</v>
      </c>
      <c r="J5">
        <v>4.04</v>
      </c>
      <c r="K5">
        <v>3.7</v>
      </c>
      <c r="L5">
        <v>1</v>
      </c>
      <c r="M5">
        <v>0</v>
      </c>
      <c r="N5">
        <v>1.5</v>
      </c>
      <c r="O5">
        <v>1</v>
      </c>
      <c r="P5">
        <v>3</v>
      </c>
      <c r="Q5">
        <v>647</v>
      </c>
      <c r="R5">
        <v>0</v>
      </c>
    </row>
    <row r="6" spans="1:18">
      <c r="A6" t="s">
        <v>9</v>
      </c>
      <c r="B6" t="s">
        <v>25</v>
      </c>
      <c r="C6" t="s">
        <v>41</v>
      </c>
      <c r="D6">
        <v>244.48</v>
      </c>
      <c r="E6">
        <v>238.71</v>
      </c>
      <c r="F6">
        <v>27.39</v>
      </c>
      <c r="G6">
        <v>26.12</v>
      </c>
      <c r="H6">
        <v>0</v>
      </c>
      <c r="I6">
        <v>0</v>
      </c>
      <c r="J6">
        <v>4.3899999999999997</v>
      </c>
      <c r="K6">
        <v>3.34</v>
      </c>
      <c r="L6">
        <v>0</v>
      </c>
      <c r="M6">
        <v>0</v>
      </c>
      <c r="N6">
        <v>1</v>
      </c>
      <c r="O6">
        <v>0</v>
      </c>
      <c r="P6">
        <v>-1</v>
      </c>
      <c r="Q6">
        <v>341</v>
      </c>
      <c r="R6">
        <v>0</v>
      </c>
    </row>
    <row r="7" spans="1:18">
      <c r="A7" t="s">
        <v>10</v>
      </c>
      <c r="B7" t="s">
        <v>26</v>
      </c>
      <c r="C7" t="s">
        <v>42</v>
      </c>
      <c r="D7">
        <v>238.81</v>
      </c>
      <c r="E7">
        <v>249.72</v>
      </c>
      <c r="F7">
        <v>27.04</v>
      </c>
      <c r="G7">
        <v>27.3</v>
      </c>
      <c r="H7">
        <v>0</v>
      </c>
      <c r="I7">
        <v>0</v>
      </c>
      <c r="J7">
        <v>3.91</v>
      </c>
      <c r="K7">
        <v>4.37</v>
      </c>
      <c r="L7">
        <v>1</v>
      </c>
      <c r="M7">
        <v>1</v>
      </c>
      <c r="N7">
        <v>1.5</v>
      </c>
      <c r="O7">
        <v>1.5</v>
      </c>
      <c r="P7">
        <v>3</v>
      </c>
      <c r="Q7">
        <v>404</v>
      </c>
      <c r="R7">
        <v>0</v>
      </c>
    </row>
    <row r="8" spans="1:18">
      <c r="A8" t="s">
        <v>11</v>
      </c>
      <c r="B8" t="s">
        <v>27</v>
      </c>
      <c r="C8" t="s">
        <v>43</v>
      </c>
      <c r="D8">
        <v>245.8</v>
      </c>
      <c r="E8">
        <v>237.52</v>
      </c>
      <c r="F8">
        <v>27.48</v>
      </c>
      <c r="G8">
        <v>26.06</v>
      </c>
      <c r="H8">
        <v>0</v>
      </c>
      <c r="I8">
        <v>0</v>
      </c>
      <c r="J8">
        <v>4.68</v>
      </c>
      <c r="K8">
        <v>3.2</v>
      </c>
      <c r="L8">
        <v>2</v>
      </c>
      <c r="M8">
        <v>0</v>
      </c>
      <c r="N8">
        <v>2.5</v>
      </c>
      <c r="O8">
        <v>1</v>
      </c>
      <c r="P8">
        <v>-1</v>
      </c>
      <c r="Q8">
        <v>1722</v>
      </c>
      <c r="R8">
        <v>2</v>
      </c>
    </row>
    <row r="9" spans="1:18">
      <c r="A9" t="s">
        <v>12</v>
      </c>
      <c r="B9" t="s">
        <v>28</v>
      </c>
      <c r="C9" t="s">
        <v>44</v>
      </c>
      <c r="D9">
        <v>245.49</v>
      </c>
      <c r="E9">
        <v>245.22</v>
      </c>
      <c r="F9">
        <v>26.39</v>
      </c>
      <c r="G9">
        <v>27.09</v>
      </c>
      <c r="H9">
        <v>0</v>
      </c>
      <c r="I9">
        <v>0</v>
      </c>
      <c r="J9">
        <v>3.47</v>
      </c>
      <c r="K9">
        <v>4.0999999999999996</v>
      </c>
      <c r="L9">
        <v>0</v>
      </c>
      <c r="M9">
        <v>0</v>
      </c>
      <c r="N9">
        <v>1.5</v>
      </c>
      <c r="O9">
        <v>0.5</v>
      </c>
      <c r="P9">
        <v>0</v>
      </c>
      <c r="Q9">
        <v>931</v>
      </c>
      <c r="R9">
        <v>0</v>
      </c>
    </row>
    <row r="10" spans="1:18">
      <c r="A10" t="s">
        <v>13</v>
      </c>
      <c r="B10" t="s">
        <v>29</v>
      </c>
      <c r="C10" t="s">
        <v>45</v>
      </c>
      <c r="D10">
        <v>241.59</v>
      </c>
      <c r="E10">
        <v>246.56</v>
      </c>
      <c r="F10">
        <v>27.81</v>
      </c>
      <c r="G10">
        <v>27.08</v>
      </c>
      <c r="H10">
        <v>1</v>
      </c>
      <c r="I10">
        <v>0</v>
      </c>
      <c r="J10">
        <v>4.72</v>
      </c>
      <c r="K10">
        <v>4.12</v>
      </c>
      <c r="L10">
        <v>1</v>
      </c>
      <c r="M10">
        <v>0</v>
      </c>
      <c r="N10">
        <v>0.5</v>
      </c>
      <c r="O10">
        <v>0.5</v>
      </c>
      <c r="P10">
        <v>3</v>
      </c>
      <c r="Q10">
        <v>1315</v>
      </c>
      <c r="R10">
        <v>1</v>
      </c>
    </row>
    <row r="11" spans="1:18">
      <c r="A11" t="s">
        <v>14</v>
      </c>
      <c r="B11" t="s">
        <v>30</v>
      </c>
      <c r="C11" t="s">
        <v>46</v>
      </c>
      <c r="D11">
        <v>238.82</v>
      </c>
      <c r="E11">
        <v>247.76</v>
      </c>
      <c r="F11">
        <v>27.18</v>
      </c>
      <c r="G11">
        <v>27.27</v>
      </c>
      <c r="H11">
        <v>0</v>
      </c>
      <c r="I11">
        <v>0</v>
      </c>
      <c r="J11">
        <v>4.38</v>
      </c>
      <c r="K11">
        <v>4.3099999999999996</v>
      </c>
      <c r="L11">
        <v>1</v>
      </c>
      <c r="M11">
        <v>0</v>
      </c>
      <c r="N11">
        <v>1.5</v>
      </c>
      <c r="O11">
        <v>0.5</v>
      </c>
      <c r="P11">
        <v>-1</v>
      </c>
      <c r="Q11">
        <v>1970</v>
      </c>
      <c r="R11">
        <v>3</v>
      </c>
    </row>
    <row r="12" spans="1:18">
      <c r="A12" t="s">
        <v>15</v>
      </c>
      <c r="B12" t="s">
        <v>31</v>
      </c>
      <c r="C12" t="s">
        <v>47</v>
      </c>
      <c r="D12">
        <v>247.23</v>
      </c>
      <c r="E12">
        <v>236.35</v>
      </c>
      <c r="F12">
        <v>27.08</v>
      </c>
      <c r="G12">
        <v>27.02</v>
      </c>
      <c r="H12">
        <v>0</v>
      </c>
      <c r="I12">
        <v>0</v>
      </c>
      <c r="J12">
        <v>4.1500000000000004</v>
      </c>
      <c r="K12">
        <v>4.05</v>
      </c>
      <c r="L12">
        <v>1</v>
      </c>
      <c r="M12">
        <v>0</v>
      </c>
      <c r="N12">
        <v>1</v>
      </c>
      <c r="O12">
        <v>1.5</v>
      </c>
      <c r="P12">
        <v>3</v>
      </c>
      <c r="Q12">
        <v>1508</v>
      </c>
      <c r="R12">
        <v>2</v>
      </c>
    </row>
    <row r="13" spans="1:18">
      <c r="A13" t="s">
        <v>16</v>
      </c>
      <c r="B13" t="s">
        <v>32</v>
      </c>
      <c r="C13" t="s">
        <v>48</v>
      </c>
      <c r="D13">
        <v>243.69</v>
      </c>
      <c r="E13">
        <v>247.56</v>
      </c>
      <c r="F13">
        <v>27.12</v>
      </c>
      <c r="G13">
        <v>27.32</v>
      </c>
      <c r="H13">
        <v>1</v>
      </c>
      <c r="I13">
        <v>0</v>
      </c>
      <c r="J13">
        <v>4.3600000000000003</v>
      </c>
      <c r="K13">
        <v>4.18</v>
      </c>
      <c r="L13">
        <v>1</v>
      </c>
      <c r="M13">
        <v>0</v>
      </c>
      <c r="N13">
        <v>0</v>
      </c>
      <c r="O13">
        <v>0.5</v>
      </c>
      <c r="P13">
        <v>-1</v>
      </c>
      <c r="Q13">
        <v>2032</v>
      </c>
      <c r="R13">
        <v>3</v>
      </c>
    </row>
    <row r="14" spans="1:18">
      <c r="A14" t="s">
        <v>17</v>
      </c>
      <c r="B14" t="s">
        <v>33</v>
      </c>
      <c r="C14" t="s">
        <v>49</v>
      </c>
      <c r="D14">
        <v>246.54</v>
      </c>
      <c r="E14">
        <v>242.33</v>
      </c>
      <c r="F14">
        <v>26.71</v>
      </c>
      <c r="G14">
        <v>26.58</v>
      </c>
      <c r="H14">
        <v>0</v>
      </c>
      <c r="I14">
        <v>0</v>
      </c>
      <c r="J14">
        <v>4</v>
      </c>
      <c r="K14">
        <v>3.55</v>
      </c>
      <c r="L14">
        <v>0</v>
      </c>
      <c r="M14">
        <v>0</v>
      </c>
      <c r="N14">
        <v>0.5</v>
      </c>
      <c r="O14">
        <v>1</v>
      </c>
      <c r="P14">
        <v>-1</v>
      </c>
      <c r="Q14">
        <v>621</v>
      </c>
      <c r="R14">
        <v>1</v>
      </c>
    </row>
    <row r="15" spans="1:18">
      <c r="A15" t="s">
        <v>18</v>
      </c>
      <c r="B15" t="s">
        <v>34</v>
      </c>
      <c r="C15" t="s">
        <v>50</v>
      </c>
      <c r="D15">
        <v>246.2</v>
      </c>
      <c r="E15">
        <v>244.78</v>
      </c>
      <c r="F15">
        <v>27.41</v>
      </c>
      <c r="G15">
        <v>26.65</v>
      </c>
      <c r="H15">
        <v>1</v>
      </c>
      <c r="I15">
        <v>0</v>
      </c>
      <c r="J15">
        <v>4.41</v>
      </c>
      <c r="K15">
        <v>3.89</v>
      </c>
      <c r="L15">
        <v>0</v>
      </c>
      <c r="M15">
        <v>1</v>
      </c>
      <c r="N15">
        <v>0</v>
      </c>
      <c r="O15">
        <v>0</v>
      </c>
      <c r="P15">
        <v>3</v>
      </c>
      <c r="Q15">
        <v>1372</v>
      </c>
      <c r="R15">
        <v>1</v>
      </c>
    </row>
    <row r="16" spans="1:18">
      <c r="A16" t="s">
        <v>19</v>
      </c>
      <c r="B16" t="s">
        <v>35</v>
      </c>
      <c r="C16" t="s">
        <v>51</v>
      </c>
      <c r="D16">
        <v>240.72</v>
      </c>
      <c r="E16">
        <v>245.54</v>
      </c>
      <c r="F16">
        <v>26.8</v>
      </c>
      <c r="G16">
        <v>26.56</v>
      </c>
      <c r="H16">
        <v>0</v>
      </c>
      <c r="I16">
        <v>0</v>
      </c>
      <c r="J16">
        <v>3.83</v>
      </c>
      <c r="K16">
        <v>3.52</v>
      </c>
      <c r="L16">
        <v>1</v>
      </c>
      <c r="M16">
        <v>0</v>
      </c>
      <c r="N16">
        <v>0.5</v>
      </c>
      <c r="O16">
        <v>1</v>
      </c>
      <c r="P16">
        <v>3</v>
      </c>
      <c r="Q16">
        <v>1583</v>
      </c>
      <c r="R16">
        <v>2</v>
      </c>
    </row>
    <row r="17" spans="1:18">
      <c r="A17" t="s">
        <v>20</v>
      </c>
      <c r="B17" t="s">
        <v>36</v>
      </c>
      <c r="C17" t="s">
        <v>52</v>
      </c>
      <c r="D17">
        <v>242.97</v>
      </c>
      <c r="E17">
        <v>242.7</v>
      </c>
      <c r="F17">
        <v>27.22</v>
      </c>
      <c r="G17">
        <v>27.28</v>
      </c>
      <c r="H17">
        <v>0</v>
      </c>
      <c r="I17">
        <v>0</v>
      </c>
      <c r="J17">
        <v>4.29</v>
      </c>
      <c r="K17">
        <v>4.0199999999999996</v>
      </c>
      <c r="L17">
        <v>1</v>
      </c>
      <c r="M17">
        <v>0</v>
      </c>
      <c r="N17">
        <v>0.5</v>
      </c>
      <c r="O17">
        <v>0.5</v>
      </c>
      <c r="P17">
        <v>-1</v>
      </c>
      <c r="Q17">
        <v>666</v>
      </c>
      <c r="R1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17" sqref="C17"/>
    </sheetView>
  </sheetViews>
  <sheetFormatPr baseColWidth="10" defaultColWidth="8.83203125" defaultRowHeight="14" x14ac:dyDescent="0"/>
  <cols>
    <col min="2" max="2" width="18.5" bestFit="1" customWidth="1"/>
  </cols>
  <sheetData>
    <row r="1" spans="1:8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</row>
    <row r="2" spans="1:8">
      <c r="A2" t="s">
        <v>5</v>
      </c>
      <c r="B2" t="s">
        <v>37</v>
      </c>
      <c r="C2">
        <v>1658.8344334950941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6</v>
      </c>
      <c r="B3" t="s">
        <v>27</v>
      </c>
      <c r="C3">
        <v>1623.8787223688753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7</v>
      </c>
      <c r="B4" t="s">
        <v>47</v>
      </c>
      <c r="C4">
        <v>1618.2574751911554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10</v>
      </c>
      <c r="B5" t="s">
        <v>22</v>
      </c>
      <c r="C5">
        <v>1565.4459268424034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11</v>
      </c>
      <c r="B6" t="s">
        <v>32</v>
      </c>
      <c r="C6">
        <v>1564.773082070484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12</v>
      </c>
      <c r="B7" t="s">
        <v>51</v>
      </c>
      <c r="C7">
        <v>1560.6209511187019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13</v>
      </c>
      <c r="B8" t="s">
        <v>50</v>
      </c>
      <c r="C8">
        <v>1556.0704761191248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t="s">
        <v>14</v>
      </c>
      <c r="B9" t="s">
        <v>31</v>
      </c>
      <c r="C9">
        <v>1554.0617810856393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9</v>
      </c>
      <c r="B10" t="s">
        <v>21</v>
      </c>
      <c r="C10">
        <v>1546.0486563568061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15</v>
      </c>
      <c r="B11" t="s">
        <v>45</v>
      </c>
      <c r="C11">
        <v>1539.6012301094788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t="s">
        <v>8</v>
      </c>
      <c r="B12" t="s">
        <v>23</v>
      </c>
      <c r="C12">
        <v>1537.6934118881029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16</v>
      </c>
      <c r="B13" t="s">
        <v>29</v>
      </c>
      <c r="C13">
        <v>1529.6954283051591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17</v>
      </c>
      <c r="B14" t="s">
        <v>36</v>
      </c>
      <c r="C14">
        <v>1523.1802728877738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t="s">
        <v>19</v>
      </c>
      <c r="B15" t="s">
        <v>30</v>
      </c>
      <c r="C15">
        <v>1517.5125647345044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t="s">
        <v>20</v>
      </c>
      <c r="B16" t="s">
        <v>25</v>
      </c>
      <c r="C16">
        <v>1510.714919555402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18</v>
      </c>
      <c r="B17" t="s">
        <v>46</v>
      </c>
      <c r="C17">
        <v>1509.1403600596591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83</v>
      </c>
      <c r="B18" t="s">
        <v>24</v>
      </c>
      <c r="C18">
        <v>1508.0458796974638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84</v>
      </c>
      <c r="B19" t="s">
        <v>28</v>
      </c>
      <c r="C19">
        <v>1495.8810176226632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85</v>
      </c>
      <c r="B20" t="s">
        <v>52</v>
      </c>
      <c r="C20">
        <v>1484.5638274059788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86</v>
      </c>
      <c r="B21" t="s">
        <v>40</v>
      </c>
      <c r="C21">
        <v>1481.8209333048496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87</v>
      </c>
      <c r="B22" t="s">
        <v>38</v>
      </c>
      <c r="C22">
        <v>1480.2664254057761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88</v>
      </c>
      <c r="B23" t="s">
        <v>34</v>
      </c>
      <c r="C23">
        <v>1474.9619615953377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89</v>
      </c>
      <c r="B24" t="s">
        <v>35</v>
      </c>
      <c r="C24">
        <v>1467.7747362906689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90</v>
      </c>
      <c r="B25" t="s">
        <v>39</v>
      </c>
      <c r="C25">
        <v>1465.568239596842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91</v>
      </c>
      <c r="B26" t="s">
        <v>43</v>
      </c>
      <c r="C26">
        <v>1455.8827993439404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92</v>
      </c>
      <c r="B27" t="s">
        <v>42</v>
      </c>
      <c r="C27">
        <v>1448.8470674983146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93</v>
      </c>
      <c r="B28" t="s">
        <v>41</v>
      </c>
      <c r="C28">
        <v>1436.794794302612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t="s">
        <v>94</v>
      </c>
      <c r="B29" t="s">
        <v>44</v>
      </c>
      <c r="C29">
        <v>1395.1000413301811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95</v>
      </c>
      <c r="B30" t="s">
        <v>26</v>
      </c>
      <c r="C30">
        <v>1383.9939180630531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t="s">
        <v>96</v>
      </c>
      <c r="B31" t="s">
        <v>48</v>
      </c>
      <c r="C31">
        <v>1377.9474974974933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97</v>
      </c>
      <c r="B32" t="s">
        <v>33</v>
      </c>
      <c r="C32">
        <v>1374.0577511226236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98</v>
      </c>
      <c r="B33" t="s">
        <v>49</v>
      </c>
      <c r="C33">
        <v>1367.1504144784262</v>
      </c>
      <c r="D33">
        <v>0</v>
      </c>
      <c r="E33">
        <v>0</v>
      </c>
      <c r="F33">
        <v>0</v>
      </c>
      <c r="G33">
        <v>0</v>
      </c>
      <c r="H3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Predictions</vt:lpstr>
      <vt:lpstr>NoGamma</vt:lpstr>
      <vt:lpstr>GammaScale</vt:lpstr>
      <vt:lpstr>GammaRaw</vt:lpstr>
      <vt:lpstr>Ranking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2015-09-17T12:33:22Z</dcterms:created>
  <dcterms:modified xsi:type="dcterms:W3CDTF">2015-09-29T18:00:30Z</dcterms:modified>
</cp:coreProperties>
</file>