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a\Dropbox\Mestrado\Parallel\parallel-proteum\#Results\"/>
    </mc:Choice>
  </mc:AlternateContent>
  <bookViews>
    <workbookView xWindow="0" yWindow="0" windowWidth="24000" windowHeight="9510" activeTab="4"/>
  </bookViews>
  <sheets>
    <sheet name="General" sheetId="1" r:id="rId1"/>
    <sheet name="Winner" sheetId="2" r:id="rId2"/>
    <sheet name="2nd" sheetId="3" r:id="rId3"/>
    <sheet name="3rd" sheetId="4" r:id="rId4"/>
    <sheet name="4th" sheetId="5" r:id="rId5"/>
    <sheet name="5th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5" i="2"/>
  <c r="J6" i="2"/>
  <c r="J7" i="2"/>
  <c r="J8" i="2"/>
  <c r="J4" i="2"/>
  <c r="O8" i="6"/>
  <c r="N8" i="6"/>
  <c r="M8" i="6"/>
  <c r="L8" i="6"/>
  <c r="K8" i="6"/>
  <c r="J8" i="6" s="1"/>
  <c r="O7" i="6"/>
  <c r="N7" i="6"/>
  <c r="M7" i="6"/>
  <c r="L7" i="6"/>
  <c r="K7" i="6"/>
  <c r="J7" i="6" s="1"/>
  <c r="O6" i="6"/>
  <c r="N6" i="6"/>
  <c r="M6" i="6"/>
  <c r="L6" i="6"/>
  <c r="K6" i="6"/>
  <c r="J6" i="6" s="1"/>
  <c r="O5" i="6"/>
  <c r="N5" i="6"/>
  <c r="M5" i="6"/>
  <c r="L5" i="6"/>
  <c r="L9" i="6" s="1"/>
  <c r="K5" i="6"/>
  <c r="J5" i="6" s="1"/>
  <c r="O4" i="6"/>
  <c r="N4" i="6"/>
  <c r="M4" i="6"/>
  <c r="M9" i="6" s="1"/>
  <c r="L4" i="6"/>
  <c r="K4" i="6"/>
  <c r="J4" i="6" s="1"/>
  <c r="O8" i="5"/>
  <c r="N8" i="5"/>
  <c r="M8" i="5"/>
  <c r="L8" i="5"/>
  <c r="K8" i="5"/>
  <c r="J8" i="5" s="1"/>
  <c r="O7" i="5"/>
  <c r="N7" i="5"/>
  <c r="M7" i="5"/>
  <c r="L7" i="5"/>
  <c r="K7" i="5"/>
  <c r="J7" i="5" s="1"/>
  <c r="O6" i="5"/>
  <c r="N6" i="5"/>
  <c r="M6" i="5"/>
  <c r="L6" i="5"/>
  <c r="J6" i="5" s="1"/>
  <c r="K6" i="5"/>
  <c r="O5" i="5"/>
  <c r="N5" i="5"/>
  <c r="M5" i="5"/>
  <c r="L5" i="5"/>
  <c r="K5" i="5"/>
  <c r="J5" i="5" s="1"/>
  <c r="O4" i="5"/>
  <c r="N4" i="5"/>
  <c r="N9" i="5" s="1"/>
  <c r="M4" i="5"/>
  <c r="L4" i="5"/>
  <c r="K4" i="5"/>
  <c r="O8" i="4"/>
  <c r="N8" i="4"/>
  <c r="M8" i="4"/>
  <c r="L8" i="4"/>
  <c r="K8" i="4"/>
  <c r="J8" i="4" s="1"/>
  <c r="O7" i="4"/>
  <c r="N7" i="4"/>
  <c r="M7" i="4"/>
  <c r="L7" i="4"/>
  <c r="J7" i="4" s="1"/>
  <c r="K7" i="4"/>
  <c r="O6" i="4"/>
  <c r="N6" i="4"/>
  <c r="M6" i="4"/>
  <c r="J6" i="4" s="1"/>
  <c r="L6" i="4"/>
  <c r="K6" i="4"/>
  <c r="O5" i="4"/>
  <c r="N5" i="4"/>
  <c r="M5" i="4"/>
  <c r="L5" i="4"/>
  <c r="K5" i="4"/>
  <c r="J5" i="4" s="1"/>
  <c r="O4" i="4"/>
  <c r="O9" i="4" s="1"/>
  <c r="N4" i="4"/>
  <c r="M4" i="4"/>
  <c r="L4" i="4"/>
  <c r="K4" i="4"/>
  <c r="K9" i="4" s="1"/>
  <c r="O8" i="3"/>
  <c r="N8" i="3"/>
  <c r="M8" i="3"/>
  <c r="L8" i="3"/>
  <c r="K8" i="3"/>
  <c r="J8" i="3" s="1"/>
  <c r="O7" i="3"/>
  <c r="N7" i="3"/>
  <c r="M7" i="3"/>
  <c r="J7" i="3" s="1"/>
  <c r="L7" i="3"/>
  <c r="K7" i="3"/>
  <c r="O6" i="3"/>
  <c r="N6" i="3"/>
  <c r="J6" i="3" s="1"/>
  <c r="M6" i="3"/>
  <c r="L6" i="3"/>
  <c r="K6" i="3"/>
  <c r="O5" i="3"/>
  <c r="N5" i="3"/>
  <c r="M5" i="3"/>
  <c r="L5" i="3"/>
  <c r="K5" i="3"/>
  <c r="J5" i="3" s="1"/>
  <c r="O4" i="3"/>
  <c r="N4" i="3"/>
  <c r="M4" i="3"/>
  <c r="L4" i="3"/>
  <c r="L9" i="3" s="1"/>
  <c r="K4" i="3"/>
  <c r="J4" i="3" s="1"/>
  <c r="N9" i="6" l="1"/>
  <c r="O9" i="6"/>
  <c r="K9" i="6"/>
  <c r="O9" i="5"/>
  <c r="K9" i="5"/>
  <c r="J4" i="5"/>
  <c r="M9" i="5"/>
  <c r="L9" i="5"/>
  <c r="M9" i="4"/>
  <c r="L9" i="4"/>
  <c r="J9" i="4" s="1"/>
  <c r="J4" i="4"/>
  <c r="N9" i="4"/>
  <c r="N9" i="3"/>
  <c r="M9" i="3"/>
  <c r="K9" i="3"/>
  <c r="O9" i="3"/>
  <c r="L8" i="2"/>
  <c r="M8" i="2"/>
  <c r="N8" i="2"/>
  <c r="O8" i="2"/>
  <c r="L7" i="2"/>
  <c r="M7" i="2"/>
  <c r="N7" i="2"/>
  <c r="O7" i="2"/>
  <c r="L6" i="2"/>
  <c r="M6" i="2"/>
  <c r="N6" i="2"/>
  <c r="O6" i="2"/>
  <c r="L5" i="2"/>
  <c r="M5" i="2"/>
  <c r="N5" i="2"/>
  <c r="O5" i="2"/>
  <c r="L4" i="2"/>
  <c r="L9" i="2" s="1"/>
  <c r="M4" i="2"/>
  <c r="M9" i="2" s="1"/>
  <c r="N4" i="2"/>
  <c r="N9" i="2" s="1"/>
  <c r="O4" i="2"/>
  <c r="O9" i="2" s="1"/>
  <c r="K8" i="2"/>
  <c r="K7" i="2"/>
  <c r="K6" i="2"/>
  <c r="K5" i="2"/>
  <c r="K4" i="2"/>
  <c r="G95" i="1"/>
  <c r="G96" i="1"/>
  <c r="G97" i="1"/>
  <c r="G98" i="1"/>
  <c r="H98" i="1" s="1"/>
  <c r="G99" i="1"/>
  <c r="G100" i="1"/>
  <c r="G101" i="1"/>
  <c r="G102" i="1"/>
  <c r="H102" i="1" s="1"/>
  <c r="G103" i="1"/>
  <c r="G104" i="1"/>
  <c r="G105" i="1"/>
  <c r="G106" i="1"/>
  <c r="G107" i="1"/>
  <c r="G108" i="1"/>
  <c r="G109" i="1"/>
  <c r="G110" i="1"/>
  <c r="H110" i="1" s="1"/>
  <c r="G111" i="1"/>
  <c r="G112" i="1"/>
  <c r="G113" i="1"/>
  <c r="G114" i="1"/>
  <c r="G115" i="1"/>
  <c r="G116" i="1"/>
  <c r="G117" i="1"/>
  <c r="G118" i="1"/>
  <c r="H118" i="1" s="1"/>
  <c r="G119" i="1"/>
  <c r="G120" i="1"/>
  <c r="G121" i="1"/>
  <c r="G122" i="1"/>
  <c r="H122" i="1" s="1"/>
  <c r="G123" i="1"/>
  <c r="G124" i="1"/>
  <c r="G125" i="1"/>
  <c r="G126" i="1"/>
  <c r="H126" i="1" s="1"/>
  <c r="G127" i="1"/>
  <c r="G128" i="1"/>
  <c r="G129" i="1"/>
  <c r="G130" i="1"/>
  <c r="H130" i="1" s="1"/>
  <c r="G131" i="1"/>
  <c r="G132" i="1"/>
  <c r="G94" i="1"/>
  <c r="H94" i="1" s="1"/>
  <c r="P50" i="1"/>
  <c r="P51" i="1"/>
  <c r="P52" i="1"/>
  <c r="P53" i="1"/>
  <c r="Q53" i="1" s="1"/>
  <c r="P54" i="1"/>
  <c r="P55" i="1"/>
  <c r="P56" i="1"/>
  <c r="P57" i="1"/>
  <c r="Q57" i="1" s="1"/>
  <c r="P58" i="1"/>
  <c r="P59" i="1"/>
  <c r="P60" i="1"/>
  <c r="P61" i="1"/>
  <c r="Q61" i="1" s="1"/>
  <c r="P62" i="1"/>
  <c r="P63" i="1"/>
  <c r="P64" i="1"/>
  <c r="P65" i="1"/>
  <c r="Q65" i="1" s="1"/>
  <c r="P66" i="1"/>
  <c r="P67" i="1"/>
  <c r="P68" i="1"/>
  <c r="P69" i="1"/>
  <c r="P70" i="1"/>
  <c r="P71" i="1"/>
  <c r="P72" i="1"/>
  <c r="P73" i="1"/>
  <c r="Q73" i="1" s="1"/>
  <c r="P74" i="1"/>
  <c r="P75" i="1"/>
  <c r="P76" i="1"/>
  <c r="P77" i="1"/>
  <c r="P78" i="1"/>
  <c r="P79" i="1"/>
  <c r="P80" i="1"/>
  <c r="P81" i="1"/>
  <c r="Q81" i="1" s="1"/>
  <c r="P82" i="1"/>
  <c r="P83" i="1"/>
  <c r="P84" i="1"/>
  <c r="P85" i="1"/>
  <c r="Q85" i="1" s="1"/>
  <c r="P86" i="1"/>
  <c r="P87" i="1"/>
  <c r="P49" i="1"/>
  <c r="Q49" i="1" s="1"/>
  <c r="G50" i="1"/>
  <c r="G51" i="1"/>
  <c r="G52" i="1"/>
  <c r="G53" i="1"/>
  <c r="H53" i="1" s="1"/>
  <c r="G54" i="1"/>
  <c r="G55" i="1"/>
  <c r="G56" i="1"/>
  <c r="G57" i="1"/>
  <c r="G58" i="1"/>
  <c r="G59" i="1"/>
  <c r="G60" i="1"/>
  <c r="G61" i="1"/>
  <c r="H61" i="1" s="1"/>
  <c r="G62" i="1"/>
  <c r="G63" i="1"/>
  <c r="G64" i="1"/>
  <c r="G65" i="1"/>
  <c r="H65" i="1" s="1"/>
  <c r="G66" i="1"/>
  <c r="G67" i="1"/>
  <c r="G68" i="1"/>
  <c r="G69" i="1"/>
  <c r="H69" i="1" s="1"/>
  <c r="G70" i="1"/>
  <c r="G71" i="1"/>
  <c r="G72" i="1"/>
  <c r="G73" i="1"/>
  <c r="G74" i="1"/>
  <c r="G75" i="1"/>
  <c r="G76" i="1"/>
  <c r="G77" i="1"/>
  <c r="G78" i="1"/>
  <c r="G79" i="1"/>
  <c r="G80" i="1"/>
  <c r="G81" i="1"/>
  <c r="H81" i="1" s="1"/>
  <c r="G82" i="1"/>
  <c r="G83" i="1"/>
  <c r="G84" i="1"/>
  <c r="G85" i="1"/>
  <c r="H85" i="1" s="1"/>
  <c r="G86" i="1"/>
  <c r="G87" i="1"/>
  <c r="G49" i="1"/>
  <c r="P5" i="1"/>
  <c r="P6" i="1"/>
  <c r="P7" i="1"/>
  <c r="P8" i="1"/>
  <c r="Q8" i="1" s="1"/>
  <c r="P9" i="1"/>
  <c r="P10" i="1"/>
  <c r="P11" i="1"/>
  <c r="P12" i="1"/>
  <c r="P13" i="1"/>
  <c r="P14" i="1"/>
  <c r="P15" i="1"/>
  <c r="P16" i="1"/>
  <c r="Q16" i="1" s="1"/>
  <c r="P17" i="1"/>
  <c r="P18" i="1"/>
  <c r="P19" i="1"/>
  <c r="P20" i="1"/>
  <c r="Q20" i="1" s="1"/>
  <c r="P21" i="1"/>
  <c r="P22" i="1"/>
  <c r="P23" i="1"/>
  <c r="P24" i="1"/>
  <c r="Q24" i="1" s="1"/>
  <c r="P25" i="1"/>
  <c r="P26" i="1"/>
  <c r="P27" i="1"/>
  <c r="P28" i="1"/>
  <c r="Q28" i="1" s="1"/>
  <c r="P29" i="1"/>
  <c r="P30" i="1"/>
  <c r="P31" i="1"/>
  <c r="P32" i="1"/>
  <c r="P33" i="1"/>
  <c r="P34" i="1"/>
  <c r="P35" i="1"/>
  <c r="P36" i="1"/>
  <c r="P37" i="1"/>
  <c r="P38" i="1"/>
  <c r="P39" i="1"/>
  <c r="P40" i="1"/>
  <c r="Q40" i="1" s="1"/>
  <c r="P41" i="1"/>
  <c r="P42" i="1"/>
  <c r="P4" i="1"/>
  <c r="Q4" i="1" s="1"/>
  <c r="G5" i="1"/>
  <c r="G6" i="1"/>
  <c r="G7" i="1"/>
  <c r="G8" i="1"/>
  <c r="G9" i="1"/>
  <c r="G10" i="1"/>
  <c r="G11" i="1"/>
  <c r="G12" i="1"/>
  <c r="H12" i="1" s="1"/>
  <c r="G13" i="1"/>
  <c r="G14" i="1"/>
  <c r="G15" i="1"/>
  <c r="G16" i="1"/>
  <c r="H16" i="1" s="1"/>
  <c r="G17" i="1"/>
  <c r="G18" i="1"/>
  <c r="G19" i="1"/>
  <c r="G20" i="1"/>
  <c r="H20" i="1" s="1"/>
  <c r="G21" i="1"/>
  <c r="G22" i="1"/>
  <c r="G23" i="1"/>
  <c r="G24" i="1"/>
  <c r="G25" i="1"/>
  <c r="G26" i="1"/>
  <c r="G27" i="1"/>
  <c r="G28" i="1"/>
  <c r="H28" i="1" s="1"/>
  <c r="G29" i="1"/>
  <c r="G30" i="1"/>
  <c r="G31" i="1"/>
  <c r="G32" i="1"/>
  <c r="H32" i="1" s="1"/>
  <c r="G33" i="1"/>
  <c r="G34" i="1"/>
  <c r="G35" i="1"/>
  <c r="G36" i="1"/>
  <c r="H36" i="1" s="1"/>
  <c r="G37" i="1"/>
  <c r="G38" i="1"/>
  <c r="G39" i="1"/>
  <c r="G40" i="1"/>
  <c r="G41" i="1"/>
  <c r="G42" i="1"/>
  <c r="G4" i="1"/>
  <c r="H4" i="1" s="1"/>
  <c r="H8" i="1"/>
  <c r="H24" i="1"/>
  <c r="H40" i="1"/>
  <c r="H5" i="1"/>
  <c r="H6" i="1"/>
  <c r="H7" i="1"/>
  <c r="H9" i="1"/>
  <c r="H10" i="1"/>
  <c r="H11" i="1"/>
  <c r="H13" i="1"/>
  <c r="H14" i="1"/>
  <c r="H15" i="1"/>
  <c r="H17" i="1"/>
  <c r="H18" i="1"/>
  <c r="H19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Q12" i="1"/>
  <c r="Q32" i="1"/>
  <c r="H57" i="1"/>
  <c r="H77" i="1"/>
  <c r="Q69" i="1"/>
  <c r="H101" i="1"/>
  <c r="H105" i="1"/>
  <c r="H106" i="1"/>
  <c r="H117" i="1"/>
  <c r="H121" i="1"/>
  <c r="H114" i="1"/>
  <c r="H95" i="1"/>
  <c r="H96" i="1"/>
  <c r="H97" i="1"/>
  <c r="H99" i="1"/>
  <c r="H100" i="1"/>
  <c r="H103" i="1"/>
  <c r="H104" i="1"/>
  <c r="H107" i="1"/>
  <c r="H108" i="1"/>
  <c r="H109" i="1"/>
  <c r="H111" i="1"/>
  <c r="H112" i="1"/>
  <c r="H113" i="1"/>
  <c r="H115" i="1"/>
  <c r="H116" i="1"/>
  <c r="H119" i="1"/>
  <c r="H120" i="1"/>
  <c r="H123" i="1"/>
  <c r="H124" i="1"/>
  <c r="H125" i="1"/>
  <c r="H127" i="1"/>
  <c r="H128" i="1"/>
  <c r="H129" i="1"/>
  <c r="H131" i="1"/>
  <c r="H132" i="1"/>
  <c r="Q77" i="1"/>
  <c r="H73" i="1"/>
  <c r="Q36" i="1"/>
  <c r="Q52" i="1"/>
  <c r="Q64" i="1"/>
  <c r="Q68" i="1"/>
  <c r="Q80" i="1"/>
  <c r="Q84" i="1"/>
  <c r="H49" i="1"/>
  <c r="Q7" i="1"/>
  <c r="Q11" i="1"/>
  <c r="Q15" i="1"/>
  <c r="Q19" i="1"/>
  <c r="Q23" i="1"/>
  <c r="Q27" i="1"/>
  <c r="Q31" i="1"/>
  <c r="Q35" i="1"/>
  <c r="Q39" i="1"/>
  <c r="H50" i="1"/>
  <c r="H51" i="1"/>
  <c r="H52" i="1"/>
  <c r="H54" i="1"/>
  <c r="H55" i="1"/>
  <c r="H56" i="1"/>
  <c r="H58" i="1"/>
  <c r="H59" i="1"/>
  <c r="H60" i="1"/>
  <c r="H62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H83" i="1"/>
  <c r="H84" i="1"/>
  <c r="H86" i="1"/>
  <c r="H87" i="1"/>
  <c r="Q50" i="1"/>
  <c r="Q51" i="1"/>
  <c r="Q54" i="1"/>
  <c r="Q55" i="1"/>
  <c r="Q56" i="1"/>
  <c r="Q58" i="1"/>
  <c r="Q59" i="1"/>
  <c r="Q60" i="1"/>
  <c r="Q62" i="1"/>
  <c r="Q63" i="1"/>
  <c r="Q66" i="1"/>
  <c r="Q67" i="1"/>
  <c r="Q70" i="1"/>
  <c r="Q71" i="1"/>
  <c r="Q72" i="1"/>
  <c r="Q74" i="1"/>
  <c r="Q75" i="1"/>
  <c r="Q76" i="1"/>
  <c r="Q78" i="1"/>
  <c r="Q79" i="1"/>
  <c r="Q82" i="1"/>
  <c r="Q83" i="1"/>
  <c r="Q86" i="1"/>
  <c r="Q87" i="1"/>
  <c r="Q5" i="1"/>
  <c r="Q6" i="1"/>
  <c r="Q9" i="1"/>
  <c r="Q10" i="1"/>
  <c r="Q13" i="1"/>
  <c r="Q14" i="1"/>
  <c r="Q17" i="1"/>
  <c r="Q18" i="1"/>
  <c r="Q21" i="1"/>
  <c r="Q22" i="1"/>
  <c r="Q25" i="1"/>
  <c r="Q26" i="1"/>
  <c r="Q29" i="1"/>
  <c r="Q30" i="1"/>
  <c r="Q33" i="1"/>
  <c r="Q34" i="1"/>
  <c r="Q37" i="1"/>
  <c r="Q38" i="1"/>
  <c r="Q41" i="1"/>
  <c r="Q42" i="1"/>
  <c r="J9" i="6" l="1"/>
  <c r="J9" i="5"/>
  <c r="J9" i="3"/>
  <c r="K9" i="2"/>
</calcChain>
</file>

<file path=xl/sharedStrings.xml><?xml version="1.0" encoding="utf-8"?>
<sst xmlns="http://schemas.openxmlformats.org/spreadsheetml/2006/main" count="1495" uniqueCount="58">
  <si>
    <t>Program</t>
  </si>
  <si>
    <t>boundedQueue</t>
  </si>
  <si>
    <t>cal</t>
  </si>
  <si>
    <t>Calculation</t>
  </si>
  <si>
    <t>checkIt</t>
  </si>
  <si>
    <t>CheckPalindrome</t>
  </si>
  <si>
    <t>countPositive</t>
  </si>
  <si>
    <t>date-plus</t>
  </si>
  <si>
    <t>DigitReverser</t>
  </si>
  <si>
    <t>findLast</t>
  </si>
  <si>
    <t>findVal</t>
  </si>
  <si>
    <t>Gaussian</t>
  </si>
  <si>
    <t>Heap</t>
  </si>
  <si>
    <t>InversePermutation</t>
  </si>
  <si>
    <t>jday-jdate</t>
  </si>
  <si>
    <t>lastZero</t>
  </si>
  <si>
    <t>LRS</t>
  </si>
  <si>
    <t>MergeSort</t>
  </si>
  <si>
    <t>numZero</t>
  </si>
  <si>
    <t>oddOrPos</t>
  </si>
  <si>
    <t>pcal</t>
  </si>
  <si>
    <t>power</t>
  </si>
  <si>
    <t>print_tokens</t>
  </si>
  <si>
    <t>print_tokens2</t>
  </si>
  <si>
    <t>printPrimes</t>
  </si>
  <si>
    <t>Queue</t>
  </si>
  <si>
    <t>quicksort</t>
  </si>
  <si>
    <t>RecursiveSelectionSort</t>
  </si>
  <si>
    <t>replace</t>
  </si>
  <si>
    <t>schedule</t>
  </si>
  <si>
    <t>schedule2</t>
  </si>
  <si>
    <t>Stack</t>
  </si>
  <si>
    <t>stats</t>
  </si>
  <si>
    <t>sum</t>
  </si>
  <si>
    <t>tcas</t>
  </si>
  <si>
    <t>testPad</t>
  </si>
  <si>
    <t>totinfo</t>
  </si>
  <si>
    <t>trashAndTakeOut</t>
  </si>
  <si>
    <t>twoPred</t>
  </si>
  <si>
    <t>UnixCal</t>
  </si>
  <si>
    <t>DMBO</t>
  </si>
  <si>
    <t>DTC</t>
  </si>
  <si>
    <t>GMOD</t>
  </si>
  <si>
    <t>GTCOD</t>
  </si>
  <si>
    <t>PEDRO</t>
  </si>
  <si>
    <t>4x</t>
  </si>
  <si>
    <t>Winner</t>
  </si>
  <si>
    <t>8x</t>
  </si>
  <si>
    <t>12x</t>
  </si>
  <si>
    <t>16x</t>
  </si>
  <si>
    <t>32x</t>
  </si>
  <si>
    <t>Approach</t>
  </si>
  <si>
    <t>4 Workers</t>
  </si>
  <si>
    <t>8 Workers</t>
  </si>
  <si>
    <t>12 Workers</t>
  </si>
  <si>
    <t>16 Workers</t>
  </si>
  <si>
    <t>32 Workers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</si>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</sst>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Border="1"/>
    <xf numFmtId="49" fontId="2" fillId="0" borderId="2" xfId="0" applyNumberFormat="1" applyFon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Winner!$I$4:$I$8</c:f>
              <c:strCache>
                <c:ptCount val="5"/>
                <c:pt idx="0">
                  <c:v>DMBO</c:v>
                </c:pt>
                <c:pt idx="1">
                  <c:v>DTC</c:v>
                </c:pt>
                <c:pt idx="2">
                  <c:v>GMOD</c:v>
                </c:pt>
                <c:pt idx="3">
                  <c:v>GTCOD</c:v>
                </c:pt>
                <c:pt idx="4">
                  <c:v>PEDRO</c:v>
                </c:pt>
              </c:strCache>
            </c:strRef>
          </c:cat>
          <c:val>
            <c:numRef>
              <c:f>Winner!$J$4:$J$8</c:f>
              <c:numCache>
                <c:formatCode>General</c:formatCode>
                <c:ptCount val="5"/>
                <c:pt idx="0">
                  <c:v>24</c:v>
                </c:pt>
                <c:pt idx="1">
                  <c:v>36</c:v>
                </c:pt>
                <c:pt idx="2">
                  <c:v>49</c:v>
                </c:pt>
                <c:pt idx="3">
                  <c:v>16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5-4866-99CC-7D34267F5A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'2nd'!$I$4:$I$8</c:f>
              <c:strCache>
                <c:ptCount val="5"/>
                <c:pt idx="0">
                  <c:v>DMBO</c:v>
                </c:pt>
                <c:pt idx="1">
                  <c:v>DTC</c:v>
                </c:pt>
                <c:pt idx="2">
                  <c:v>GMOD</c:v>
                </c:pt>
                <c:pt idx="3">
                  <c:v>GTCOD</c:v>
                </c:pt>
                <c:pt idx="4">
                  <c:v>PEDRO</c:v>
                </c:pt>
              </c:strCache>
            </c:strRef>
          </c:cat>
          <c:val>
            <c:numRef>
              <c:f>'2nd'!$J$4:$J$8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68</c:v>
                </c:pt>
                <c:pt idx="3">
                  <c:v>11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6-4B30-9CB1-89884833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'3rd'!$I$4:$I$8</c:f>
              <c:strCache>
                <c:ptCount val="5"/>
                <c:pt idx="0">
                  <c:v>DMBO</c:v>
                </c:pt>
                <c:pt idx="1">
                  <c:v>DTC</c:v>
                </c:pt>
                <c:pt idx="2">
                  <c:v>GMOD</c:v>
                </c:pt>
                <c:pt idx="3">
                  <c:v>GTCOD</c:v>
                </c:pt>
                <c:pt idx="4">
                  <c:v>PEDRO</c:v>
                </c:pt>
              </c:strCache>
            </c:strRef>
          </c:cat>
          <c:val>
            <c:numRef>
              <c:f>'3rd'!$J$4:$J$8</c:f>
              <c:numCache>
                <c:formatCode>General</c:formatCode>
                <c:ptCount val="5"/>
                <c:pt idx="0">
                  <c:v>60</c:v>
                </c:pt>
                <c:pt idx="1">
                  <c:v>39</c:v>
                </c:pt>
                <c:pt idx="2">
                  <c:v>45</c:v>
                </c:pt>
                <c:pt idx="3">
                  <c:v>15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3-4620-B565-EA9B93B638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'4th'!$I$4:$I$8</c:f>
              <c:strCache>
                <c:ptCount val="5"/>
                <c:pt idx="0">
                  <c:v>DMBO</c:v>
                </c:pt>
                <c:pt idx="1">
                  <c:v>DTC</c:v>
                </c:pt>
                <c:pt idx="2">
                  <c:v>GMOD</c:v>
                </c:pt>
                <c:pt idx="3">
                  <c:v>GTCOD</c:v>
                </c:pt>
                <c:pt idx="4">
                  <c:v>PEDRO</c:v>
                </c:pt>
              </c:strCache>
            </c:strRef>
          </c:cat>
          <c:val>
            <c:numRef>
              <c:f>'4th'!$J$4:$J$8</c:f>
              <c:numCache>
                <c:formatCode>General</c:formatCode>
                <c:ptCount val="5"/>
                <c:pt idx="0">
                  <c:v>48</c:v>
                </c:pt>
                <c:pt idx="1">
                  <c:v>72</c:v>
                </c:pt>
                <c:pt idx="2">
                  <c:v>23</c:v>
                </c:pt>
                <c:pt idx="3">
                  <c:v>42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4557-9E18-6C59FC555F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Fifth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'5th'!$I$4:$I$8</c:f>
              <c:strCache>
                <c:ptCount val="5"/>
                <c:pt idx="0">
                  <c:v>DMBO</c:v>
                </c:pt>
                <c:pt idx="1">
                  <c:v>DTC</c:v>
                </c:pt>
                <c:pt idx="2">
                  <c:v>GMOD</c:v>
                </c:pt>
                <c:pt idx="3">
                  <c:v>GTCOD</c:v>
                </c:pt>
                <c:pt idx="4">
                  <c:v>PEDRO</c:v>
                </c:pt>
              </c:strCache>
            </c:strRef>
          </c:cat>
          <c:val>
            <c:numRef>
              <c:f>'5th'!$J$4:$J$8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10</c:v>
                </c:pt>
                <c:pt idx="3">
                  <c:v>111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E-4476-A41E-721F3193BF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10</xdr:row>
      <xdr:rowOff>66675</xdr:rowOff>
    </xdr:from>
    <xdr:to>
      <xdr:col>14</xdr:col>
      <xdr:colOff>395287</xdr:colOff>
      <xdr:row>24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10</xdr:row>
      <xdr:rowOff>161925</xdr:rowOff>
    </xdr:from>
    <xdr:to>
      <xdr:col>14</xdr:col>
      <xdr:colOff>442912</xdr:colOff>
      <xdr:row>25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681037</xdr:colOff>
      <xdr:row>10</xdr:row>
      <xdr:rowOff>76200</xdr:rowOff>
    </xdr:from>
    <xdr:to>
      <xdr:col>14</xdr:col>
      <xdr:colOff>452437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10</xdr:row>
      <xdr:rowOff>171450</xdr:rowOff>
    </xdr:from>
    <xdr:to>
      <xdr:col>14</xdr:col>
      <xdr:colOff>509587</xdr:colOff>
      <xdr:row>25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19050</xdr:rowOff>
    </xdr:from>
    <xdr:to>
      <xdr:col>14</xdr:col>
      <xdr:colOff>461962</xdr:colOff>
      <xdr:row>24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2"/>
  <sheetViews>
    <sheetView zoomScale="90" zoomScaleNormal="90" workbookViewId="0">
      <selection activeCell="O2" sqref="O2"/>
    </sheetView>
  </sheetViews>
  <sheetFormatPr defaultRowHeight="15" x14ac:dyDescent="0.25"/>
  <cols>
    <col min="1" max="1" width="19" bestFit="1" customWidth="1"/>
    <col min="8" max="8" width="10.625" customWidth="1"/>
    <col min="10" max="10" width="19" bestFit="1" customWidth="1"/>
  </cols>
  <sheetData>
    <row r="2" spans="1:17" x14ac:dyDescent="0.25">
      <c r="C2" s="6">
        <v>4</v>
      </c>
      <c r="L2" s="6">
        <v>8</v>
      </c>
    </row>
    <row r="3" spans="1:17" x14ac:dyDescent="0.25">
      <c r="A3" s="1" t="s">
        <v>0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7" t="s">
        <v>46</v>
      </c>
      <c r="J3" s="1" t="s">
        <v>0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7" t="s">
        <v>46</v>
      </c>
    </row>
    <row r="4" spans="1:17" x14ac:dyDescent="0.25">
      <c r="A4" s="4" t="s">
        <v>1</v>
      </c>
      <c r="B4" s="3">
        <v>1876.7152799999999</v>
      </c>
      <c r="C4" s="5">
        <v>1606.5115069999999</v>
      </c>
      <c r="D4" s="3">
        <v>405.6763416</v>
      </c>
      <c r="E4" s="3">
        <v>719.01594660000001</v>
      </c>
      <c r="F4" s="3">
        <v>513.38411589999998</v>
      </c>
      <c r="G4">
        <f>SMALL(B4:F4,1)</f>
        <v>405.6763416</v>
      </c>
      <c r="H4" t="str">
        <f>IF(G4=F4,"PEDRO",IF(G4=E4,"GTCOD",IF(G4=D4,"GMOD",IF(G4=C4,"DTC",IF(G4=B4,"DMBO")))))</f>
        <v>GMOD</v>
      </c>
      <c r="J4" s="2" t="s">
        <v>1</v>
      </c>
      <c r="K4" s="3">
        <v>882.65673079999999</v>
      </c>
      <c r="L4" s="3">
        <v>379.72590919999999</v>
      </c>
      <c r="M4" s="3">
        <v>125.3987628</v>
      </c>
      <c r="N4" s="3">
        <v>382.07719850000001</v>
      </c>
      <c r="O4" s="3">
        <v>112.9394999</v>
      </c>
      <c r="P4">
        <f>SMALL(K4:O4,1)</f>
        <v>112.9394999</v>
      </c>
      <c r="Q4" t="str">
        <f>IF(P4=O4,"PEDRO",IF(P4=N4,"GTCOD",IF(P4=M4,"GMOD",IF(P4=L4,"DTC",IF(P4=K4,"DMBO")))))</f>
        <v>PEDRO</v>
      </c>
    </row>
    <row r="5" spans="1:17" x14ac:dyDescent="0.25">
      <c r="A5" s="4" t="s">
        <v>2</v>
      </c>
      <c r="B5" s="3">
        <v>64.433390189999997</v>
      </c>
      <c r="C5" s="5">
        <v>80.365517220000001</v>
      </c>
      <c r="D5" s="3">
        <v>48.172573149999998</v>
      </c>
      <c r="E5" s="3">
        <v>62.791502909999998</v>
      </c>
      <c r="F5" s="3">
        <v>37.719029399999997</v>
      </c>
      <c r="G5">
        <f t="shared" ref="G5:G42" si="0">SMALL(B5:F5,1)</f>
        <v>37.719029399999997</v>
      </c>
      <c r="H5" t="str">
        <f t="shared" ref="H5:H42" si="1">IF(G5=F5,"PEDRO",IF(G5=E5,"GTCOD",IF(G5=D5,"GMOD",IF(G5=C5,"DTC",IF(G5=B5,"DMBO")))))</f>
        <v>PEDRO</v>
      </c>
      <c r="J5" s="2" t="s">
        <v>2</v>
      </c>
      <c r="K5" s="3">
        <v>33.424224039999999</v>
      </c>
      <c r="L5" s="3">
        <v>14.27138343</v>
      </c>
      <c r="M5" s="3">
        <v>44.936180999999998</v>
      </c>
      <c r="N5" s="3">
        <v>60.622732880000001</v>
      </c>
      <c r="O5" s="3">
        <v>38.796912570000003</v>
      </c>
      <c r="P5">
        <f t="shared" ref="P5:P42" si="2">SMALL(K5:O5,1)</f>
        <v>14.27138343</v>
      </c>
      <c r="Q5" t="str">
        <f t="shared" ref="Q5:Q42" si="3">IF(P5=O5,"PEDRO",IF(P5=N5,"GTCOD",IF(P5=M5,"GMOD",IF(P5=L5,"DTC",IF(P5=K5,"DMBO")))))</f>
        <v>DTC</v>
      </c>
    </row>
    <row r="6" spans="1:17" x14ac:dyDescent="0.25">
      <c r="A6" s="4" t="s">
        <v>3</v>
      </c>
      <c r="B6" s="3">
        <v>348.22571019999998</v>
      </c>
      <c r="C6" s="5">
        <v>451.7440004</v>
      </c>
      <c r="D6" s="3">
        <v>502.45998279999998</v>
      </c>
      <c r="E6" s="3">
        <v>796.56221930000004</v>
      </c>
      <c r="F6" s="3">
        <v>644.96599460000004</v>
      </c>
      <c r="G6">
        <f t="shared" si="0"/>
        <v>348.22571019999998</v>
      </c>
      <c r="H6" t="str">
        <f t="shared" si="1"/>
        <v>DMBO</v>
      </c>
      <c r="J6" s="2" t="s">
        <v>3</v>
      </c>
      <c r="K6" s="3">
        <v>137.6114815</v>
      </c>
      <c r="L6" s="3">
        <v>156.83244780000001</v>
      </c>
      <c r="M6" s="3">
        <v>131.69132719999999</v>
      </c>
      <c r="N6" s="3">
        <v>162.48960099999999</v>
      </c>
      <c r="O6" s="3">
        <v>143.08127089999999</v>
      </c>
      <c r="P6">
        <f t="shared" si="2"/>
        <v>131.69132719999999</v>
      </c>
      <c r="Q6" t="str">
        <f t="shared" si="3"/>
        <v>GMOD</v>
      </c>
    </row>
    <row r="7" spans="1:17" x14ac:dyDescent="0.25">
      <c r="A7" s="4" t="s">
        <v>4</v>
      </c>
      <c r="B7" s="3">
        <v>58.174124859999999</v>
      </c>
      <c r="C7" s="5">
        <v>43.747784029999998</v>
      </c>
      <c r="D7" s="3">
        <v>45.517441060000003</v>
      </c>
      <c r="E7" s="3">
        <v>157.78277929999999</v>
      </c>
      <c r="F7" s="3">
        <v>11.76407341</v>
      </c>
      <c r="G7">
        <f t="shared" si="0"/>
        <v>11.76407341</v>
      </c>
      <c r="H7" t="str">
        <f t="shared" si="1"/>
        <v>PEDRO</v>
      </c>
      <c r="J7" s="2" t="s">
        <v>4</v>
      </c>
      <c r="K7" s="3">
        <v>52.65391013</v>
      </c>
      <c r="L7" s="3">
        <v>30.356599979999999</v>
      </c>
      <c r="M7" s="3">
        <v>44.055860299999999</v>
      </c>
      <c r="N7" s="3">
        <v>39.377297730000002</v>
      </c>
      <c r="O7" s="3">
        <v>54.006336070000003</v>
      </c>
      <c r="P7">
        <f t="shared" si="2"/>
        <v>30.356599979999999</v>
      </c>
      <c r="Q7" t="str">
        <f t="shared" si="3"/>
        <v>DTC</v>
      </c>
    </row>
    <row r="8" spans="1:17" x14ac:dyDescent="0.25">
      <c r="A8" s="4" t="s">
        <v>5</v>
      </c>
      <c r="B8" s="3">
        <v>28.9907258</v>
      </c>
      <c r="C8" s="5">
        <v>51.561697250000002</v>
      </c>
      <c r="D8" s="3">
        <v>17.503508109999999</v>
      </c>
      <c r="E8" s="3">
        <v>103.8585564</v>
      </c>
      <c r="F8" s="3">
        <v>22.94052542</v>
      </c>
      <c r="G8">
        <f t="shared" si="0"/>
        <v>17.503508109999999</v>
      </c>
      <c r="H8" t="str">
        <f t="shared" si="1"/>
        <v>GMOD</v>
      </c>
      <c r="J8" s="2" t="s">
        <v>5</v>
      </c>
      <c r="K8" s="3">
        <v>67.95835873</v>
      </c>
      <c r="L8" s="3">
        <v>203.94820010000001</v>
      </c>
      <c r="M8" s="3">
        <v>29.1562114</v>
      </c>
      <c r="N8" s="3">
        <v>184.51735260000001</v>
      </c>
      <c r="O8" s="3">
        <v>29.671943049999999</v>
      </c>
      <c r="P8">
        <f t="shared" si="2"/>
        <v>29.1562114</v>
      </c>
      <c r="Q8" t="str">
        <f t="shared" si="3"/>
        <v>GMOD</v>
      </c>
    </row>
    <row r="9" spans="1:17" x14ac:dyDescent="0.25">
      <c r="A9" s="4" t="s">
        <v>6</v>
      </c>
      <c r="B9" s="3">
        <v>57.937203179999997</v>
      </c>
      <c r="C9" s="5">
        <v>89.56441848</v>
      </c>
      <c r="D9" s="3">
        <v>23.99584522</v>
      </c>
      <c r="E9" s="3">
        <v>84.54350488</v>
      </c>
      <c r="F9" s="3">
        <v>17.55889745</v>
      </c>
      <c r="G9">
        <f t="shared" si="0"/>
        <v>17.55889745</v>
      </c>
      <c r="H9" t="str">
        <f t="shared" si="1"/>
        <v>PEDRO</v>
      </c>
      <c r="J9" s="2" t="s">
        <v>6</v>
      </c>
      <c r="K9" s="3">
        <v>48.050489450000001</v>
      </c>
      <c r="L9" s="3">
        <v>36.457720080000001</v>
      </c>
      <c r="M9" s="3">
        <v>31.569620669999999</v>
      </c>
      <c r="N9" s="3">
        <v>32.876758420000002</v>
      </c>
      <c r="O9" s="3">
        <v>24.762836499999999</v>
      </c>
      <c r="P9">
        <f t="shared" si="2"/>
        <v>24.762836499999999</v>
      </c>
      <c r="Q9" t="str">
        <f t="shared" si="3"/>
        <v>PEDRO</v>
      </c>
    </row>
    <row r="10" spans="1:17" x14ac:dyDescent="0.25">
      <c r="A10" s="4" t="s">
        <v>7</v>
      </c>
      <c r="B10" s="3">
        <v>647.74121379999997</v>
      </c>
      <c r="C10" s="5">
        <v>433.52557580000001</v>
      </c>
      <c r="D10" s="3">
        <v>562.44970620000004</v>
      </c>
      <c r="E10" s="3">
        <v>367.8254475</v>
      </c>
      <c r="F10" s="3">
        <v>646.96288340000001</v>
      </c>
      <c r="G10">
        <f t="shared" si="0"/>
        <v>367.8254475</v>
      </c>
      <c r="H10" t="str">
        <f t="shared" si="1"/>
        <v>GTCOD</v>
      </c>
      <c r="J10" s="2" t="s">
        <v>7</v>
      </c>
      <c r="K10" s="3">
        <v>250.3802872</v>
      </c>
      <c r="L10" s="3">
        <v>128.746768</v>
      </c>
      <c r="M10" s="3">
        <v>219.0977413</v>
      </c>
      <c r="N10" s="3">
        <v>327.92843540000001</v>
      </c>
      <c r="O10" s="3">
        <v>209.7287838</v>
      </c>
      <c r="P10">
        <f t="shared" si="2"/>
        <v>128.746768</v>
      </c>
      <c r="Q10" t="str">
        <f t="shared" si="3"/>
        <v>DTC</v>
      </c>
    </row>
    <row r="11" spans="1:17" x14ac:dyDescent="0.25">
      <c r="A11" s="4" t="s">
        <v>8</v>
      </c>
      <c r="B11" s="3">
        <v>60.223079380000001</v>
      </c>
      <c r="C11" s="5">
        <v>569.87628380000001</v>
      </c>
      <c r="D11" s="3">
        <v>160.8331388</v>
      </c>
      <c r="E11" s="3">
        <v>1100.184855</v>
      </c>
      <c r="F11" s="3">
        <v>186.52498370000001</v>
      </c>
      <c r="G11">
        <f t="shared" si="0"/>
        <v>60.223079380000001</v>
      </c>
      <c r="H11" t="str">
        <f t="shared" si="1"/>
        <v>DMBO</v>
      </c>
      <c r="J11" s="2" t="s">
        <v>8</v>
      </c>
      <c r="K11" s="3">
        <v>56.234533689999999</v>
      </c>
      <c r="L11" s="3">
        <v>101.1898839</v>
      </c>
      <c r="M11" s="3">
        <v>66.649272539999998</v>
      </c>
      <c r="N11" s="3">
        <v>70.443141150000002</v>
      </c>
      <c r="O11" s="3">
        <v>51.995446899999997</v>
      </c>
      <c r="P11">
        <f t="shared" si="2"/>
        <v>51.995446899999997</v>
      </c>
      <c r="Q11" t="str">
        <f t="shared" si="3"/>
        <v>PEDRO</v>
      </c>
    </row>
    <row r="12" spans="1:17" x14ac:dyDescent="0.25">
      <c r="A12" s="4" t="s">
        <v>9</v>
      </c>
      <c r="B12" s="3">
        <v>17.13363653</v>
      </c>
      <c r="C12" s="5">
        <v>65.065060290000005</v>
      </c>
      <c r="D12" s="3">
        <v>19.14092797</v>
      </c>
      <c r="E12" s="3">
        <v>115.1351544</v>
      </c>
      <c r="F12" s="3">
        <v>18.561087239999999</v>
      </c>
      <c r="G12">
        <f t="shared" si="0"/>
        <v>17.13363653</v>
      </c>
      <c r="H12" t="str">
        <f t="shared" si="1"/>
        <v>DMBO</v>
      </c>
      <c r="J12" s="2" t="s">
        <v>9</v>
      </c>
      <c r="K12" s="3">
        <v>24.502078109999999</v>
      </c>
      <c r="L12" s="3">
        <v>37.013564449999997</v>
      </c>
      <c r="M12" s="3">
        <v>30.116392269999999</v>
      </c>
      <c r="N12" s="3">
        <v>20.180930879999998</v>
      </c>
      <c r="O12" s="3">
        <v>25.412897640000001</v>
      </c>
      <c r="P12">
        <f t="shared" si="2"/>
        <v>20.180930879999998</v>
      </c>
      <c r="Q12" t="str">
        <f t="shared" si="3"/>
        <v>GTCOD</v>
      </c>
    </row>
    <row r="13" spans="1:17" x14ac:dyDescent="0.25">
      <c r="A13" s="4" t="s">
        <v>10</v>
      </c>
      <c r="B13" s="3">
        <v>56.846254510000001</v>
      </c>
      <c r="C13" s="5">
        <v>71.046164149999996</v>
      </c>
      <c r="D13" s="3">
        <v>20.473437969999999</v>
      </c>
      <c r="E13" s="3">
        <v>142.08828410000001</v>
      </c>
      <c r="F13" s="3">
        <v>35.169742489999997</v>
      </c>
      <c r="G13">
        <f t="shared" si="0"/>
        <v>20.473437969999999</v>
      </c>
      <c r="H13" t="str">
        <f t="shared" si="1"/>
        <v>GMOD</v>
      </c>
      <c r="J13" s="2" t="s">
        <v>10</v>
      </c>
      <c r="K13" s="3">
        <v>58.863620339999997</v>
      </c>
      <c r="L13" s="3">
        <v>123.65143569999999</v>
      </c>
      <c r="M13" s="3">
        <v>31.600802219999998</v>
      </c>
      <c r="N13" s="3">
        <v>135.24563079999999</v>
      </c>
      <c r="O13" s="3">
        <v>47.682223290000003</v>
      </c>
      <c r="P13">
        <f t="shared" si="2"/>
        <v>31.600802219999998</v>
      </c>
      <c r="Q13" t="str">
        <f t="shared" si="3"/>
        <v>GMOD</v>
      </c>
    </row>
    <row r="14" spans="1:17" x14ac:dyDescent="0.25">
      <c r="A14" s="4" t="s">
        <v>11</v>
      </c>
      <c r="B14" s="3">
        <v>761.75977399999999</v>
      </c>
      <c r="C14" s="5">
        <v>715.07311140000002</v>
      </c>
      <c r="D14" s="3">
        <v>532.72809749999999</v>
      </c>
      <c r="E14" s="3">
        <v>420.5600872</v>
      </c>
      <c r="F14" s="3">
        <v>579.15411200000005</v>
      </c>
      <c r="G14">
        <f t="shared" si="0"/>
        <v>420.5600872</v>
      </c>
      <c r="H14" t="str">
        <f t="shared" si="1"/>
        <v>GTCOD</v>
      </c>
      <c r="J14" s="2" t="s">
        <v>11</v>
      </c>
      <c r="K14" s="3">
        <v>207.98988460000001</v>
      </c>
      <c r="L14" s="3">
        <v>111.4708827</v>
      </c>
      <c r="M14" s="3">
        <v>168.5198877</v>
      </c>
      <c r="N14" s="3">
        <v>219.96673129999999</v>
      </c>
      <c r="O14" s="3">
        <v>152.76341780000001</v>
      </c>
      <c r="P14">
        <f t="shared" si="2"/>
        <v>111.4708827</v>
      </c>
      <c r="Q14" t="str">
        <f t="shared" si="3"/>
        <v>DTC</v>
      </c>
    </row>
    <row r="15" spans="1:17" x14ac:dyDescent="0.25">
      <c r="A15" s="4" t="s">
        <v>12</v>
      </c>
      <c r="B15" s="3">
        <v>475.52273279999997</v>
      </c>
      <c r="C15" s="5">
        <v>279.43406620000002</v>
      </c>
      <c r="D15" s="3">
        <v>433.24205410000002</v>
      </c>
      <c r="E15" s="3">
        <v>86.509030629999998</v>
      </c>
      <c r="F15" s="3">
        <v>362.54677830000003</v>
      </c>
      <c r="G15">
        <f t="shared" si="0"/>
        <v>86.509030629999998</v>
      </c>
      <c r="H15" t="str">
        <f t="shared" si="1"/>
        <v>GTCOD</v>
      </c>
      <c r="J15" s="2" t="s">
        <v>12</v>
      </c>
      <c r="K15" s="3">
        <v>125.41391779999999</v>
      </c>
      <c r="L15" s="3">
        <v>53.096369600000003</v>
      </c>
      <c r="M15" s="3">
        <v>86.139503629999993</v>
      </c>
      <c r="N15" s="3">
        <v>65.542370469999994</v>
      </c>
      <c r="O15" s="3">
        <v>48.39916771</v>
      </c>
      <c r="P15">
        <f t="shared" si="2"/>
        <v>48.39916771</v>
      </c>
      <c r="Q15" t="str">
        <f t="shared" si="3"/>
        <v>PEDRO</v>
      </c>
    </row>
    <row r="16" spans="1:17" x14ac:dyDescent="0.25">
      <c r="A16" s="4" t="s">
        <v>13</v>
      </c>
      <c r="B16" s="3">
        <v>60.8868516</v>
      </c>
      <c r="C16" s="5">
        <v>62.452831519999997</v>
      </c>
      <c r="D16" s="3">
        <v>38.916070470000001</v>
      </c>
      <c r="E16" s="3">
        <v>49.552803109999999</v>
      </c>
      <c r="F16" s="3">
        <v>34.370968179999998</v>
      </c>
      <c r="G16">
        <f t="shared" si="0"/>
        <v>34.370968179999998</v>
      </c>
      <c r="H16" t="str">
        <f t="shared" si="1"/>
        <v>PEDRO</v>
      </c>
      <c r="J16" s="2" t="s">
        <v>13</v>
      </c>
      <c r="K16" s="3">
        <v>38.693881519999998</v>
      </c>
      <c r="L16" s="3">
        <v>25.008999639999999</v>
      </c>
      <c r="M16" s="3">
        <v>36.17838622</v>
      </c>
      <c r="N16" s="3">
        <v>45.378476730000003</v>
      </c>
      <c r="O16" s="3">
        <v>51.151331380000002</v>
      </c>
      <c r="P16">
        <f t="shared" si="2"/>
        <v>25.008999639999999</v>
      </c>
      <c r="Q16" t="str">
        <f t="shared" si="3"/>
        <v>DTC</v>
      </c>
    </row>
    <row r="17" spans="1:17" x14ac:dyDescent="0.25">
      <c r="A17" s="4" t="s">
        <v>14</v>
      </c>
      <c r="B17" s="3">
        <v>145.17500509999999</v>
      </c>
      <c r="C17" s="5">
        <v>531.35788830000001</v>
      </c>
      <c r="D17" s="3">
        <v>272.36423530000002</v>
      </c>
      <c r="E17" s="3">
        <v>261.8370516</v>
      </c>
      <c r="F17" s="3">
        <v>213.54095720000001</v>
      </c>
      <c r="G17">
        <f t="shared" si="0"/>
        <v>145.17500509999999</v>
      </c>
      <c r="H17" t="str">
        <f t="shared" si="1"/>
        <v>DMBO</v>
      </c>
      <c r="J17" s="2" t="s">
        <v>14</v>
      </c>
      <c r="K17" s="3">
        <v>133.4474213</v>
      </c>
      <c r="L17" s="3">
        <v>71.855756819999996</v>
      </c>
      <c r="M17" s="3">
        <v>58.121589610000001</v>
      </c>
      <c r="N17" s="3">
        <v>167.78749339999999</v>
      </c>
      <c r="O17" s="3">
        <v>70.653896250000003</v>
      </c>
      <c r="P17">
        <f t="shared" si="2"/>
        <v>58.121589610000001</v>
      </c>
      <c r="Q17" t="str">
        <f t="shared" si="3"/>
        <v>GMOD</v>
      </c>
    </row>
    <row r="18" spans="1:17" x14ac:dyDescent="0.25">
      <c r="A18" s="4" t="s">
        <v>15</v>
      </c>
      <c r="B18" s="3">
        <v>326.72909659999999</v>
      </c>
      <c r="C18" s="5">
        <v>52.994256120000003</v>
      </c>
      <c r="D18" s="3">
        <v>48.375375400000003</v>
      </c>
      <c r="E18" s="3">
        <v>253.235364</v>
      </c>
      <c r="F18" s="3">
        <v>238.44084430000001</v>
      </c>
      <c r="G18">
        <f t="shared" si="0"/>
        <v>48.375375400000003</v>
      </c>
      <c r="H18" t="str">
        <f t="shared" si="1"/>
        <v>GMOD</v>
      </c>
      <c r="J18" s="2" t="s">
        <v>15</v>
      </c>
      <c r="K18" s="3">
        <v>183.42348509999999</v>
      </c>
      <c r="L18" s="3">
        <v>135.8548452</v>
      </c>
      <c r="M18" s="3">
        <v>44.439684059999998</v>
      </c>
      <c r="N18" s="3">
        <v>138.38352040000001</v>
      </c>
      <c r="O18" s="3">
        <v>47.333947330000001</v>
      </c>
      <c r="P18">
        <f t="shared" si="2"/>
        <v>44.439684059999998</v>
      </c>
      <c r="Q18" t="str">
        <f t="shared" si="3"/>
        <v>GMOD</v>
      </c>
    </row>
    <row r="19" spans="1:17" x14ac:dyDescent="0.25">
      <c r="A19" s="4" t="s">
        <v>16</v>
      </c>
      <c r="B19" s="3">
        <v>106.5661741</v>
      </c>
      <c r="C19" s="5">
        <v>557.72101699999996</v>
      </c>
      <c r="D19" s="3">
        <v>269.89488230000001</v>
      </c>
      <c r="E19" s="3">
        <v>222.9470139</v>
      </c>
      <c r="F19" s="3">
        <v>249.67230699999999</v>
      </c>
      <c r="G19">
        <f t="shared" si="0"/>
        <v>106.5661741</v>
      </c>
      <c r="H19" t="str">
        <f t="shared" si="1"/>
        <v>DMBO</v>
      </c>
      <c r="J19" s="2" t="s">
        <v>16</v>
      </c>
      <c r="K19" s="3">
        <v>68.336932829999995</v>
      </c>
      <c r="L19" s="3">
        <v>73.188111840000005</v>
      </c>
      <c r="M19" s="3">
        <v>59.287520520000001</v>
      </c>
      <c r="N19" s="3">
        <v>152.71047999999999</v>
      </c>
      <c r="O19" s="3">
        <v>51.034637840000002</v>
      </c>
      <c r="P19">
        <f t="shared" si="2"/>
        <v>51.034637840000002</v>
      </c>
      <c r="Q19" t="str">
        <f t="shared" si="3"/>
        <v>PEDRO</v>
      </c>
    </row>
    <row r="20" spans="1:17" x14ac:dyDescent="0.25">
      <c r="A20" s="4" t="s">
        <v>17</v>
      </c>
      <c r="B20" s="3">
        <v>238.06562159999999</v>
      </c>
      <c r="C20" s="5">
        <v>56.95098548</v>
      </c>
      <c r="D20" s="3">
        <v>350.92476620000002</v>
      </c>
      <c r="E20" s="3">
        <v>1051.429351</v>
      </c>
      <c r="F20" s="3">
        <v>365.4688021</v>
      </c>
      <c r="G20">
        <f t="shared" si="0"/>
        <v>56.95098548</v>
      </c>
      <c r="H20" t="str">
        <f t="shared" si="1"/>
        <v>DTC</v>
      </c>
      <c r="J20" s="2" t="s">
        <v>17</v>
      </c>
      <c r="K20" s="3">
        <v>50.537536660000001</v>
      </c>
      <c r="L20" s="3">
        <v>54.341942860000003</v>
      </c>
      <c r="M20" s="3">
        <v>53.780418429999997</v>
      </c>
      <c r="N20" s="3">
        <v>108.8585345</v>
      </c>
      <c r="O20" s="3">
        <v>45.323282229999997</v>
      </c>
      <c r="P20">
        <f t="shared" si="2"/>
        <v>45.323282229999997</v>
      </c>
      <c r="Q20" t="str">
        <f t="shared" si="3"/>
        <v>PEDRO</v>
      </c>
    </row>
    <row r="21" spans="1:17" x14ac:dyDescent="0.25">
      <c r="A21" s="4" t="s">
        <v>18</v>
      </c>
      <c r="B21" s="3">
        <v>551.58911860000001</v>
      </c>
      <c r="C21" s="5">
        <v>402.98470250000003</v>
      </c>
      <c r="D21" s="3">
        <v>166.3425167</v>
      </c>
      <c r="E21" s="3">
        <v>633.41162529999997</v>
      </c>
      <c r="F21" s="3">
        <v>163.9286645</v>
      </c>
      <c r="G21">
        <f t="shared" si="0"/>
        <v>163.9286645</v>
      </c>
      <c r="H21" t="str">
        <f t="shared" si="1"/>
        <v>PEDRO</v>
      </c>
      <c r="J21" s="2" t="s">
        <v>18</v>
      </c>
      <c r="K21" s="3">
        <v>240.31443870000001</v>
      </c>
      <c r="L21" s="3">
        <v>243.79117299999999</v>
      </c>
      <c r="M21" s="3">
        <v>41.693775289999998</v>
      </c>
      <c r="N21" s="3">
        <v>227.79117600000001</v>
      </c>
      <c r="O21" s="3">
        <v>54.576532129999997</v>
      </c>
      <c r="P21">
        <f t="shared" si="2"/>
        <v>41.693775289999998</v>
      </c>
      <c r="Q21" t="str">
        <f t="shared" si="3"/>
        <v>GMOD</v>
      </c>
    </row>
    <row r="22" spans="1:17" x14ac:dyDescent="0.25">
      <c r="A22" s="4" t="s">
        <v>19</v>
      </c>
      <c r="B22" s="3">
        <v>30.798742570000002</v>
      </c>
      <c r="C22" s="5">
        <v>45.565131510000001</v>
      </c>
      <c r="D22" s="3">
        <v>29.04136982</v>
      </c>
      <c r="E22" s="3">
        <v>41.816228330000001</v>
      </c>
      <c r="F22" s="3">
        <v>28.044911710000001</v>
      </c>
      <c r="G22">
        <f t="shared" si="0"/>
        <v>28.044911710000001</v>
      </c>
      <c r="H22" t="str">
        <f t="shared" si="1"/>
        <v>PEDRO</v>
      </c>
      <c r="J22" s="2" t="s">
        <v>19</v>
      </c>
      <c r="K22" s="3">
        <v>41.575057370000003</v>
      </c>
      <c r="L22" s="3">
        <v>17.052935909999999</v>
      </c>
      <c r="M22" s="3">
        <v>41.161644729999999</v>
      </c>
      <c r="N22" s="3">
        <v>34.289204439999999</v>
      </c>
      <c r="O22" s="3">
        <v>37.497873939999998</v>
      </c>
      <c r="P22">
        <f t="shared" si="2"/>
        <v>17.052935909999999</v>
      </c>
      <c r="Q22" t="str">
        <f t="shared" si="3"/>
        <v>DTC</v>
      </c>
    </row>
    <row r="23" spans="1:17" x14ac:dyDescent="0.25">
      <c r="A23" s="4" t="s">
        <v>20</v>
      </c>
      <c r="B23" s="3">
        <v>911.50657290000004</v>
      </c>
      <c r="C23" s="5">
        <v>1035.1263409999999</v>
      </c>
      <c r="D23" s="3">
        <v>1011.569274</v>
      </c>
      <c r="E23" s="3">
        <v>529.7293555</v>
      </c>
      <c r="F23" s="3">
        <v>1185.3563380000001</v>
      </c>
      <c r="G23">
        <f t="shared" si="0"/>
        <v>529.7293555</v>
      </c>
      <c r="H23" t="str">
        <f t="shared" si="1"/>
        <v>GTCOD</v>
      </c>
      <c r="J23" s="2" t="s">
        <v>20</v>
      </c>
      <c r="K23" s="3">
        <v>682.24570730000005</v>
      </c>
      <c r="L23" s="3">
        <v>257.28238549999998</v>
      </c>
      <c r="M23" s="3">
        <v>678.23859860000005</v>
      </c>
      <c r="N23" s="3">
        <v>731.2414076</v>
      </c>
      <c r="O23" s="3">
        <v>495.74030909999999</v>
      </c>
      <c r="P23">
        <f t="shared" si="2"/>
        <v>257.28238549999998</v>
      </c>
      <c r="Q23" t="str">
        <f t="shared" si="3"/>
        <v>DTC</v>
      </c>
    </row>
    <row r="24" spans="1:17" x14ac:dyDescent="0.25">
      <c r="A24" s="4" t="s">
        <v>21</v>
      </c>
      <c r="B24" s="3">
        <v>238.6947193</v>
      </c>
      <c r="C24" s="5">
        <v>118.593737</v>
      </c>
      <c r="D24" s="3">
        <v>57.359753259999998</v>
      </c>
      <c r="E24" s="3">
        <v>493.73882450000002</v>
      </c>
      <c r="F24" s="3">
        <v>96.790598540000005</v>
      </c>
      <c r="G24">
        <f t="shared" si="0"/>
        <v>57.359753259999998</v>
      </c>
      <c r="H24" t="str">
        <f t="shared" si="1"/>
        <v>GMOD</v>
      </c>
      <c r="J24" s="2" t="s">
        <v>21</v>
      </c>
      <c r="K24" s="3">
        <v>73.530117329999996</v>
      </c>
      <c r="L24" s="3">
        <v>44.046385880000003</v>
      </c>
      <c r="M24" s="3">
        <v>43.804372399999998</v>
      </c>
      <c r="N24" s="3">
        <v>43.199484589999997</v>
      </c>
      <c r="O24" s="3">
        <v>61.621774350000003</v>
      </c>
      <c r="P24">
        <f t="shared" si="2"/>
        <v>43.199484589999997</v>
      </c>
      <c r="Q24" t="str">
        <f t="shared" si="3"/>
        <v>GTCOD</v>
      </c>
    </row>
    <row r="25" spans="1:17" x14ac:dyDescent="0.25">
      <c r="A25" s="4" t="s">
        <v>22</v>
      </c>
      <c r="B25" s="3">
        <v>1015.324758</v>
      </c>
      <c r="C25" s="5">
        <v>808.8755602</v>
      </c>
      <c r="D25" s="3">
        <v>880.92844349999996</v>
      </c>
      <c r="E25" s="3">
        <v>232.93571779999999</v>
      </c>
      <c r="F25" s="3">
        <v>730.73073239999997</v>
      </c>
      <c r="G25">
        <f t="shared" si="0"/>
        <v>232.93571779999999</v>
      </c>
      <c r="H25" t="str">
        <f t="shared" si="1"/>
        <v>GTCOD</v>
      </c>
      <c r="J25" s="2" t="s">
        <v>22</v>
      </c>
      <c r="K25" s="3">
        <v>454.7186658</v>
      </c>
      <c r="L25" s="3">
        <v>209.03224639999999</v>
      </c>
      <c r="M25" s="3">
        <v>353.77833420000002</v>
      </c>
      <c r="N25" s="3">
        <v>538.05742129999999</v>
      </c>
      <c r="O25" s="3">
        <v>333.17618160000001</v>
      </c>
      <c r="P25">
        <f t="shared" si="2"/>
        <v>209.03224639999999</v>
      </c>
      <c r="Q25" t="str">
        <f t="shared" si="3"/>
        <v>DTC</v>
      </c>
    </row>
    <row r="26" spans="1:17" x14ac:dyDescent="0.25">
      <c r="A26" s="4" t="s">
        <v>23</v>
      </c>
      <c r="B26" s="3">
        <v>994.52416730000004</v>
      </c>
      <c r="C26" s="5">
        <v>1024.5519400000001</v>
      </c>
      <c r="D26" s="3">
        <v>494.81229309999998</v>
      </c>
      <c r="E26" s="3">
        <v>347.3844393</v>
      </c>
      <c r="F26" s="3">
        <v>497.59844509999999</v>
      </c>
      <c r="G26">
        <f t="shared" si="0"/>
        <v>347.3844393</v>
      </c>
      <c r="H26" t="str">
        <f t="shared" si="1"/>
        <v>GTCOD</v>
      </c>
      <c r="J26" s="2" t="s">
        <v>23</v>
      </c>
      <c r="K26" s="3">
        <v>452.47972060000001</v>
      </c>
      <c r="L26" s="3">
        <v>240.3070567</v>
      </c>
      <c r="M26" s="3">
        <v>355.58652649999999</v>
      </c>
      <c r="N26" s="3">
        <v>493.50945400000001</v>
      </c>
      <c r="O26" s="3">
        <v>298.70127609999997</v>
      </c>
      <c r="P26">
        <f t="shared" si="2"/>
        <v>240.3070567</v>
      </c>
      <c r="Q26" t="str">
        <f t="shared" si="3"/>
        <v>DTC</v>
      </c>
    </row>
    <row r="27" spans="1:17" x14ac:dyDescent="0.25">
      <c r="A27" s="4" t="s">
        <v>24</v>
      </c>
      <c r="B27" s="3">
        <v>566.45392449999997</v>
      </c>
      <c r="C27" s="5">
        <v>104.28629220000001</v>
      </c>
      <c r="D27" s="3">
        <v>434.96669989999998</v>
      </c>
      <c r="E27" s="3">
        <v>111.8758639</v>
      </c>
      <c r="F27" s="3">
        <v>285.42487</v>
      </c>
      <c r="G27">
        <f t="shared" si="0"/>
        <v>104.28629220000001</v>
      </c>
      <c r="H27" t="str">
        <f t="shared" si="1"/>
        <v>DTC</v>
      </c>
      <c r="J27" s="2" t="s">
        <v>24</v>
      </c>
      <c r="K27" s="3">
        <v>126.3529508</v>
      </c>
      <c r="L27" s="3">
        <v>117.4444816</v>
      </c>
      <c r="M27" s="3">
        <v>115.34671830000001</v>
      </c>
      <c r="N27" s="3">
        <v>141.35612119999999</v>
      </c>
      <c r="O27" s="3">
        <v>62.303958250000001</v>
      </c>
      <c r="P27">
        <f t="shared" si="2"/>
        <v>62.303958250000001</v>
      </c>
      <c r="Q27" t="str">
        <f t="shared" si="3"/>
        <v>PEDRO</v>
      </c>
    </row>
    <row r="28" spans="1:17" x14ac:dyDescent="0.25">
      <c r="A28" s="4" t="s">
        <v>25</v>
      </c>
      <c r="B28" s="3">
        <v>68.288833499999996</v>
      </c>
      <c r="C28" s="5">
        <v>68.130811260000002</v>
      </c>
      <c r="D28" s="3">
        <v>36.78429783</v>
      </c>
      <c r="E28" s="3">
        <v>48.8243236</v>
      </c>
      <c r="F28" s="3">
        <v>39.305567259999997</v>
      </c>
      <c r="G28">
        <f t="shared" si="0"/>
        <v>36.78429783</v>
      </c>
      <c r="H28" t="str">
        <f t="shared" si="1"/>
        <v>GMOD</v>
      </c>
      <c r="J28" s="2" t="s">
        <v>25</v>
      </c>
      <c r="K28" s="3">
        <v>34.023490299999999</v>
      </c>
      <c r="L28" s="3">
        <v>42.119531360000003</v>
      </c>
      <c r="M28" s="3">
        <v>36.829526950000002</v>
      </c>
      <c r="N28" s="3">
        <v>39.454931010000003</v>
      </c>
      <c r="O28" s="3">
        <v>46.281167259999997</v>
      </c>
      <c r="P28">
        <f t="shared" si="2"/>
        <v>34.023490299999999</v>
      </c>
      <c r="Q28" t="str">
        <f t="shared" si="3"/>
        <v>DMBO</v>
      </c>
    </row>
    <row r="29" spans="1:17" x14ac:dyDescent="0.25">
      <c r="A29" s="4" t="s">
        <v>26</v>
      </c>
      <c r="B29" s="3">
        <v>512.15322549999996</v>
      </c>
      <c r="C29" s="5">
        <v>413.54021820000003</v>
      </c>
      <c r="D29" s="3">
        <v>736.34633380000002</v>
      </c>
      <c r="E29" s="3">
        <v>1325.213291</v>
      </c>
      <c r="F29" s="3">
        <v>426.60042970000001</v>
      </c>
      <c r="G29">
        <f t="shared" si="0"/>
        <v>413.54021820000003</v>
      </c>
      <c r="H29" t="str">
        <f t="shared" si="1"/>
        <v>DTC</v>
      </c>
      <c r="J29" s="2" t="s">
        <v>26</v>
      </c>
      <c r="K29" s="3">
        <v>192.60748090000001</v>
      </c>
      <c r="L29" s="3">
        <v>184.5701502</v>
      </c>
      <c r="M29" s="3">
        <v>177.86569639999999</v>
      </c>
      <c r="N29" s="3">
        <v>221.19712089999999</v>
      </c>
      <c r="O29" s="3">
        <v>190.093975</v>
      </c>
      <c r="P29">
        <f t="shared" si="2"/>
        <v>177.86569639999999</v>
      </c>
      <c r="Q29" t="str">
        <f t="shared" si="3"/>
        <v>GMOD</v>
      </c>
    </row>
    <row r="30" spans="1:17" x14ac:dyDescent="0.25">
      <c r="A30" s="4" t="s">
        <v>27</v>
      </c>
      <c r="B30" s="3">
        <v>295.44052090000002</v>
      </c>
      <c r="C30" s="5">
        <v>260.80198380000002</v>
      </c>
      <c r="D30" s="3">
        <v>45.889596179999998</v>
      </c>
      <c r="E30" s="3">
        <v>488.73139190000001</v>
      </c>
      <c r="F30" s="3">
        <v>43.377297380000002</v>
      </c>
      <c r="G30">
        <f t="shared" si="0"/>
        <v>43.377297380000002</v>
      </c>
      <c r="H30" t="str">
        <f t="shared" si="1"/>
        <v>PEDRO</v>
      </c>
      <c r="J30" s="2" t="s">
        <v>27</v>
      </c>
      <c r="K30" s="3">
        <v>66.345757430000006</v>
      </c>
      <c r="L30" s="3">
        <v>82.647496259999997</v>
      </c>
      <c r="M30" s="3">
        <v>44.603819880000003</v>
      </c>
      <c r="N30" s="3">
        <v>82.998126389999996</v>
      </c>
      <c r="O30" s="3">
        <v>32.784469950000002</v>
      </c>
      <c r="P30">
        <f t="shared" si="2"/>
        <v>32.784469950000002</v>
      </c>
      <c r="Q30" t="str">
        <f t="shared" si="3"/>
        <v>PEDRO</v>
      </c>
    </row>
    <row r="31" spans="1:17" x14ac:dyDescent="0.25">
      <c r="A31" s="4" t="s">
        <v>28</v>
      </c>
      <c r="B31" s="3">
        <v>4600.043979</v>
      </c>
      <c r="C31" s="5">
        <v>5511.1397010000001</v>
      </c>
      <c r="D31" s="3">
        <v>4842.127332</v>
      </c>
      <c r="E31" s="3">
        <v>5434.9924129999999</v>
      </c>
      <c r="F31" s="3">
        <v>4307.3960390000002</v>
      </c>
      <c r="G31">
        <f t="shared" si="0"/>
        <v>4307.3960390000002</v>
      </c>
      <c r="H31" t="str">
        <f t="shared" si="1"/>
        <v>PEDRO</v>
      </c>
      <c r="J31" s="2" t="s">
        <v>28</v>
      </c>
      <c r="K31" s="3">
        <v>2648.0458020000001</v>
      </c>
      <c r="L31" s="3">
        <v>2617.938639</v>
      </c>
      <c r="M31" s="3">
        <v>2452.0917410000002</v>
      </c>
      <c r="N31" s="3">
        <v>2631.3917230000002</v>
      </c>
      <c r="O31" s="3">
        <v>2143.3484990000002</v>
      </c>
      <c r="P31">
        <f t="shared" si="2"/>
        <v>2143.3484990000002</v>
      </c>
      <c r="Q31" t="str">
        <f t="shared" si="3"/>
        <v>PEDRO</v>
      </c>
    </row>
    <row r="32" spans="1:17" x14ac:dyDescent="0.25">
      <c r="A32" s="4" t="s">
        <v>29</v>
      </c>
      <c r="B32" s="3">
        <v>1104.4789840000001</v>
      </c>
      <c r="C32" s="5">
        <v>1037.1069640000001</v>
      </c>
      <c r="D32" s="3">
        <v>909.75982999999997</v>
      </c>
      <c r="E32" s="3">
        <v>447.363677</v>
      </c>
      <c r="F32" s="3">
        <v>692.97034529999996</v>
      </c>
      <c r="G32">
        <f t="shared" si="0"/>
        <v>447.363677</v>
      </c>
      <c r="H32" t="str">
        <f t="shared" si="1"/>
        <v>GTCOD</v>
      </c>
      <c r="J32" s="2" t="s">
        <v>29</v>
      </c>
      <c r="K32" s="3">
        <v>460.61423860000002</v>
      </c>
      <c r="L32" s="3">
        <v>148.0244965</v>
      </c>
      <c r="M32" s="3">
        <v>415.26354079999999</v>
      </c>
      <c r="N32" s="3">
        <v>510.57491499999998</v>
      </c>
      <c r="O32" s="3">
        <v>369.94340510000001</v>
      </c>
      <c r="P32">
        <f t="shared" si="2"/>
        <v>148.0244965</v>
      </c>
      <c r="Q32" t="str">
        <f t="shared" si="3"/>
        <v>DTC</v>
      </c>
    </row>
    <row r="33" spans="1:17" x14ac:dyDescent="0.25">
      <c r="A33" s="4" t="s">
        <v>30</v>
      </c>
      <c r="B33" s="3">
        <v>706.1847851</v>
      </c>
      <c r="C33" s="5">
        <v>900.81127679999997</v>
      </c>
      <c r="D33" s="3">
        <v>787.90806759999998</v>
      </c>
      <c r="E33" s="3">
        <v>343.71906710000002</v>
      </c>
      <c r="F33" s="3">
        <v>673.40499220000004</v>
      </c>
      <c r="G33">
        <f t="shared" si="0"/>
        <v>343.71906710000002</v>
      </c>
      <c r="H33" t="str">
        <f t="shared" si="1"/>
        <v>GTCOD</v>
      </c>
      <c r="J33" s="2" t="s">
        <v>30</v>
      </c>
      <c r="K33" s="3">
        <v>380.11736689999998</v>
      </c>
      <c r="L33" s="3">
        <v>127.66939139999999</v>
      </c>
      <c r="M33" s="3">
        <v>306.63847679999998</v>
      </c>
      <c r="N33" s="3">
        <v>372.76740059999997</v>
      </c>
      <c r="O33" s="3">
        <v>259.37697709999998</v>
      </c>
      <c r="P33">
        <f t="shared" si="2"/>
        <v>127.66939139999999</v>
      </c>
      <c r="Q33" t="str">
        <f t="shared" si="3"/>
        <v>DTC</v>
      </c>
    </row>
    <row r="34" spans="1:17" x14ac:dyDescent="0.25">
      <c r="A34" s="4" t="s">
        <v>31</v>
      </c>
      <c r="B34" s="3">
        <v>54.55133919</v>
      </c>
      <c r="C34" s="5">
        <v>320.79035920000001</v>
      </c>
      <c r="D34" s="3">
        <v>44.916519370000003</v>
      </c>
      <c r="E34" s="3">
        <v>427.7301989</v>
      </c>
      <c r="F34" s="3">
        <v>96.405891159999996</v>
      </c>
      <c r="G34">
        <f t="shared" si="0"/>
        <v>44.916519370000003</v>
      </c>
      <c r="H34" t="str">
        <f t="shared" si="1"/>
        <v>GMOD</v>
      </c>
      <c r="J34" s="2" t="s">
        <v>31</v>
      </c>
      <c r="K34" s="3">
        <v>62.29064365</v>
      </c>
      <c r="L34" s="3">
        <v>135.7658505</v>
      </c>
      <c r="M34" s="3">
        <v>50.025642849999997</v>
      </c>
      <c r="N34" s="3">
        <v>195.0414586</v>
      </c>
      <c r="O34" s="3">
        <v>41.018195349999999</v>
      </c>
      <c r="P34">
        <f t="shared" si="2"/>
        <v>41.018195349999999</v>
      </c>
      <c r="Q34" t="str">
        <f t="shared" si="3"/>
        <v>PEDRO</v>
      </c>
    </row>
    <row r="35" spans="1:17" x14ac:dyDescent="0.25">
      <c r="A35" s="4" t="s">
        <v>32</v>
      </c>
      <c r="B35" s="3">
        <v>479.87937529999999</v>
      </c>
      <c r="C35" s="5">
        <v>167.5241273</v>
      </c>
      <c r="D35" s="3">
        <v>129.88937089999999</v>
      </c>
      <c r="E35" s="3">
        <v>750.46172879999995</v>
      </c>
      <c r="F35" s="3">
        <v>93.487029919999998</v>
      </c>
      <c r="G35">
        <f t="shared" si="0"/>
        <v>93.487029919999998</v>
      </c>
      <c r="H35" t="str">
        <f t="shared" si="1"/>
        <v>PEDRO</v>
      </c>
      <c r="J35" s="2" t="s">
        <v>32</v>
      </c>
      <c r="K35" s="3">
        <v>83.630684650000006</v>
      </c>
      <c r="L35" s="3">
        <v>87.863916130000007</v>
      </c>
      <c r="M35" s="3">
        <v>116.8081798</v>
      </c>
      <c r="N35" s="3">
        <v>59.914545650000001</v>
      </c>
      <c r="O35" s="3">
        <v>66.977439349999997</v>
      </c>
      <c r="P35">
        <f t="shared" si="2"/>
        <v>59.914545650000001</v>
      </c>
      <c r="Q35" t="str">
        <f t="shared" si="3"/>
        <v>GTCOD</v>
      </c>
    </row>
    <row r="36" spans="1:17" x14ac:dyDescent="0.25">
      <c r="A36" s="4" t="s">
        <v>33</v>
      </c>
      <c r="B36" s="3">
        <v>379.52861480000001</v>
      </c>
      <c r="C36" s="5">
        <v>284.490095</v>
      </c>
      <c r="D36" s="3">
        <v>18.245365060000001</v>
      </c>
      <c r="E36" s="3">
        <v>705.87084479999999</v>
      </c>
      <c r="F36" s="3">
        <v>84.687959910000004</v>
      </c>
      <c r="G36">
        <f t="shared" si="0"/>
        <v>18.245365060000001</v>
      </c>
      <c r="H36" t="str">
        <f t="shared" si="1"/>
        <v>GMOD</v>
      </c>
      <c r="J36" s="2" t="s">
        <v>33</v>
      </c>
      <c r="K36" s="3">
        <v>105.586844</v>
      </c>
      <c r="L36" s="3">
        <v>62.81910706</v>
      </c>
      <c r="M36" s="3">
        <v>39.033133679999999</v>
      </c>
      <c r="N36" s="3">
        <v>121.4829742</v>
      </c>
      <c r="O36" s="3">
        <v>40.82940765</v>
      </c>
      <c r="P36">
        <f t="shared" si="2"/>
        <v>39.033133679999999</v>
      </c>
      <c r="Q36" t="str">
        <f t="shared" si="3"/>
        <v>GMOD</v>
      </c>
    </row>
    <row r="37" spans="1:17" x14ac:dyDescent="0.25">
      <c r="A37" s="4" t="s">
        <v>34</v>
      </c>
      <c r="B37" s="3">
        <v>52.271925209999999</v>
      </c>
      <c r="C37" s="5">
        <v>44.26344392</v>
      </c>
      <c r="D37" s="3">
        <v>146.03448710000001</v>
      </c>
      <c r="E37" s="3">
        <v>1086.632173</v>
      </c>
      <c r="F37" s="3">
        <v>110.2952842</v>
      </c>
      <c r="G37">
        <f t="shared" si="0"/>
        <v>44.26344392</v>
      </c>
      <c r="H37" t="str">
        <f t="shared" si="1"/>
        <v>DTC</v>
      </c>
      <c r="J37" s="2" t="s">
        <v>34</v>
      </c>
      <c r="K37" s="3">
        <v>54.094128210000001</v>
      </c>
      <c r="L37" s="3">
        <v>39.628688609999998</v>
      </c>
      <c r="M37" s="3">
        <v>116.4812725</v>
      </c>
      <c r="N37" s="3">
        <v>114.1856846</v>
      </c>
      <c r="O37" s="3">
        <v>45.908377029999997</v>
      </c>
      <c r="P37">
        <f t="shared" si="2"/>
        <v>39.628688609999998</v>
      </c>
      <c r="Q37" t="str">
        <f t="shared" si="3"/>
        <v>DTC</v>
      </c>
    </row>
    <row r="38" spans="1:17" x14ac:dyDescent="0.25">
      <c r="A38" s="4" t="s">
        <v>35</v>
      </c>
      <c r="B38" s="3">
        <v>386.43260240000001</v>
      </c>
      <c r="C38" s="5">
        <v>153.74687</v>
      </c>
      <c r="D38" s="3">
        <v>78.138465670000002</v>
      </c>
      <c r="E38" s="3">
        <v>593.09595630000001</v>
      </c>
      <c r="F38" s="3">
        <v>256.28504079999999</v>
      </c>
      <c r="G38">
        <f t="shared" si="0"/>
        <v>78.138465670000002</v>
      </c>
      <c r="H38" t="str">
        <f t="shared" si="1"/>
        <v>GMOD</v>
      </c>
      <c r="J38" s="2" t="s">
        <v>35</v>
      </c>
      <c r="K38" s="3">
        <v>169.37904520000001</v>
      </c>
      <c r="L38" s="3">
        <v>137.7627564</v>
      </c>
      <c r="M38" s="3">
        <v>51.643426849999997</v>
      </c>
      <c r="N38" s="3">
        <v>144.46207329999999</v>
      </c>
      <c r="O38" s="3">
        <v>67.544473710000005</v>
      </c>
      <c r="P38">
        <f t="shared" si="2"/>
        <v>51.643426849999997</v>
      </c>
      <c r="Q38" t="str">
        <f t="shared" si="3"/>
        <v>GMOD</v>
      </c>
    </row>
    <row r="39" spans="1:17" x14ac:dyDescent="0.25">
      <c r="A39" s="4" t="s">
        <v>36</v>
      </c>
      <c r="B39" s="3">
        <v>766.03201330000002</v>
      </c>
      <c r="C39" s="5">
        <v>1244.2353619999999</v>
      </c>
      <c r="D39" s="3">
        <v>1209.3318489999999</v>
      </c>
      <c r="E39" s="3">
        <v>571.24221839999996</v>
      </c>
      <c r="F39" s="3">
        <v>1119.8615589999999</v>
      </c>
      <c r="G39">
        <f t="shared" si="0"/>
        <v>571.24221839999996</v>
      </c>
      <c r="H39" t="str">
        <f t="shared" si="1"/>
        <v>GTCOD</v>
      </c>
      <c r="J39" s="2" t="s">
        <v>36</v>
      </c>
      <c r="K39" s="3">
        <v>574.54283250000003</v>
      </c>
      <c r="L39" s="3">
        <v>238.04139939999999</v>
      </c>
      <c r="M39" s="3">
        <v>482.06986910000001</v>
      </c>
      <c r="N39" s="3">
        <v>719.89974040000004</v>
      </c>
      <c r="O39" s="3">
        <v>471.3976199</v>
      </c>
      <c r="P39">
        <f t="shared" si="2"/>
        <v>238.04139939999999</v>
      </c>
      <c r="Q39" t="str">
        <f t="shared" si="3"/>
        <v>DTC</v>
      </c>
    </row>
    <row r="40" spans="1:17" x14ac:dyDescent="0.25">
      <c r="A40" s="4" t="s">
        <v>37</v>
      </c>
      <c r="B40" s="3">
        <v>39.68830595</v>
      </c>
      <c r="C40" s="5">
        <v>57.347496380000003</v>
      </c>
      <c r="D40" s="3">
        <v>33.903795180000003</v>
      </c>
      <c r="E40" s="3">
        <v>140.37276249999999</v>
      </c>
      <c r="F40" s="3">
        <v>23.871311540000001</v>
      </c>
      <c r="G40">
        <f t="shared" si="0"/>
        <v>23.871311540000001</v>
      </c>
      <c r="H40" t="str">
        <f t="shared" si="1"/>
        <v>PEDRO</v>
      </c>
      <c r="J40" s="2" t="s">
        <v>37</v>
      </c>
      <c r="K40" s="3">
        <v>35.818493570000001</v>
      </c>
      <c r="L40" s="3">
        <v>24.835077569999999</v>
      </c>
      <c r="M40" s="3">
        <v>38.477621079999999</v>
      </c>
      <c r="N40" s="3">
        <v>32.20207577</v>
      </c>
      <c r="O40" s="3">
        <v>36.89150412</v>
      </c>
      <c r="P40">
        <f t="shared" si="2"/>
        <v>24.835077569999999</v>
      </c>
      <c r="Q40" t="str">
        <f t="shared" si="3"/>
        <v>DTC</v>
      </c>
    </row>
    <row r="41" spans="1:17" x14ac:dyDescent="0.25">
      <c r="A41" s="4" t="s">
        <v>38</v>
      </c>
      <c r="B41" s="3">
        <v>288.64936499999999</v>
      </c>
      <c r="C41" s="5">
        <v>133.02989479999999</v>
      </c>
      <c r="D41" s="3">
        <v>54.942963849999998</v>
      </c>
      <c r="E41" s="3">
        <v>938.54569749999996</v>
      </c>
      <c r="F41" s="3">
        <v>130.0567538</v>
      </c>
      <c r="G41">
        <f t="shared" si="0"/>
        <v>54.942963849999998</v>
      </c>
      <c r="H41" t="str">
        <f t="shared" si="1"/>
        <v>GMOD</v>
      </c>
      <c r="J41" s="2" t="s">
        <v>38</v>
      </c>
      <c r="K41" s="3">
        <v>135.8604182</v>
      </c>
      <c r="L41" s="3">
        <v>26.557056540000001</v>
      </c>
      <c r="M41" s="3">
        <v>70.085935059999997</v>
      </c>
      <c r="N41" s="3">
        <v>62.092219749999998</v>
      </c>
      <c r="O41" s="3">
        <v>122.8303147</v>
      </c>
      <c r="P41">
        <f t="shared" si="2"/>
        <v>26.557056540000001</v>
      </c>
      <c r="Q41" t="str">
        <f t="shared" si="3"/>
        <v>DTC</v>
      </c>
    </row>
    <row r="42" spans="1:17" x14ac:dyDescent="0.25">
      <c r="A42" s="4" t="s">
        <v>39</v>
      </c>
      <c r="B42" s="3">
        <v>529.46121770000002</v>
      </c>
      <c r="C42" s="5">
        <v>532.82787949999999</v>
      </c>
      <c r="D42" s="3">
        <v>315.56838850000003</v>
      </c>
      <c r="E42" s="3">
        <v>578.81812390000005</v>
      </c>
      <c r="F42" s="3">
        <v>442.23582470000002</v>
      </c>
      <c r="G42">
        <f t="shared" si="0"/>
        <v>315.56838850000003</v>
      </c>
      <c r="H42" t="str">
        <f t="shared" si="1"/>
        <v>GMOD</v>
      </c>
      <c r="J42" s="2" t="s">
        <v>39</v>
      </c>
      <c r="K42" s="3">
        <v>161.8059887</v>
      </c>
      <c r="L42" s="3">
        <v>134.3192913</v>
      </c>
      <c r="M42" s="3">
        <v>191.7550675</v>
      </c>
      <c r="N42" s="3">
        <v>223.02338</v>
      </c>
      <c r="O42" s="3">
        <v>129.58664730000001</v>
      </c>
      <c r="P42">
        <f t="shared" si="2"/>
        <v>129.58664730000001</v>
      </c>
      <c r="Q42" t="str">
        <f t="shared" si="3"/>
        <v>PEDRO</v>
      </c>
    </row>
    <row r="47" spans="1:17" x14ac:dyDescent="0.25">
      <c r="C47" s="6">
        <v>12</v>
      </c>
      <c r="L47" s="6">
        <v>16</v>
      </c>
    </row>
    <row r="48" spans="1:17" x14ac:dyDescent="0.25">
      <c r="A48" s="1" t="s">
        <v>0</v>
      </c>
      <c r="B48" s="3" t="s">
        <v>40</v>
      </c>
      <c r="C48" s="3" t="s">
        <v>41</v>
      </c>
      <c r="D48" s="3" t="s">
        <v>42</v>
      </c>
      <c r="E48" s="3" t="s">
        <v>43</v>
      </c>
      <c r="F48" s="3" t="s">
        <v>44</v>
      </c>
      <c r="G48" s="7" t="s">
        <v>46</v>
      </c>
      <c r="J48" s="1" t="s">
        <v>0</v>
      </c>
      <c r="K48" s="3" t="s">
        <v>40</v>
      </c>
      <c r="L48" s="3" t="s">
        <v>41</v>
      </c>
      <c r="M48" s="3" t="s">
        <v>42</v>
      </c>
      <c r="N48" s="3" t="s">
        <v>43</v>
      </c>
      <c r="O48" s="3" t="s">
        <v>44</v>
      </c>
      <c r="P48" s="7" t="s">
        <v>46</v>
      </c>
    </row>
    <row r="49" spans="1:17" x14ac:dyDescent="0.25">
      <c r="A49" s="2" t="s">
        <v>1</v>
      </c>
      <c r="B49" s="3">
        <v>660.40067929999998</v>
      </c>
      <c r="C49" s="3">
        <v>393.05824489999998</v>
      </c>
      <c r="D49" s="3">
        <v>71.640199910000007</v>
      </c>
      <c r="E49" s="3">
        <v>487.26372350000003</v>
      </c>
      <c r="F49" s="3">
        <v>81.723387459999998</v>
      </c>
      <c r="G49">
        <f>SMALL(B49:F49,1)</f>
        <v>71.640199910000007</v>
      </c>
      <c r="H49" t="str">
        <f>IF(G49=F49,"PEDRO",IF(G49=E49,"GTCOD",IF(G49=D49,"GMOD",IF(G49=C49,"DTC",IF(G49=B49,"DMBO")))))</f>
        <v>GMOD</v>
      </c>
      <c r="J49" s="2" t="s">
        <v>1</v>
      </c>
      <c r="K49" s="3">
        <v>674.86172950000002</v>
      </c>
      <c r="L49" s="3">
        <v>399.9781433</v>
      </c>
      <c r="M49" s="3">
        <v>85.913749809999999</v>
      </c>
      <c r="N49" s="3">
        <v>387.708415</v>
      </c>
      <c r="O49" s="3">
        <v>57.179545769999997</v>
      </c>
      <c r="P49">
        <f>SMALL(K49:O49,1)</f>
        <v>57.179545769999997</v>
      </c>
      <c r="Q49" t="str">
        <f>IF(P49=O49,"PEDRO",IF(P49=N49,"GTCOD",IF(P49=M49,"GMOD",IF(P49=L49,"DTC",IF(P49=K49,"DMBO")))))</f>
        <v>PEDRO</v>
      </c>
    </row>
    <row r="50" spans="1:17" x14ac:dyDescent="0.25">
      <c r="A50" s="2" t="s">
        <v>2</v>
      </c>
      <c r="B50" s="3">
        <v>36.584972469999997</v>
      </c>
      <c r="C50" s="3">
        <v>59.347857550000001</v>
      </c>
      <c r="D50" s="3">
        <v>35.749935379999997</v>
      </c>
      <c r="E50" s="3">
        <v>43.765722719999999</v>
      </c>
      <c r="F50" s="3">
        <v>38.881089609999997</v>
      </c>
      <c r="G50">
        <f t="shared" ref="G50:G87" si="4">SMALL(B50:F50,1)</f>
        <v>35.749935379999997</v>
      </c>
      <c r="H50" t="str">
        <f t="shared" ref="H50:H87" si="5">IF(G50=F50,"PEDRO",IF(G50=E50,"GTCOD",IF(G50=D50,"GMOD",IF(G50=C50,"DTC",IF(G50=B50,"DMBO")))))</f>
        <v>GMOD</v>
      </c>
      <c r="J50" s="2" t="s">
        <v>2</v>
      </c>
      <c r="K50" s="3">
        <v>24.375577020000001</v>
      </c>
      <c r="L50" s="3">
        <v>39.903332030000001</v>
      </c>
      <c r="M50" s="3">
        <v>29.935262989999998</v>
      </c>
      <c r="N50" s="3">
        <v>34.134999790000002</v>
      </c>
      <c r="O50" s="3">
        <v>30.33482489</v>
      </c>
      <c r="P50">
        <f t="shared" ref="P50:P87" si="6">SMALL(K50:O50,1)</f>
        <v>24.375577020000001</v>
      </c>
      <c r="Q50" t="str">
        <f t="shared" ref="Q50:Q87" si="7">IF(P50=O50,"PEDRO",IF(P50=N50,"GTCOD",IF(P50=M50,"GMOD",IF(P50=L50,"DTC",IF(P50=K50,"DMBO")))))</f>
        <v>DMBO</v>
      </c>
    </row>
    <row r="51" spans="1:17" x14ac:dyDescent="0.25">
      <c r="A51" s="2" t="s">
        <v>3</v>
      </c>
      <c r="B51" s="3">
        <v>83.163757140000001</v>
      </c>
      <c r="C51" s="3">
        <v>126.286069</v>
      </c>
      <c r="D51" s="3">
        <v>86.695696650000002</v>
      </c>
      <c r="E51" s="3">
        <v>129.08754070000001</v>
      </c>
      <c r="F51" s="3">
        <v>77.810797170000001</v>
      </c>
      <c r="G51">
        <f t="shared" si="4"/>
        <v>77.810797170000001</v>
      </c>
      <c r="H51" t="str">
        <f t="shared" si="5"/>
        <v>PEDRO</v>
      </c>
      <c r="J51" s="2" t="s">
        <v>3</v>
      </c>
      <c r="K51" s="3">
        <v>60.28806076</v>
      </c>
      <c r="L51" s="3">
        <v>96.510698610000006</v>
      </c>
      <c r="M51" s="3">
        <v>53.026824429999998</v>
      </c>
      <c r="N51" s="3">
        <v>112.8702747</v>
      </c>
      <c r="O51" s="3">
        <v>52.706986520000001</v>
      </c>
      <c r="P51">
        <f t="shared" si="6"/>
        <v>52.706986520000001</v>
      </c>
      <c r="Q51" t="str">
        <f t="shared" si="7"/>
        <v>PEDRO</v>
      </c>
    </row>
    <row r="52" spans="1:17" x14ac:dyDescent="0.25">
      <c r="A52" s="2" t="s">
        <v>4</v>
      </c>
      <c r="B52" s="3">
        <v>26.027948909999999</v>
      </c>
      <c r="C52" s="3">
        <v>30.547141969999998</v>
      </c>
      <c r="D52" s="3">
        <v>17.576560499999999</v>
      </c>
      <c r="E52" s="3">
        <v>39.798903000000003</v>
      </c>
      <c r="F52" s="3">
        <v>21.105589800000001</v>
      </c>
      <c r="G52">
        <f t="shared" si="4"/>
        <v>17.576560499999999</v>
      </c>
      <c r="H52" t="str">
        <f t="shared" si="5"/>
        <v>GMOD</v>
      </c>
      <c r="J52" s="2" t="s">
        <v>4</v>
      </c>
      <c r="K52" s="3">
        <v>30.677672560000001</v>
      </c>
      <c r="L52" s="3">
        <v>26.736263610000002</v>
      </c>
      <c r="M52" s="3">
        <v>22.312430379999999</v>
      </c>
      <c r="N52" s="3">
        <v>37.409206640000001</v>
      </c>
      <c r="O52" s="3">
        <v>13.025343960000001</v>
      </c>
      <c r="P52">
        <f t="shared" si="6"/>
        <v>13.025343960000001</v>
      </c>
      <c r="Q52" t="str">
        <f t="shared" si="7"/>
        <v>PEDRO</v>
      </c>
    </row>
    <row r="53" spans="1:17" x14ac:dyDescent="0.25">
      <c r="A53" s="2" t="s">
        <v>5</v>
      </c>
      <c r="B53" s="3">
        <v>41.89021322</v>
      </c>
      <c r="C53" s="3">
        <v>173.70260490000001</v>
      </c>
      <c r="D53" s="3">
        <v>42.063033089999998</v>
      </c>
      <c r="E53" s="3">
        <v>210.3109168</v>
      </c>
      <c r="F53" s="3">
        <v>43.296453810000003</v>
      </c>
      <c r="G53">
        <f t="shared" si="4"/>
        <v>41.89021322</v>
      </c>
      <c r="H53" t="str">
        <f t="shared" si="5"/>
        <v>DMBO</v>
      </c>
      <c r="J53" s="2" t="s">
        <v>5</v>
      </c>
      <c r="K53" s="3">
        <v>41.067627809999998</v>
      </c>
      <c r="L53" s="3">
        <v>153.8158354</v>
      </c>
      <c r="M53" s="3">
        <v>17.197426719999999</v>
      </c>
      <c r="N53" s="3">
        <v>162.0983501</v>
      </c>
      <c r="O53" s="3">
        <v>21.19483541</v>
      </c>
      <c r="P53">
        <f t="shared" si="6"/>
        <v>17.197426719999999</v>
      </c>
      <c r="Q53" t="str">
        <f t="shared" si="7"/>
        <v>GMOD</v>
      </c>
    </row>
    <row r="54" spans="1:17" x14ac:dyDescent="0.25">
      <c r="A54" s="2" t="s">
        <v>6</v>
      </c>
      <c r="B54" s="3">
        <v>27.609242340000002</v>
      </c>
      <c r="C54" s="3">
        <v>33.662212189999998</v>
      </c>
      <c r="D54" s="3">
        <v>32.31018289</v>
      </c>
      <c r="E54" s="3">
        <v>19.485563249999998</v>
      </c>
      <c r="F54" s="3">
        <v>41.025244409999999</v>
      </c>
      <c r="G54">
        <f t="shared" si="4"/>
        <v>19.485563249999998</v>
      </c>
      <c r="H54" t="str">
        <f t="shared" si="5"/>
        <v>GTCOD</v>
      </c>
      <c r="J54" s="2" t="s">
        <v>6</v>
      </c>
      <c r="K54" s="3">
        <v>22.069554409999999</v>
      </c>
      <c r="L54" s="3">
        <v>25.41974703</v>
      </c>
      <c r="M54" s="3">
        <v>15.32652302</v>
      </c>
      <c r="N54" s="3">
        <v>27.450375139999998</v>
      </c>
      <c r="O54" s="3">
        <v>20.46977042</v>
      </c>
      <c r="P54">
        <f t="shared" si="6"/>
        <v>15.32652302</v>
      </c>
      <c r="Q54" t="str">
        <f t="shared" si="7"/>
        <v>GMOD</v>
      </c>
    </row>
    <row r="55" spans="1:17" x14ac:dyDescent="0.25">
      <c r="A55" s="2" t="s">
        <v>7</v>
      </c>
      <c r="B55" s="3">
        <v>148.35128750000001</v>
      </c>
      <c r="C55" s="3">
        <v>123.1365967</v>
      </c>
      <c r="D55" s="3">
        <v>155.20208360000001</v>
      </c>
      <c r="E55" s="3">
        <v>181.00555109999999</v>
      </c>
      <c r="F55" s="3">
        <v>123.9187222</v>
      </c>
      <c r="G55">
        <f t="shared" si="4"/>
        <v>123.1365967</v>
      </c>
      <c r="H55" t="str">
        <f t="shared" si="5"/>
        <v>DTC</v>
      </c>
      <c r="J55" s="2" t="s">
        <v>7</v>
      </c>
      <c r="K55" s="3">
        <v>137.6656151</v>
      </c>
      <c r="L55" s="3">
        <v>113.390322</v>
      </c>
      <c r="M55" s="3">
        <v>94.845941519999997</v>
      </c>
      <c r="N55" s="3">
        <v>199.12515089999999</v>
      </c>
      <c r="O55" s="3">
        <v>102.6089573</v>
      </c>
      <c r="P55">
        <f t="shared" si="6"/>
        <v>94.845941519999997</v>
      </c>
      <c r="Q55" t="str">
        <f t="shared" si="7"/>
        <v>GMOD</v>
      </c>
    </row>
    <row r="56" spans="1:17" x14ac:dyDescent="0.25">
      <c r="A56" s="2" t="s">
        <v>8</v>
      </c>
      <c r="B56" s="3">
        <v>54.811121350000001</v>
      </c>
      <c r="C56" s="3">
        <v>85.298641619999998</v>
      </c>
      <c r="D56" s="3">
        <v>28.603791269999999</v>
      </c>
      <c r="E56" s="3">
        <v>83.915446040000006</v>
      </c>
      <c r="F56" s="3">
        <v>37.463635889999999</v>
      </c>
      <c r="G56">
        <f t="shared" si="4"/>
        <v>28.603791269999999</v>
      </c>
      <c r="H56" t="str">
        <f t="shared" si="5"/>
        <v>GMOD</v>
      </c>
      <c r="J56" s="2" t="s">
        <v>8</v>
      </c>
      <c r="K56" s="3">
        <v>24.65993555</v>
      </c>
      <c r="L56" s="3">
        <v>92.504861790000007</v>
      </c>
      <c r="M56" s="3">
        <v>28.644784609999999</v>
      </c>
      <c r="N56" s="3">
        <v>74.360444310000005</v>
      </c>
      <c r="O56" s="3">
        <v>39.38681622</v>
      </c>
      <c r="P56">
        <f t="shared" si="6"/>
        <v>24.65993555</v>
      </c>
      <c r="Q56" t="str">
        <f t="shared" si="7"/>
        <v>DMBO</v>
      </c>
    </row>
    <row r="57" spans="1:17" x14ac:dyDescent="0.25">
      <c r="A57" s="2" t="s">
        <v>9</v>
      </c>
      <c r="B57" s="3">
        <v>25.431712569999998</v>
      </c>
      <c r="C57" s="3">
        <v>13.94261245</v>
      </c>
      <c r="D57" s="3">
        <v>31.232942449999999</v>
      </c>
      <c r="E57" s="3">
        <v>38.879071760000002</v>
      </c>
      <c r="F57" s="3">
        <v>20.097312330000001</v>
      </c>
      <c r="G57">
        <f t="shared" si="4"/>
        <v>13.94261245</v>
      </c>
      <c r="H57" t="str">
        <f t="shared" si="5"/>
        <v>DTC</v>
      </c>
      <c r="J57" s="2" t="s">
        <v>9</v>
      </c>
      <c r="K57" s="3">
        <v>18.13270885</v>
      </c>
      <c r="L57" s="3">
        <v>18.068873539999998</v>
      </c>
      <c r="M57" s="3">
        <v>19.200045230000001</v>
      </c>
      <c r="N57" s="3">
        <v>17.037316010000001</v>
      </c>
      <c r="O57" s="3">
        <v>20.03223865</v>
      </c>
      <c r="P57">
        <f t="shared" si="6"/>
        <v>17.037316010000001</v>
      </c>
      <c r="Q57" t="str">
        <f t="shared" si="7"/>
        <v>GTCOD</v>
      </c>
    </row>
    <row r="58" spans="1:17" x14ac:dyDescent="0.25">
      <c r="A58" s="2" t="s">
        <v>10</v>
      </c>
      <c r="B58" s="3">
        <v>61.48021155</v>
      </c>
      <c r="C58" s="3">
        <v>114.0007999</v>
      </c>
      <c r="D58" s="3">
        <v>28.837116179999999</v>
      </c>
      <c r="E58" s="3">
        <v>117.3140236</v>
      </c>
      <c r="F58" s="3">
        <v>38.828690369999997</v>
      </c>
      <c r="G58">
        <f t="shared" si="4"/>
        <v>28.837116179999999</v>
      </c>
      <c r="H58" t="str">
        <f t="shared" si="5"/>
        <v>GMOD</v>
      </c>
      <c r="J58" s="2" t="s">
        <v>10</v>
      </c>
      <c r="K58" s="3">
        <v>29.99519265</v>
      </c>
      <c r="L58" s="3">
        <v>109.3905474</v>
      </c>
      <c r="M58" s="3">
        <v>25.584174310000002</v>
      </c>
      <c r="N58" s="3">
        <v>118.29923669999999</v>
      </c>
      <c r="O58" s="3">
        <v>30.802779130000001</v>
      </c>
      <c r="P58">
        <f t="shared" si="6"/>
        <v>25.584174310000002</v>
      </c>
      <c r="Q58" t="str">
        <f t="shared" si="7"/>
        <v>GMOD</v>
      </c>
    </row>
    <row r="59" spans="1:17" x14ac:dyDescent="0.25">
      <c r="A59" s="2" t="s">
        <v>11</v>
      </c>
      <c r="B59" s="3">
        <v>153.31693580000001</v>
      </c>
      <c r="C59" s="3">
        <v>116.7836957</v>
      </c>
      <c r="D59" s="3">
        <v>100.1997531</v>
      </c>
      <c r="E59" s="3">
        <v>121.02142449999999</v>
      </c>
      <c r="F59" s="3">
        <v>94.737980609999994</v>
      </c>
      <c r="G59">
        <f t="shared" si="4"/>
        <v>94.737980609999994</v>
      </c>
      <c r="H59" t="str">
        <f t="shared" si="5"/>
        <v>PEDRO</v>
      </c>
      <c r="J59" s="2" t="s">
        <v>11</v>
      </c>
      <c r="K59" s="3">
        <v>84.890160550000004</v>
      </c>
      <c r="L59" s="3">
        <v>93.043096050000003</v>
      </c>
      <c r="M59" s="3">
        <v>74.802802720000003</v>
      </c>
      <c r="N59" s="3">
        <v>147.2233334</v>
      </c>
      <c r="O59" s="3">
        <v>73.54557097</v>
      </c>
      <c r="P59">
        <f t="shared" si="6"/>
        <v>73.54557097</v>
      </c>
      <c r="Q59" t="str">
        <f t="shared" si="7"/>
        <v>PEDRO</v>
      </c>
    </row>
    <row r="60" spans="1:17" x14ac:dyDescent="0.25">
      <c r="A60" s="2" t="s">
        <v>12</v>
      </c>
      <c r="B60" s="3">
        <v>52.532842930000001</v>
      </c>
      <c r="C60" s="3">
        <v>45.000525410000002</v>
      </c>
      <c r="D60" s="3">
        <v>33.221575719999997</v>
      </c>
      <c r="E60" s="3">
        <v>73.534425639999995</v>
      </c>
      <c r="F60" s="3">
        <v>41.383102989999998</v>
      </c>
      <c r="G60">
        <f t="shared" si="4"/>
        <v>33.221575719999997</v>
      </c>
      <c r="H60" t="str">
        <f t="shared" si="5"/>
        <v>GMOD</v>
      </c>
      <c r="J60" s="2" t="s">
        <v>12</v>
      </c>
      <c r="K60" s="3">
        <v>42.825577029999998</v>
      </c>
      <c r="L60" s="3">
        <v>54.572092519999998</v>
      </c>
      <c r="M60" s="3">
        <v>36.93089226</v>
      </c>
      <c r="N60" s="3">
        <v>45.835284770000001</v>
      </c>
      <c r="O60" s="3">
        <v>33.046236720000003</v>
      </c>
      <c r="P60">
        <f t="shared" si="6"/>
        <v>33.046236720000003</v>
      </c>
      <c r="Q60" t="str">
        <f t="shared" si="7"/>
        <v>PEDRO</v>
      </c>
    </row>
    <row r="61" spans="1:17" x14ac:dyDescent="0.25">
      <c r="A61" s="2" t="s">
        <v>13</v>
      </c>
      <c r="B61" s="3">
        <v>39.839196889999997</v>
      </c>
      <c r="C61" s="3">
        <v>30.492255979999999</v>
      </c>
      <c r="D61" s="3">
        <v>44.361888290000003</v>
      </c>
      <c r="E61" s="3">
        <v>31.072115610000001</v>
      </c>
      <c r="F61" s="3">
        <v>25.1027585</v>
      </c>
      <c r="G61">
        <f t="shared" si="4"/>
        <v>25.1027585</v>
      </c>
      <c r="H61" t="str">
        <f t="shared" si="5"/>
        <v>PEDRO</v>
      </c>
      <c r="J61" s="2" t="s">
        <v>13</v>
      </c>
      <c r="K61" s="3">
        <v>17.925151499999998</v>
      </c>
      <c r="L61" s="3">
        <v>23.3944498</v>
      </c>
      <c r="M61" s="3">
        <v>21.818381899999999</v>
      </c>
      <c r="N61" s="3">
        <v>29.716680199999999</v>
      </c>
      <c r="O61" s="3">
        <v>39.14578358</v>
      </c>
      <c r="P61">
        <f t="shared" si="6"/>
        <v>17.925151499999998</v>
      </c>
      <c r="Q61" t="str">
        <f t="shared" si="7"/>
        <v>DMBO</v>
      </c>
    </row>
    <row r="62" spans="1:17" x14ac:dyDescent="0.25">
      <c r="A62" s="2" t="s">
        <v>14</v>
      </c>
      <c r="B62" s="3">
        <v>150.60323629999999</v>
      </c>
      <c r="C62" s="3">
        <v>72.820223189999993</v>
      </c>
      <c r="D62" s="3">
        <v>51.206297720000002</v>
      </c>
      <c r="E62" s="3">
        <v>121.5837116</v>
      </c>
      <c r="F62" s="3">
        <v>24.553338119999999</v>
      </c>
      <c r="G62">
        <f t="shared" si="4"/>
        <v>24.553338119999999</v>
      </c>
      <c r="H62" t="str">
        <f t="shared" si="5"/>
        <v>PEDRO</v>
      </c>
      <c r="J62" s="2" t="s">
        <v>14</v>
      </c>
      <c r="K62" s="3">
        <v>105.6455709</v>
      </c>
      <c r="L62" s="3">
        <v>48.863067129999997</v>
      </c>
      <c r="M62" s="3">
        <v>43.658153370000001</v>
      </c>
      <c r="N62" s="3">
        <v>108.9027286</v>
      </c>
      <c r="O62" s="3">
        <v>34.778136889999999</v>
      </c>
      <c r="P62">
        <f t="shared" si="6"/>
        <v>34.778136889999999</v>
      </c>
      <c r="Q62" t="str">
        <f t="shared" si="7"/>
        <v>PEDRO</v>
      </c>
    </row>
    <row r="63" spans="1:17" x14ac:dyDescent="0.25">
      <c r="A63" s="2" t="s">
        <v>15</v>
      </c>
      <c r="B63" s="3">
        <v>170.7238917</v>
      </c>
      <c r="C63" s="3">
        <v>90.089558650000001</v>
      </c>
      <c r="D63" s="3">
        <v>34.821170819999999</v>
      </c>
      <c r="E63" s="3">
        <v>96.82768763</v>
      </c>
      <c r="F63" s="3">
        <v>59.25944449</v>
      </c>
      <c r="G63">
        <f t="shared" si="4"/>
        <v>34.821170819999999</v>
      </c>
      <c r="H63" t="str">
        <f t="shared" si="5"/>
        <v>GMOD</v>
      </c>
      <c r="J63" s="2" t="s">
        <v>15</v>
      </c>
      <c r="K63" s="3">
        <v>113.07316710000001</v>
      </c>
      <c r="L63" s="3">
        <v>78.059505079999994</v>
      </c>
      <c r="M63" s="3">
        <v>43.931523409999997</v>
      </c>
      <c r="N63" s="3">
        <v>141.62490059999999</v>
      </c>
      <c r="O63" s="3">
        <v>32.495887830000001</v>
      </c>
      <c r="P63">
        <f t="shared" si="6"/>
        <v>32.495887830000001</v>
      </c>
      <c r="Q63" t="str">
        <f t="shared" si="7"/>
        <v>PEDRO</v>
      </c>
    </row>
    <row r="64" spans="1:17" x14ac:dyDescent="0.25">
      <c r="A64" s="2" t="s">
        <v>16</v>
      </c>
      <c r="B64" s="3">
        <v>48.053929510000003</v>
      </c>
      <c r="C64" s="3">
        <v>119.2289189</v>
      </c>
      <c r="D64" s="3">
        <v>51.922298779999998</v>
      </c>
      <c r="E64" s="3">
        <v>123.239988</v>
      </c>
      <c r="F64" s="3">
        <v>41.352560820000001</v>
      </c>
      <c r="G64">
        <f t="shared" si="4"/>
        <v>41.352560820000001</v>
      </c>
      <c r="H64" t="str">
        <f t="shared" si="5"/>
        <v>PEDRO</v>
      </c>
      <c r="J64" s="2" t="s">
        <v>16</v>
      </c>
      <c r="K64" s="3">
        <v>33.868082860000001</v>
      </c>
      <c r="L64" s="3">
        <v>98.975897290000006</v>
      </c>
      <c r="M64" s="3">
        <v>39.830696179999997</v>
      </c>
      <c r="N64" s="3">
        <v>103.5415553</v>
      </c>
      <c r="O64" s="3">
        <v>42.457286279999998</v>
      </c>
      <c r="P64">
        <f t="shared" si="6"/>
        <v>33.868082860000001</v>
      </c>
      <c r="Q64" t="str">
        <f t="shared" si="7"/>
        <v>DMBO</v>
      </c>
    </row>
    <row r="65" spans="1:17" x14ac:dyDescent="0.25">
      <c r="A65" s="2" t="s">
        <v>17</v>
      </c>
      <c r="B65" s="3">
        <v>46.68073132</v>
      </c>
      <c r="C65" s="3">
        <v>51.173753359999999</v>
      </c>
      <c r="D65" s="3">
        <v>40.399934899999998</v>
      </c>
      <c r="E65" s="3">
        <v>65.330707899999993</v>
      </c>
      <c r="F65" s="3">
        <v>40.319913390000004</v>
      </c>
      <c r="G65">
        <f t="shared" si="4"/>
        <v>40.319913390000004</v>
      </c>
      <c r="H65" t="str">
        <f t="shared" si="5"/>
        <v>PEDRO</v>
      </c>
      <c r="J65" s="2" t="s">
        <v>17</v>
      </c>
      <c r="K65" s="3">
        <v>27.030275459999999</v>
      </c>
      <c r="L65" s="3">
        <v>45.13349221</v>
      </c>
      <c r="M65" s="3">
        <v>29.584731770000001</v>
      </c>
      <c r="N65" s="3">
        <v>50.794711249999999</v>
      </c>
      <c r="O65" s="3">
        <v>29.536928199999998</v>
      </c>
      <c r="P65">
        <f t="shared" si="6"/>
        <v>27.030275459999999</v>
      </c>
      <c r="Q65" t="str">
        <f t="shared" si="7"/>
        <v>DMBO</v>
      </c>
    </row>
    <row r="66" spans="1:17" x14ac:dyDescent="0.25">
      <c r="A66" s="2" t="s">
        <v>18</v>
      </c>
      <c r="B66" s="3">
        <v>123.606279</v>
      </c>
      <c r="C66" s="3">
        <v>204.960577</v>
      </c>
      <c r="D66" s="3">
        <v>39.61967885</v>
      </c>
      <c r="E66" s="3">
        <v>242.54083650000001</v>
      </c>
      <c r="F66" s="3">
        <v>31.775831749999998</v>
      </c>
      <c r="G66">
        <f t="shared" si="4"/>
        <v>31.775831749999998</v>
      </c>
      <c r="H66" t="str">
        <f t="shared" si="5"/>
        <v>PEDRO</v>
      </c>
      <c r="J66" s="2" t="s">
        <v>18</v>
      </c>
      <c r="K66" s="3">
        <v>140.25953809999999</v>
      </c>
      <c r="L66" s="3">
        <v>230.1461047</v>
      </c>
      <c r="M66" s="3">
        <v>34.047275540000001</v>
      </c>
      <c r="N66" s="3">
        <v>204.70600529999999</v>
      </c>
      <c r="O66" s="3">
        <v>36.203561909999998</v>
      </c>
      <c r="P66">
        <f t="shared" si="6"/>
        <v>34.047275540000001</v>
      </c>
      <c r="Q66" t="str">
        <f t="shared" si="7"/>
        <v>GMOD</v>
      </c>
    </row>
    <row r="67" spans="1:17" x14ac:dyDescent="0.25">
      <c r="A67" s="2" t="s">
        <v>19</v>
      </c>
      <c r="B67" s="3">
        <v>25.755348699999999</v>
      </c>
      <c r="C67" s="3">
        <v>26.619914699999999</v>
      </c>
      <c r="D67" s="3">
        <v>26.464915300000001</v>
      </c>
      <c r="E67" s="3">
        <v>28.317265209999999</v>
      </c>
      <c r="F67" s="3">
        <v>22.628404639999999</v>
      </c>
      <c r="G67">
        <f t="shared" si="4"/>
        <v>22.628404639999999</v>
      </c>
      <c r="H67" t="str">
        <f t="shared" si="5"/>
        <v>PEDRO</v>
      </c>
      <c r="J67" s="2" t="s">
        <v>19</v>
      </c>
      <c r="K67" s="3">
        <v>24.88494446</v>
      </c>
      <c r="L67" s="3">
        <v>25.410247850000001</v>
      </c>
      <c r="M67" s="3">
        <v>27.363863200000001</v>
      </c>
      <c r="N67" s="3">
        <v>20.822600019999999</v>
      </c>
      <c r="O67" s="3">
        <v>16.32778441</v>
      </c>
      <c r="P67">
        <f t="shared" si="6"/>
        <v>16.32778441</v>
      </c>
      <c r="Q67" t="str">
        <f t="shared" si="7"/>
        <v>PEDRO</v>
      </c>
    </row>
    <row r="68" spans="1:17" x14ac:dyDescent="0.25">
      <c r="A68" s="2" t="s">
        <v>20</v>
      </c>
      <c r="B68" s="3">
        <v>395.3953272</v>
      </c>
      <c r="C68" s="3">
        <v>210.042948</v>
      </c>
      <c r="D68" s="3">
        <v>378.80369100000001</v>
      </c>
      <c r="E68" s="3">
        <v>645.3437424</v>
      </c>
      <c r="F68" s="3">
        <v>368.79713809999998</v>
      </c>
      <c r="G68">
        <f t="shared" si="4"/>
        <v>210.042948</v>
      </c>
      <c r="H68" t="str">
        <f t="shared" si="5"/>
        <v>DTC</v>
      </c>
      <c r="J68" s="2" t="s">
        <v>20</v>
      </c>
      <c r="K68" s="3">
        <v>339.10023109999997</v>
      </c>
      <c r="L68" s="3">
        <v>235.3817267</v>
      </c>
      <c r="M68" s="3">
        <v>304.56340990000001</v>
      </c>
      <c r="N68" s="3">
        <v>439.50187579999999</v>
      </c>
      <c r="O68" s="3">
        <v>285.89038340000002</v>
      </c>
      <c r="P68">
        <f t="shared" si="6"/>
        <v>235.3817267</v>
      </c>
      <c r="Q68" t="str">
        <f t="shared" si="7"/>
        <v>DTC</v>
      </c>
    </row>
    <row r="69" spans="1:17" x14ac:dyDescent="0.25">
      <c r="A69" s="2" t="s">
        <v>21</v>
      </c>
      <c r="B69" s="3">
        <v>25.907370310000001</v>
      </c>
      <c r="C69" s="3">
        <v>26.283949839999998</v>
      </c>
      <c r="D69" s="3">
        <v>43.89084862</v>
      </c>
      <c r="E69" s="3">
        <v>35.959131739999997</v>
      </c>
      <c r="F69" s="3">
        <v>21.556342520000001</v>
      </c>
      <c r="G69">
        <f t="shared" si="4"/>
        <v>21.556342520000001</v>
      </c>
      <c r="H69" t="str">
        <f t="shared" si="5"/>
        <v>PEDRO</v>
      </c>
      <c r="J69" s="2" t="s">
        <v>21</v>
      </c>
      <c r="K69" s="3">
        <v>38.582025280000003</v>
      </c>
      <c r="L69" s="3">
        <v>37.170186399999999</v>
      </c>
      <c r="M69" s="3">
        <v>24.410498530000002</v>
      </c>
      <c r="N69" s="3">
        <v>31.77470478</v>
      </c>
      <c r="O69" s="3">
        <v>21.480781839999999</v>
      </c>
      <c r="P69">
        <f t="shared" si="6"/>
        <v>21.480781839999999</v>
      </c>
      <c r="Q69" t="str">
        <f t="shared" si="7"/>
        <v>PEDRO</v>
      </c>
    </row>
    <row r="70" spans="1:17" x14ac:dyDescent="0.25">
      <c r="A70" s="2" t="s">
        <v>22</v>
      </c>
      <c r="B70" s="3">
        <v>301.93314830000003</v>
      </c>
      <c r="C70" s="3">
        <v>194.0300953</v>
      </c>
      <c r="D70" s="3">
        <v>223.47781670000001</v>
      </c>
      <c r="E70" s="3">
        <v>374.65275400000002</v>
      </c>
      <c r="F70" s="3">
        <v>239.2511298</v>
      </c>
      <c r="G70">
        <f t="shared" si="4"/>
        <v>194.0300953</v>
      </c>
      <c r="H70" t="str">
        <f t="shared" si="5"/>
        <v>DTC</v>
      </c>
      <c r="J70" s="2" t="s">
        <v>22</v>
      </c>
      <c r="K70" s="3">
        <v>215.3621067</v>
      </c>
      <c r="L70" s="3">
        <v>161.6052833</v>
      </c>
      <c r="M70" s="3">
        <v>182.4660916</v>
      </c>
      <c r="N70" s="3">
        <v>328.77772750000003</v>
      </c>
      <c r="O70" s="3">
        <v>178.5296161</v>
      </c>
      <c r="P70">
        <f t="shared" si="6"/>
        <v>161.6052833</v>
      </c>
      <c r="Q70" t="str">
        <f t="shared" si="7"/>
        <v>DTC</v>
      </c>
    </row>
    <row r="71" spans="1:17" x14ac:dyDescent="0.25">
      <c r="A71" s="2" t="s">
        <v>23</v>
      </c>
      <c r="B71" s="3">
        <v>221.57313189999999</v>
      </c>
      <c r="C71" s="3">
        <v>226.72728119999999</v>
      </c>
      <c r="D71" s="3">
        <v>188.9713204</v>
      </c>
      <c r="E71" s="3">
        <v>365.32806269999998</v>
      </c>
      <c r="F71" s="3">
        <v>205.03062850000001</v>
      </c>
      <c r="G71">
        <f t="shared" si="4"/>
        <v>188.9713204</v>
      </c>
      <c r="H71" t="str">
        <f t="shared" si="5"/>
        <v>GMOD</v>
      </c>
      <c r="J71" s="2" t="s">
        <v>23</v>
      </c>
      <c r="K71" s="3">
        <v>298.53702500000003</v>
      </c>
      <c r="L71" s="3">
        <v>220.24867560000001</v>
      </c>
      <c r="M71" s="3">
        <v>158.66938999999999</v>
      </c>
      <c r="N71" s="3">
        <v>336.09789119999999</v>
      </c>
      <c r="O71" s="3">
        <v>165.71132900000001</v>
      </c>
      <c r="P71">
        <f t="shared" si="6"/>
        <v>158.66938999999999</v>
      </c>
      <c r="Q71" t="str">
        <f t="shared" si="7"/>
        <v>GMOD</v>
      </c>
    </row>
    <row r="72" spans="1:17" x14ac:dyDescent="0.25">
      <c r="A72" s="2" t="s">
        <v>24</v>
      </c>
      <c r="B72" s="3">
        <v>43.854680260000002</v>
      </c>
      <c r="C72" s="3">
        <v>119.2243927</v>
      </c>
      <c r="D72" s="3">
        <v>50.069968199999998</v>
      </c>
      <c r="E72" s="3">
        <v>97.051539700000006</v>
      </c>
      <c r="F72" s="3">
        <v>66.87035315</v>
      </c>
      <c r="G72">
        <f t="shared" si="4"/>
        <v>43.854680260000002</v>
      </c>
      <c r="H72" t="str">
        <f t="shared" si="5"/>
        <v>DMBO</v>
      </c>
      <c r="J72" s="2" t="s">
        <v>24</v>
      </c>
      <c r="K72" s="3">
        <v>42.821012760000002</v>
      </c>
      <c r="L72" s="3">
        <v>91.4535889</v>
      </c>
      <c r="M72" s="3">
        <v>39.624762080000004</v>
      </c>
      <c r="N72" s="3">
        <v>112.7609602</v>
      </c>
      <c r="O72" s="3">
        <v>37.020803360000002</v>
      </c>
      <c r="P72">
        <f t="shared" si="6"/>
        <v>37.020803360000002</v>
      </c>
      <c r="Q72" t="str">
        <f t="shared" si="7"/>
        <v>PEDRO</v>
      </c>
    </row>
    <row r="73" spans="1:17" x14ac:dyDescent="0.25">
      <c r="A73" s="2" t="s">
        <v>25</v>
      </c>
      <c r="B73" s="3">
        <v>33.775132370000001</v>
      </c>
      <c r="C73" s="3">
        <v>18.137716000000001</v>
      </c>
      <c r="D73" s="3">
        <v>38.14000935</v>
      </c>
      <c r="E73" s="3">
        <v>20.467283290000001</v>
      </c>
      <c r="F73" s="3">
        <v>38.159904519999998</v>
      </c>
      <c r="G73">
        <f t="shared" si="4"/>
        <v>18.137716000000001</v>
      </c>
      <c r="H73" t="str">
        <f t="shared" si="5"/>
        <v>DTC</v>
      </c>
      <c r="J73" s="2" t="s">
        <v>25</v>
      </c>
      <c r="K73" s="3">
        <v>25.45720639</v>
      </c>
      <c r="L73" s="3">
        <v>22.521870079999999</v>
      </c>
      <c r="M73" s="3">
        <v>21.733278970000001</v>
      </c>
      <c r="N73" s="3">
        <v>20.12045114</v>
      </c>
      <c r="O73" s="3">
        <v>19.015851649999998</v>
      </c>
      <c r="P73">
        <f t="shared" si="6"/>
        <v>19.015851649999998</v>
      </c>
      <c r="Q73" t="str">
        <f t="shared" si="7"/>
        <v>PEDRO</v>
      </c>
    </row>
    <row r="74" spans="1:17" x14ac:dyDescent="0.25">
      <c r="A74" s="2" t="s">
        <v>26</v>
      </c>
      <c r="B74" s="3">
        <v>118.8119392</v>
      </c>
      <c r="C74" s="3">
        <v>150.4588947</v>
      </c>
      <c r="D74" s="3">
        <v>112.964877</v>
      </c>
      <c r="E74" s="3">
        <v>220.37134209999999</v>
      </c>
      <c r="F74" s="3">
        <v>91.322082069999993</v>
      </c>
      <c r="G74">
        <f t="shared" si="4"/>
        <v>91.322082069999993</v>
      </c>
      <c r="H74" t="str">
        <f t="shared" si="5"/>
        <v>PEDRO</v>
      </c>
      <c r="J74" s="2" t="s">
        <v>26</v>
      </c>
      <c r="K74" s="3">
        <v>73.963497099999998</v>
      </c>
      <c r="L74" s="3">
        <v>169.73718410000001</v>
      </c>
      <c r="M74" s="3">
        <v>80.770094749999998</v>
      </c>
      <c r="N74" s="3">
        <v>150.614735</v>
      </c>
      <c r="O74" s="3">
        <v>75.181639759999996</v>
      </c>
      <c r="P74">
        <f t="shared" si="6"/>
        <v>73.963497099999998</v>
      </c>
      <c r="Q74" t="str">
        <f t="shared" si="7"/>
        <v>DMBO</v>
      </c>
    </row>
    <row r="75" spans="1:17" x14ac:dyDescent="0.25">
      <c r="A75" s="2" t="s">
        <v>27</v>
      </c>
      <c r="B75" s="3">
        <v>29.913312220000002</v>
      </c>
      <c r="C75" s="3">
        <v>62.936459149999997</v>
      </c>
      <c r="D75" s="3">
        <v>38.752814190000002</v>
      </c>
      <c r="E75" s="3">
        <v>85.222757150000007</v>
      </c>
      <c r="F75" s="3">
        <v>37.145230939999998</v>
      </c>
      <c r="G75">
        <f t="shared" si="4"/>
        <v>29.913312220000002</v>
      </c>
      <c r="H75" t="str">
        <f t="shared" si="5"/>
        <v>DMBO</v>
      </c>
      <c r="J75" s="2" t="s">
        <v>27</v>
      </c>
      <c r="K75" s="3">
        <v>26.486245820000001</v>
      </c>
      <c r="L75" s="3">
        <v>56.472460669999997</v>
      </c>
      <c r="M75" s="3">
        <v>21.604740490000001</v>
      </c>
      <c r="N75" s="3">
        <v>55.997253970000003</v>
      </c>
      <c r="O75" s="3">
        <v>22.35110499</v>
      </c>
      <c r="P75">
        <f t="shared" si="6"/>
        <v>21.604740490000001</v>
      </c>
      <c r="Q75" t="str">
        <f t="shared" si="7"/>
        <v>GMOD</v>
      </c>
    </row>
    <row r="76" spans="1:17" x14ac:dyDescent="0.25">
      <c r="A76" s="2" t="s">
        <v>28</v>
      </c>
      <c r="B76" s="3">
        <v>1918.034404</v>
      </c>
      <c r="C76" s="3">
        <v>1629.105497</v>
      </c>
      <c r="D76" s="3">
        <v>1748.807726</v>
      </c>
      <c r="E76" s="3">
        <v>2054.7198870000002</v>
      </c>
      <c r="F76" s="3">
        <v>1487.054817</v>
      </c>
      <c r="G76">
        <f t="shared" si="4"/>
        <v>1487.054817</v>
      </c>
      <c r="H76" t="str">
        <f t="shared" si="5"/>
        <v>PEDRO</v>
      </c>
      <c r="J76" s="2" t="s">
        <v>28</v>
      </c>
      <c r="K76" s="3">
        <v>1552.6836599999999</v>
      </c>
      <c r="L76" s="3">
        <v>1496.45299</v>
      </c>
      <c r="M76" s="3">
        <v>1180.021792</v>
      </c>
      <c r="N76" s="3">
        <v>1479.9924169999999</v>
      </c>
      <c r="O76" s="3">
        <v>1110.3042700000001</v>
      </c>
      <c r="P76">
        <f t="shared" si="6"/>
        <v>1110.3042700000001</v>
      </c>
      <c r="Q76" t="str">
        <f t="shared" si="7"/>
        <v>PEDRO</v>
      </c>
    </row>
    <row r="77" spans="1:17" x14ac:dyDescent="0.25">
      <c r="A77" s="2" t="s">
        <v>29</v>
      </c>
      <c r="B77" s="3">
        <v>335.55201799999998</v>
      </c>
      <c r="C77" s="3">
        <v>96.842345739999999</v>
      </c>
      <c r="D77" s="3">
        <v>299.51469600000001</v>
      </c>
      <c r="E77" s="3">
        <v>346.88160240000002</v>
      </c>
      <c r="F77" s="3">
        <v>268.67841110000001</v>
      </c>
      <c r="G77">
        <f t="shared" si="4"/>
        <v>96.842345739999999</v>
      </c>
      <c r="H77" t="str">
        <f t="shared" si="5"/>
        <v>DTC</v>
      </c>
      <c r="J77" s="2" t="s">
        <v>29</v>
      </c>
      <c r="K77" s="3">
        <v>201.94482740000001</v>
      </c>
      <c r="L77" s="3">
        <v>102.2229195</v>
      </c>
      <c r="M77" s="3">
        <v>194.37268019999999</v>
      </c>
      <c r="N77" s="3">
        <v>286.2061625</v>
      </c>
      <c r="O77" s="3">
        <v>183.52182500000001</v>
      </c>
      <c r="P77">
        <f t="shared" si="6"/>
        <v>102.2229195</v>
      </c>
      <c r="Q77" t="str">
        <f t="shared" si="7"/>
        <v>DTC</v>
      </c>
    </row>
    <row r="78" spans="1:17" x14ac:dyDescent="0.25">
      <c r="A78" s="2" t="s">
        <v>30</v>
      </c>
      <c r="B78" s="3">
        <v>212.17737399999999</v>
      </c>
      <c r="C78" s="3">
        <v>94.949662430000004</v>
      </c>
      <c r="D78" s="3">
        <v>178.44756480000001</v>
      </c>
      <c r="E78" s="3">
        <v>229.2848123</v>
      </c>
      <c r="F78" s="3">
        <v>188.06243850000001</v>
      </c>
      <c r="G78">
        <f t="shared" si="4"/>
        <v>94.949662430000004</v>
      </c>
      <c r="H78" t="str">
        <f t="shared" si="5"/>
        <v>DTC</v>
      </c>
      <c r="J78" s="2" t="s">
        <v>30</v>
      </c>
      <c r="K78" s="3">
        <v>135.79086820000001</v>
      </c>
      <c r="L78" s="3">
        <v>63.09099355</v>
      </c>
      <c r="M78" s="3">
        <v>125.8661917</v>
      </c>
      <c r="N78" s="3">
        <v>174.3998546</v>
      </c>
      <c r="O78" s="3">
        <v>142.81429259999999</v>
      </c>
      <c r="P78">
        <f t="shared" si="6"/>
        <v>63.09099355</v>
      </c>
      <c r="Q78" t="str">
        <f t="shared" si="7"/>
        <v>DTC</v>
      </c>
    </row>
    <row r="79" spans="1:17" x14ac:dyDescent="0.25">
      <c r="A79" s="2" t="s">
        <v>31</v>
      </c>
      <c r="B79" s="3">
        <v>49.077392629999999</v>
      </c>
      <c r="C79" s="3">
        <v>129.4396965</v>
      </c>
      <c r="D79" s="3">
        <v>26.478569490000002</v>
      </c>
      <c r="E79" s="3">
        <v>173.6441628</v>
      </c>
      <c r="F79" s="3">
        <v>27.79049676</v>
      </c>
      <c r="G79">
        <f t="shared" si="4"/>
        <v>26.478569490000002</v>
      </c>
      <c r="H79" t="str">
        <f t="shared" si="5"/>
        <v>GMOD</v>
      </c>
      <c r="J79" s="2" t="s">
        <v>31</v>
      </c>
      <c r="K79" s="3">
        <v>29.776739410000001</v>
      </c>
      <c r="L79" s="3">
        <v>175.47758909999999</v>
      </c>
      <c r="M79" s="3">
        <v>28.406397890000001</v>
      </c>
      <c r="N79" s="3">
        <v>155.83063870000001</v>
      </c>
      <c r="O79" s="3">
        <v>23.144371199999998</v>
      </c>
      <c r="P79">
        <f t="shared" si="6"/>
        <v>23.144371199999998</v>
      </c>
      <c r="Q79" t="str">
        <f t="shared" si="7"/>
        <v>PEDRO</v>
      </c>
    </row>
    <row r="80" spans="1:17" x14ac:dyDescent="0.25">
      <c r="A80" s="2" t="s">
        <v>32</v>
      </c>
      <c r="B80" s="3">
        <v>65.609731960000005</v>
      </c>
      <c r="C80" s="3">
        <v>65.978492279999998</v>
      </c>
      <c r="D80" s="3">
        <v>121.89286730000001</v>
      </c>
      <c r="E80" s="3">
        <v>90.857893630000007</v>
      </c>
      <c r="F80" s="3">
        <v>61.42836131</v>
      </c>
      <c r="G80">
        <f t="shared" si="4"/>
        <v>61.42836131</v>
      </c>
      <c r="H80" t="str">
        <f t="shared" si="5"/>
        <v>PEDRO</v>
      </c>
      <c r="J80" s="2" t="s">
        <v>32</v>
      </c>
      <c r="K80" s="3">
        <v>110.5630081</v>
      </c>
      <c r="L80" s="3">
        <v>89.632779679999999</v>
      </c>
      <c r="M80" s="3">
        <v>63.856425799999997</v>
      </c>
      <c r="N80" s="3">
        <v>80.372966570000003</v>
      </c>
      <c r="O80" s="3">
        <v>85.029640860000001</v>
      </c>
      <c r="P80">
        <f t="shared" si="6"/>
        <v>63.856425799999997</v>
      </c>
      <c r="Q80" t="str">
        <f t="shared" si="7"/>
        <v>GMOD</v>
      </c>
    </row>
    <row r="81" spans="1:17" x14ac:dyDescent="0.25">
      <c r="A81" s="2" t="s">
        <v>33</v>
      </c>
      <c r="B81" s="3">
        <v>55.942190949999997</v>
      </c>
      <c r="C81" s="3">
        <v>53.819968590000002</v>
      </c>
      <c r="D81" s="3">
        <v>42.056620459999998</v>
      </c>
      <c r="E81" s="3">
        <v>62.883507360000003</v>
      </c>
      <c r="F81" s="3">
        <v>17.73204264</v>
      </c>
      <c r="G81">
        <f t="shared" si="4"/>
        <v>17.73204264</v>
      </c>
      <c r="H81" t="str">
        <f t="shared" si="5"/>
        <v>PEDRO</v>
      </c>
      <c r="J81" s="2" t="s">
        <v>33</v>
      </c>
      <c r="K81" s="3">
        <v>36.020773839999997</v>
      </c>
      <c r="L81" s="3">
        <v>53.908007900000001</v>
      </c>
      <c r="M81" s="3">
        <v>37.905130470000003</v>
      </c>
      <c r="N81" s="3">
        <v>88.862926040000005</v>
      </c>
      <c r="O81" s="3">
        <v>23.551374200000001</v>
      </c>
      <c r="P81">
        <f t="shared" si="6"/>
        <v>23.551374200000001</v>
      </c>
      <c r="Q81" t="str">
        <f t="shared" si="7"/>
        <v>PEDRO</v>
      </c>
    </row>
    <row r="82" spans="1:17" x14ac:dyDescent="0.25">
      <c r="A82" s="2" t="s">
        <v>34</v>
      </c>
      <c r="B82" s="3">
        <v>32.265383550000003</v>
      </c>
      <c r="C82" s="3">
        <v>30.002108809999999</v>
      </c>
      <c r="D82" s="3">
        <v>43.957344640000002</v>
      </c>
      <c r="E82" s="3">
        <v>56.712076250000003</v>
      </c>
      <c r="F82" s="3">
        <v>37.850749890000003</v>
      </c>
      <c r="G82">
        <f t="shared" si="4"/>
        <v>30.002108809999999</v>
      </c>
      <c r="H82" t="str">
        <f t="shared" si="5"/>
        <v>DTC</v>
      </c>
      <c r="J82" s="2" t="s">
        <v>34</v>
      </c>
      <c r="K82" s="3">
        <v>27.063074759999999</v>
      </c>
      <c r="L82" s="3">
        <v>33.171627639999997</v>
      </c>
      <c r="M82" s="3">
        <v>36.106243810000002</v>
      </c>
      <c r="N82" s="3">
        <v>47.192859380000002</v>
      </c>
      <c r="O82" s="3">
        <v>29.773016389999999</v>
      </c>
      <c r="P82">
        <f t="shared" si="6"/>
        <v>27.063074759999999</v>
      </c>
      <c r="Q82" t="str">
        <f t="shared" si="7"/>
        <v>DMBO</v>
      </c>
    </row>
    <row r="83" spans="1:17" x14ac:dyDescent="0.25">
      <c r="A83" s="2" t="s">
        <v>35</v>
      </c>
      <c r="B83" s="3">
        <v>131.9579516</v>
      </c>
      <c r="C83" s="3">
        <v>103.3114959</v>
      </c>
      <c r="D83" s="3">
        <v>52.188937510000002</v>
      </c>
      <c r="E83" s="3">
        <v>114.7851453</v>
      </c>
      <c r="F83" s="3">
        <v>88.350334020000005</v>
      </c>
      <c r="G83">
        <f t="shared" si="4"/>
        <v>52.188937510000002</v>
      </c>
      <c r="H83" t="str">
        <f t="shared" si="5"/>
        <v>GMOD</v>
      </c>
      <c r="J83" s="2" t="s">
        <v>35</v>
      </c>
      <c r="K83" s="3">
        <v>87.150904539999999</v>
      </c>
      <c r="L83" s="3">
        <v>74.785635749999997</v>
      </c>
      <c r="M83" s="3">
        <v>39.24347135</v>
      </c>
      <c r="N83" s="3">
        <v>120.1548354</v>
      </c>
      <c r="O83" s="3">
        <v>62.382175830000001</v>
      </c>
      <c r="P83">
        <f t="shared" si="6"/>
        <v>39.24347135</v>
      </c>
      <c r="Q83" t="str">
        <f t="shared" si="7"/>
        <v>GMOD</v>
      </c>
    </row>
    <row r="84" spans="1:17" x14ac:dyDescent="0.25">
      <c r="A84" s="2" t="s">
        <v>36</v>
      </c>
      <c r="B84" s="3">
        <v>371.37721449999998</v>
      </c>
      <c r="C84" s="3">
        <v>250.51865409999999</v>
      </c>
      <c r="D84" s="3">
        <v>336.79564620000002</v>
      </c>
      <c r="E84" s="3">
        <v>533.86408930000005</v>
      </c>
      <c r="F84" s="3">
        <v>312.91772020000002</v>
      </c>
      <c r="G84">
        <f t="shared" si="4"/>
        <v>250.51865409999999</v>
      </c>
      <c r="H84" t="str">
        <f t="shared" si="5"/>
        <v>DTC</v>
      </c>
      <c r="J84" s="2" t="s">
        <v>36</v>
      </c>
      <c r="K84" s="3">
        <v>305.75917399999997</v>
      </c>
      <c r="L84" s="3">
        <v>215.28626800000001</v>
      </c>
      <c r="M84" s="3">
        <v>209.30054319999999</v>
      </c>
      <c r="N84" s="3">
        <v>417.3868822</v>
      </c>
      <c r="O84" s="3">
        <v>190.4568951</v>
      </c>
      <c r="P84">
        <f t="shared" si="6"/>
        <v>190.4568951</v>
      </c>
      <c r="Q84" t="str">
        <f t="shared" si="7"/>
        <v>PEDRO</v>
      </c>
    </row>
    <row r="85" spans="1:17" x14ac:dyDescent="0.25">
      <c r="A85" s="2" t="s">
        <v>37</v>
      </c>
      <c r="B85" s="3">
        <v>16.047768810000001</v>
      </c>
      <c r="C85" s="3">
        <v>30.791440099999999</v>
      </c>
      <c r="D85" s="3">
        <v>39.539092009999997</v>
      </c>
      <c r="E85" s="3">
        <v>20.40857025</v>
      </c>
      <c r="F85" s="3">
        <v>23.499383259999998</v>
      </c>
      <c r="G85">
        <f t="shared" si="4"/>
        <v>16.047768810000001</v>
      </c>
      <c r="H85" t="str">
        <f t="shared" si="5"/>
        <v>DMBO</v>
      </c>
      <c r="J85" s="2" t="s">
        <v>37</v>
      </c>
      <c r="K85" s="3">
        <v>16.07116766</v>
      </c>
      <c r="L85" s="3">
        <v>23.832060859999999</v>
      </c>
      <c r="M85" s="3">
        <v>20.040302539999999</v>
      </c>
      <c r="N85" s="3">
        <v>27.355861640000001</v>
      </c>
      <c r="O85" s="3">
        <v>19.24800595</v>
      </c>
      <c r="P85">
        <f t="shared" si="6"/>
        <v>16.07116766</v>
      </c>
      <c r="Q85" t="str">
        <f t="shared" si="7"/>
        <v>DMBO</v>
      </c>
    </row>
    <row r="86" spans="1:17" x14ac:dyDescent="0.25">
      <c r="A86" s="2" t="s">
        <v>38</v>
      </c>
      <c r="B86" s="3">
        <v>91.359022670000002</v>
      </c>
      <c r="C86" s="3">
        <v>27.39149617</v>
      </c>
      <c r="D86" s="3">
        <v>28.610848570000002</v>
      </c>
      <c r="E86" s="3">
        <v>55.944899300000003</v>
      </c>
      <c r="F86" s="3">
        <v>29.92446885</v>
      </c>
      <c r="G86">
        <f t="shared" si="4"/>
        <v>27.39149617</v>
      </c>
      <c r="H86" t="str">
        <f t="shared" si="5"/>
        <v>DTC</v>
      </c>
      <c r="J86" s="2" t="s">
        <v>38</v>
      </c>
      <c r="K86" s="3">
        <v>95.605382660000004</v>
      </c>
      <c r="L86" s="3">
        <v>35.051668130000003</v>
      </c>
      <c r="M86" s="3">
        <v>39.70532961</v>
      </c>
      <c r="N86" s="3">
        <v>46.831267850000003</v>
      </c>
      <c r="O86" s="3">
        <v>34.491984010000003</v>
      </c>
      <c r="P86">
        <f t="shared" si="6"/>
        <v>34.491984010000003</v>
      </c>
      <c r="Q86" t="str">
        <f t="shared" si="7"/>
        <v>PEDRO</v>
      </c>
    </row>
    <row r="87" spans="1:17" x14ac:dyDescent="0.25">
      <c r="A87" s="2" t="s">
        <v>39</v>
      </c>
      <c r="B87" s="3">
        <v>156.25452279999999</v>
      </c>
      <c r="C87" s="3">
        <v>102.85200020000001</v>
      </c>
      <c r="D87" s="3">
        <v>117.80539690000001</v>
      </c>
      <c r="E87" s="3">
        <v>169.4767229</v>
      </c>
      <c r="F87" s="3">
        <v>84.542869359999997</v>
      </c>
      <c r="G87">
        <f t="shared" si="4"/>
        <v>84.542869359999997</v>
      </c>
      <c r="H87" t="str">
        <f t="shared" si="5"/>
        <v>PEDRO</v>
      </c>
      <c r="J87" s="2" t="s">
        <v>39</v>
      </c>
      <c r="K87" s="3">
        <v>61.868280910000003</v>
      </c>
      <c r="L87" s="3">
        <v>92.236891119999996</v>
      </c>
      <c r="M87" s="3">
        <v>82.161453719999997</v>
      </c>
      <c r="N87" s="3">
        <v>148.20274509999999</v>
      </c>
      <c r="O87" s="3">
        <v>58.06392134</v>
      </c>
      <c r="P87">
        <f t="shared" si="6"/>
        <v>58.06392134</v>
      </c>
      <c r="Q87" t="str">
        <f t="shared" si="7"/>
        <v>PEDRO</v>
      </c>
    </row>
    <row r="92" spans="1:17" x14ac:dyDescent="0.25">
      <c r="C92">
        <v>32</v>
      </c>
    </row>
    <row r="93" spans="1:17" x14ac:dyDescent="0.25">
      <c r="A93" s="1" t="s">
        <v>0</v>
      </c>
      <c r="B93" s="3" t="s">
        <v>40</v>
      </c>
      <c r="C93" s="3" t="s">
        <v>41</v>
      </c>
      <c r="D93" s="3" t="s">
        <v>42</v>
      </c>
      <c r="E93" s="3" t="s">
        <v>43</v>
      </c>
      <c r="F93" s="3" t="s">
        <v>44</v>
      </c>
      <c r="G93" s="7" t="s">
        <v>46</v>
      </c>
    </row>
    <row r="94" spans="1:17" x14ac:dyDescent="0.25">
      <c r="A94" s="2" t="s">
        <v>1</v>
      </c>
      <c r="B94" s="3">
        <v>321.88328769999998</v>
      </c>
      <c r="C94" s="3">
        <v>426.65483490000003</v>
      </c>
      <c r="D94" s="3">
        <v>51.79404435</v>
      </c>
      <c r="E94" s="3">
        <v>346.60683319999998</v>
      </c>
      <c r="F94" s="3">
        <v>51.117050650000003</v>
      </c>
      <c r="G94">
        <f>SMALL(B94:F94,1)</f>
        <v>51.117050650000003</v>
      </c>
      <c r="H94" t="str">
        <f>IF(G94=F94,"PEDRO",IF(G94=E94,"GTCOD",IF(G94=D94,"GMOD",IF(G94=C94,"DTC",IF(G94=B94,"DMBO")))))</f>
        <v>PEDRO</v>
      </c>
    </row>
    <row r="95" spans="1:17" x14ac:dyDescent="0.25">
      <c r="A95" s="2" t="s">
        <v>2</v>
      </c>
      <c r="B95" s="3">
        <v>16.2361547</v>
      </c>
      <c r="C95" s="3">
        <v>33.799536549999999</v>
      </c>
      <c r="D95" s="3">
        <v>24.699807669999998</v>
      </c>
      <c r="E95" s="3">
        <v>30.748948039999998</v>
      </c>
      <c r="F95" s="3">
        <v>21.188447610000001</v>
      </c>
      <c r="G95">
        <f t="shared" ref="G95:G132" si="8">SMALL(B95:F95,1)</f>
        <v>16.2361547</v>
      </c>
      <c r="H95" t="str">
        <f t="shared" ref="H95:H132" si="9">IF(G95=F95,"PEDRO",IF(G95=E95,"GTCOD",IF(G95=D95,"GMOD",IF(G95=C95,"DTC",IF(G95=B95,"DMBO")))))</f>
        <v>DMBO</v>
      </c>
    </row>
    <row r="96" spans="1:17" x14ac:dyDescent="0.25">
      <c r="A96" s="2" t="s">
        <v>3</v>
      </c>
      <c r="B96" s="3">
        <v>41.373702289999997</v>
      </c>
      <c r="C96" s="3">
        <v>101.04475530000001</v>
      </c>
      <c r="D96" s="3">
        <v>31.29639779</v>
      </c>
      <c r="E96" s="3">
        <v>124.33600610000001</v>
      </c>
      <c r="F96" s="3">
        <v>29.423871760000001</v>
      </c>
      <c r="G96">
        <f t="shared" si="8"/>
        <v>29.423871760000001</v>
      </c>
      <c r="H96" t="str">
        <f t="shared" si="9"/>
        <v>PEDRO</v>
      </c>
    </row>
    <row r="97" spans="1:8" x14ac:dyDescent="0.25">
      <c r="A97" s="2" t="s">
        <v>4</v>
      </c>
      <c r="B97" s="3">
        <v>21.911560439999999</v>
      </c>
      <c r="C97" s="3">
        <v>17.144444849999999</v>
      </c>
      <c r="D97" s="3">
        <v>14.424672149999999</v>
      </c>
      <c r="E97" s="3">
        <v>97.497435859999996</v>
      </c>
      <c r="F97" s="3">
        <v>9.8710759840000009</v>
      </c>
      <c r="G97">
        <f t="shared" si="8"/>
        <v>9.8710759840000009</v>
      </c>
      <c r="H97" t="str">
        <f t="shared" si="9"/>
        <v>PEDRO</v>
      </c>
    </row>
    <row r="98" spans="1:8" x14ac:dyDescent="0.25">
      <c r="A98" s="2" t="s">
        <v>5</v>
      </c>
      <c r="B98" s="3">
        <v>27.109467070000001</v>
      </c>
      <c r="C98" s="3">
        <v>131.45134870000001</v>
      </c>
      <c r="D98" s="3">
        <v>16.729283339999999</v>
      </c>
      <c r="E98" s="3">
        <v>587.36465940000005</v>
      </c>
      <c r="F98" s="3">
        <v>12.46949895</v>
      </c>
      <c r="G98">
        <f t="shared" si="8"/>
        <v>12.46949895</v>
      </c>
      <c r="H98" t="str">
        <f t="shared" si="9"/>
        <v>PEDRO</v>
      </c>
    </row>
    <row r="99" spans="1:8" x14ac:dyDescent="0.25">
      <c r="A99" s="2" t="s">
        <v>6</v>
      </c>
      <c r="B99" s="3">
        <v>17.627425110000001</v>
      </c>
      <c r="C99" s="3">
        <v>20.737009879999999</v>
      </c>
      <c r="D99" s="3">
        <v>17.369558290000001</v>
      </c>
      <c r="E99" s="3">
        <v>20.968527630000001</v>
      </c>
      <c r="F99" s="3">
        <v>20.12579324</v>
      </c>
      <c r="G99">
        <f t="shared" si="8"/>
        <v>17.369558290000001</v>
      </c>
      <c r="H99" t="str">
        <f t="shared" si="9"/>
        <v>GMOD</v>
      </c>
    </row>
    <row r="100" spans="1:8" x14ac:dyDescent="0.25">
      <c r="A100" s="2" t="s">
        <v>7</v>
      </c>
      <c r="B100" s="3">
        <v>89.135187579999993</v>
      </c>
      <c r="C100" s="3">
        <v>136.04574120000001</v>
      </c>
      <c r="D100" s="3">
        <v>70.804271529999994</v>
      </c>
      <c r="E100" s="3">
        <v>118.8744952</v>
      </c>
      <c r="F100" s="3">
        <v>76.813734049999994</v>
      </c>
      <c r="G100">
        <f t="shared" si="8"/>
        <v>70.804271529999994</v>
      </c>
      <c r="H100" t="str">
        <f t="shared" si="9"/>
        <v>GMOD</v>
      </c>
    </row>
    <row r="101" spans="1:8" x14ac:dyDescent="0.25">
      <c r="A101" s="2" t="s">
        <v>8</v>
      </c>
      <c r="B101" s="3">
        <v>14.96592607</v>
      </c>
      <c r="C101" s="3">
        <v>80.768150590000005</v>
      </c>
      <c r="D101" s="3">
        <v>24.258478369999999</v>
      </c>
      <c r="E101" s="3">
        <v>189.894927</v>
      </c>
      <c r="F101" s="3">
        <v>21.96590488</v>
      </c>
      <c r="G101">
        <f t="shared" si="8"/>
        <v>14.96592607</v>
      </c>
      <c r="H101" t="str">
        <f t="shared" si="9"/>
        <v>DMBO</v>
      </c>
    </row>
    <row r="102" spans="1:8" x14ac:dyDescent="0.25">
      <c r="A102" s="2" t="s">
        <v>9</v>
      </c>
      <c r="B102" s="3">
        <v>15.415482900000001</v>
      </c>
      <c r="C102" s="3">
        <v>22.4514107</v>
      </c>
      <c r="D102" s="3">
        <v>12.648599920000001</v>
      </c>
      <c r="E102" s="3">
        <v>69.499485829999998</v>
      </c>
      <c r="F102" s="3">
        <v>18.15443445</v>
      </c>
      <c r="G102">
        <f t="shared" si="8"/>
        <v>12.648599920000001</v>
      </c>
      <c r="H102" t="str">
        <f t="shared" si="9"/>
        <v>GMOD</v>
      </c>
    </row>
    <row r="103" spans="1:8" x14ac:dyDescent="0.25">
      <c r="A103" s="2" t="s">
        <v>10</v>
      </c>
      <c r="B103" s="3">
        <v>21.79646206</v>
      </c>
      <c r="C103" s="3">
        <v>103.1325934</v>
      </c>
      <c r="D103" s="3">
        <v>18.660330569999999</v>
      </c>
      <c r="E103" s="3">
        <v>142.8963814</v>
      </c>
      <c r="F103" s="3">
        <v>19.653399449999998</v>
      </c>
      <c r="G103">
        <f t="shared" si="8"/>
        <v>18.660330569999999</v>
      </c>
      <c r="H103" t="str">
        <f t="shared" si="9"/>
        <v>GMOD</v>
      </c>
    </row>
    <row r="104" spans="1:8" x14ac:dyDescent="0.25">
      <c r="A104" s="2" t="s">
        <v>11</v>
      </c>
      <c r="B104" s="3">
        <v>44.981437980000003</v>
      </c>
      <c r="C104" s="3">
        <v>96.638306229999998</v>
      </c>
      <c r="D104" s="3">
        <v>48.494611460000002</v>
      </c>
      <c r="E104" s="3">
        <v>107.9290695</v>
      </c>
      <c r="F104" s="3">
        <v>39.449744940000002</v>
      </c>
      <c r="G104">
        <f t="shared" si="8"/>
        <v>39.449744940000002</v>
      </c>
      <c r="H104" t="str">
        <f t="shared" si="9"/>
        <v>PEDRO</v>
      </c>
    </row>
    <row r="105" spans="1:8" x14ac:dyDescent="0.25">
      <c r="A105" s="2" t="s">
        <v>12</v>
      </c>
      <c r="B105" s="3">
        <v>33.604726679999999</v>
      </c>
      <c r="C105" s="3">
        <v>49.191907239999999</v>
      </c>
      <c r="D105" s="3">
        <v>28.06238368</v>
      </c>
      <c r="E105" s="3">
        <v>92.179628309999998</v>
      </c>
      <c r="F105" s="3">
        <v>22.260412930000001</v>
      </c>
      <c r="G105">
        <f t="shared" si="8"/>
        <v>22.260412930000001</v>
      </c>
      <c r="H105" t="str">
        <f t="shared" si="9"/>
        <v>PEDRO</v>
      </c>
    </row>
    <row r="106" spans="1:8" x14ac:dyDescent="0.25">
      <c r="A106" s="2" t="s">
        <v>13</v>
      </c>
      <c r="B106" s="3">
        <v>14.871297480000001</v>
      </c>
      <c r="C106" s="3">
        <v>13.593383060000001</v>
      </c>
      <c r="D106" s="3">
        <v>12.9129915</v>
      </c>
      <c r="E106" s="3">
        <v>29.610432670000002</v>
      </c>
      <c r="F106" s="3">
        <v>23.835615780000001</v>
      </c>
      <c r="G106">
        <f t="shared" si="8"/>
        <v>12.9129915</v>
      </c>
      <c r="H106" t="str">
        <f t="shared" si="9"/>
        <v>GMOD</v>
      </c>
    </row>
    <row r="107" spans="1:8" x14ac:dyDescent="0.25">
      <c r="A107" s="2" t="s">
        <v>14</v>
      </c>
      <c r="B107" s="3">
        <v>78.198765719999997</v>
      </c>
      <c r="C107" s="3">
        <v>74.02621662</v>
      </c>
      <c r="D107" s="3">
        <v>38.546557839999998</v>
      </c>
      <c r="E107" s="3">
        <v>80.365654419999998</v>
      </c>
      <c r="F107" s="3">
        <v>34.493886119999999</v>
      </c>
      <c r="G107">
        <f t="shared" si="8"/>
        <v>34.493886119999999</v>
      </c>
      <c r="H107" t="str">
        <f t="shared" si="9"/>
        <v>PEDRO</v>
      </c>
    </row>
    <row r="108" spans="1:8" x14ac:dyDescent="0.25">
      <c r="A108" s="2" t="s">
        <v>15</v>
      </c>
      <c r="B108" s="3">
        <v>110.76984210000001</v>
      </c>
      <c r="C108" s="3">
        <v>74.463188450000004</v>
      </c>
      <c r="D108" s="3">
        <v>38.26371666</v>
      </c>
      <c r="E108" s="3">
        <v>87.74318049</v>
      </c>
      <c r="F108" s="3">
        <v>27.279383159999998</v>
      </c>
      <c r="G108">
        <f t="shared" si="8"/>
        <v>27.279383159999998</v>
      </c>
      <c r="H108" t="str">
        <f t="shared" si="9"/>
        <v>PEDRO</v>
      </c>
    </row>
    <row r="109" spans="1:8" x14ac:dyDescent="0.25">
      <c r="A109" s="2" t="s">
        <v>16</v>
      </c>
      <c r="B109" s="3">
        <v>28.14167505</v>
      </c>
      <c r="C109" s="3">
        <v>97.129613140000004</v>
      </c>
      <c r="D109" s="3">
        <v>27.256692050000002</v>
      </c>
      <c r="E109" s="3">
        <v>97.887109100000004</v>
      </c>
      <c r="F109" s="3">
        <v>29.95798022</v>
      </c>
      <c r="G109">
        <f t="shared" si="8"/>
        <v>27.256692050000002</v>
      </c>
      <c r="H109" t="str">
        <f t="shared" si="9"/>
        <v>GMOD</v>
      </c>
    </row>
    <row r="110" spans="1:8" x14ac:dyDescent="0.25">
      <c r="A110" s="2" t="s">
        <v>17</v>
      </c>
      <c r="B110" s="3">
        <v>18.913146489999999</v>
      </c>
      <c r="C110" s="3">
        <v>43.692702699999998</v>
      </c>
      <c r="D110" s="3">
        <v>21.577808189999999</v>
      </c>
      <c r="E110" s="3">
        <v>112.8844045</v>
      </c>
      <c r="F110" s="3">
        <v>21.845465480000001</v>
      </c>
      <c r="G110">
        <f t="shared" si="8"/>
        <v>18.913146489999999</v>
      </c>
      <c r="H110" t="str">
        <f t="shared" si="9"/>
        <v>DMBO</v>
      </c>
    </row>
    <row r="111" spans="1:8" x14ac:dyDescent="0.25">
      <c r="A111" s="2" t="s">
        <v>18</v>
      </c>
      <c r="B111" s="3">
        <v>89.557322749999997</v>
      </c>
      <c r="C111" s="3">
        <v>194.26799120000001</v>
      </c>
      <c r="D111" s="3">
        <v>23.65227878</v>
      </c>
      <c r="E111" s="3">
        <v>201.8935208</v>
      </c>
      <c r="F111" s="3">
        <v>23.252789929999999</v>
      </c>
      <c r="G111">
        <f t="shared" si="8"/>
        <v>23.252789929999999</v>
      </c>
      <c r="H111" t="str">
        <f t="shared" si="9"/>
        <v>PEDRO</v>
      </c>
    </row>
    <row r="112" spans="1:8" x14ac:dyDescent="0.25">
      <c r="A112" s="2" t="s">
        <v>19</v>
      </c>
      <c r="B112" s="3">
        <v>25.952271849999999</v>
      </c>
      <c r="C112" s="3">
        <v>21.488652850000001</v>
      </c>
      <c r="D112" s="3">
        <v>18.010698139999999</v>
      </c>
      <c r="E112" s="3">
        <v>21.128344770000002</v>
      </c>
      <c r="F112" s="3">
        <v>15.787537410000001</v>
      </c>
      <c r="G112">
        <f t="shared" si="8"/>
        <v>15.787537410000001</v>
      </c>
      <c r="H112" t="str">
        <f t="shared" si="9"/>
        <v>PEDRO</v>
      </c>
    </row>
    <row r="113" spans="1:8" x14ac:dyDescent="0.25">
      <c r="A113" s="2" t="s">
        <v>20</v>
      </c>
      <c r="B113" s="3">
        <v>155.1619225</v>
      </c>
      <c r="C113" s="3">
        <v>201.75251299999999</v>
      </c>
      <c r="D113" s="3">
        <v>259.88230900000002</v>
      </c>
      <c r="E113" s="3">
        <v>178.38676889999999</v>
      </c>
      <c r="F113" s="3">
        <v>144.5477884</v>
      </c>
      <c r="G113">
        <f t="shared" si="8"/>
        <v>144.5477884</v>
      </c>
      <c r="H113" t="str">
        <f t="shared" si="9"/>
        <v>PEDRO</v>
      </c>
    </row>
    <row r="114" spans="1:8" x14ac:dyDescent="0.25">
      <c r="A114" s="2" t="s">
        <v>21</v>
      </c>
      <c r="B114" s="3">
        <v>26.149818209999999</v>
      </c>
      <c r="C114" s="3">
        <v>32.953067449999999</v>
      </c>
      <c r="D114" s="3">
        <v>18.767162079999999</v>
      </c>
      <c r="E114" s="3">
        <v>33.270061200000001</v>
      </c>
      <c r="F114" s="3">
        <v>15.372803040000001</v>
      </c>
      <c r="G114">
        <f t="shared" si="8"/>
        <v>15.372803040000001</v>
      </c>
      <c r="H114" t="str">
        <f t="shared" si="9"/>
        <v>PEDRO</v>
      </c>
    </row>
    <row r="115" spans="1:8" x14ac:dyDescent="0.25">
      <c r="A115" s="2" t="s">
        <v>22</v>
      </c>
      <c r="B115" s="3">
        <v>107.8574526</v>
      </c>
      <c r="C115" s="3">
        <v>183.78022530000001</v>
      </c>
      <c r="D115" s="3">
        <v>101.6144692</v>
      </c>
      <c r="E115" s="3">
        <v>154.49480740000001</v>
      </c>
      <c r="F115" s="3">
        <v>105.0355948</v>
      </c>
      <c r="G115">
        <f t="shared" si="8"/>
        <v>101.6144692</v>
      </c>
      <c r="H115" t="str">
        <f t="shared" si="9"/>
        <v>GMOD</v>
      </c>
    </row>
    <row r="116" spans="1:8" x14ac:dyDescent="0.25">
      <c r="A116" s="2" t="s">
        <v>23</v>
      </c>
      <c r="B116" s="3">
        <v>142.81928070000001</v>
      </c>
      <c r="C116" s="3">
        <v>245.9016747</v>
      </c>
      <c r="D116" s="3">
        <v>89.171205639999997</v>
      </c>
      <c r="E116" s="3">
        <v>147.3421218</v>
      </c>
      <c r="F116" s="3">
        <v>95.490072659999996</v>
      </c>
      <c r="G116">
        <f t="shared" si="8"/>
        <v>89.171205639999997</v>
      </c>
      <c r="H116" t="str">
        <f t="shared" si="9"/>
        <v>GMOD</v>
      </c>
    </row>
    <row r="117" spans="1:8" x14ac:dyDescent="0.25">
      <c r="A117" s="2" t="s">
        <v>24</v>
      </c>
      <c r="B117" s="3">
        <v>31.624256689999999</v>
      </c>
      <c r="C117" s="3">
        <v>98.858059049999994</v>
      </c>
      <c r="D117" s="3">
        <v>28.092201249999999</v>
      </c>
      <c r="E117" s="3">
        <v>57.767335520000003</v>
      </c>
      <c r="F117" s="3">
        <v>25.85073229</v>
      </c>
      <c r="G117">
        <f t="shared" si="8"/>
        <v>25.85073229</v>
      </c>
      <c r="H117" t="str">
        <f t="shared" si="9"/>
        <v>PEDRO</v>
      </c>
    </row>
    <row r="118" spans="1:8" x14ac:dyDescent="0.25">
      <c r="A118" s="2" t="s">
        <v>25</v>
      </c>
      <c r="B118" s="3">
        <v>9.4365316440000004</v>
      </c>
      <c r="C118" s="3">
        <v>20.036811719999999</v>
      </c>
      <c r="D118" s="3">
        <v>20.551803809999999</v>
      </c>
      <c r="E118" s="3">
        <v>36.055842040000002</v>
      </c>
      <c r="F118" s="3">
        <v>10.785685089999999</v>
      </c>
      <c r="G118">
        <f t="shared" si="8"/>
        <v>9.4365316440000004</v>
      </c>
      <c r="H118" t="str">
        <f t="shared" si="9"/>
        <v>DMBO</v>
      </c>
    </row>
    <row r="119" spans="1:8" x14ac:dyDescent="0.25">
      <c r="A119" s="2" t="s">
        <v>26</v>
      </c>
      <c r="B119" s="3">
        <v>45.152671519999998</v>
      </c>
      <c r="C119" s="3">
        <v>155.77715370000001</v>
      </c>
      <c r="D119" s="3">
        <v>38.682381720000002</v>
      </c>
      <c r="E119" s="3">
        <v>186.94839479999999</v>
      </c>
      <c r="F119" s="3">
        <v>37.976141409999997</v>
      </c>
      <c r="G119">
        <f t="shared" si="8"/>
        <v>37.976141409999997</v>
      </c>
      <c r="H119" t="str">
        <f t="shared" si="9"/>
        <v>PEDRO</v>
      </c>
    </row>
    <row r="120" spans="1:8" x14ac:dyDescent="0.25">
      <c r="A120" s="2" t="s">
        <v>27</v>
      </c>
      <c r="B120" s="3">
        <v>21.810922980000001</v>
      </c>
      <c r="C120" s="3">
        <v>55.229416229999998</v>
      </c>
      <c r="D120" s="3">
        <v>17.88737656</v>
      </c>
      <c r="E120" s="3">
        <v>90.549226790000006</v>
      </c>
      <c r="F120" s="3">
        <v>12.124151599999999</v>
      </c>
      <c r="G120">
        <f t="shared" si="8"/>
        <v>12.124151599999999</v>
      </c>
      <c r="H120" t="str">
        <f t="shared" si="9"/>
        <v>PEDRO</v>
      </c>
    </row>
    <row r="121" spans="1:8" x14ac:dyDescent="0.25">
      <c r="A121" s="2" t="s">
        <v>28</v>
      </c>
      <c r="B121" s="3">
        <v>654.24951759999999</v>
      </c>
      <c r="C121" s="3">
        <v>615.56423870000003</v>
      </c>
      <c r="D121" s="3">
        <v>685.54782309999996</v>
      </c>
      <c r="E121" s="3">
        <v>435.12192620000002</v>
      </c>
      <c r="F121" s="3">
        <v>592.80233410000005</v>
      </c>
      <c r="G121">
        <f t="shared" si="8"/>
        <v>435.12192620000002</v>
      </c>
      <c r="H121" t="str">
        <f t="shared" si="9"/>
        <v>GTCOD</v>
      </c>
    </row>
    <row r="122" spans="1:8" x14ac:dyDescent="0.25">
      <c r="A122" s="2" t="s">
        <v>29</v>
      </c>
      <c r="B122" s="3">
        <v>109.5650256</v>
      </c>
      <c r="C122" s="3">
        <v>94.979821909999998</v>
      </c>
      <c r="D122" s="3">
        <v>121.7684453</v>
      </c>
      <c r="E122" s="3">
        <v>133.3963785</v>
      </c>
      <c r="F122" s="3">
        <v>112.2750109</v>
      </c>
      <c r="G122">
        <f t="shared" si="8"/>
        <v>94.979821909999998</v>
      </c>
      <c r="H122" t="str">
        <f t="shared" si="9"/>
        <v>DTC</v>
      </c>
    </row>
    <row r="123" spans="1:8" x14ac:dyDescent="0.25">
      <c r="A123" s="2" t="s">
        <v>30</v>
      </c>
      <c r="B123" s="3">
        <v>88.175467269999999</v>
      </c>
      <c r="C123" s="3">
        <v>95.617100339999993</v>
      </c>
      <c r="D123" s="3">
        <v>86.262652029999998</v>
      </c>
      <c r="E123" s="3">
        <v>67.551065080000001</v>
      </c>
      <c r="F123" s="3">
        <v>88.817050989999998</v>
      </c>
      <c r="G123">
        <f t="shared" si="8"/>
        <v>67.551065080000001</v>
      </c>
      <c r="H123" t="str">
        <f t="shared" si="9"/>
        <v>GTCOD</v>
      </c>
    </row>
    <row r="124" spans="1:8" x14ac:dyDescent="0.25">
      <c r="A124" s="2" t="s">
        <v>31</v>
      </c>
      <c r="B124" s="3">
        <v>27.901436140000001</v>
      </c>
      <c r="C124" s="3">
        <v>147.39164589999999</v>
      </c>
      <c r="D124" s="3">
        <v>22.128571149999999</v>
      </c>
      <c r="E124" s="3">
        <v>149.88151089999999</v>
      </c>
      <c r="F124" s="3">
        <v>24.071435820000001</v>
      </c>
      <c r="G124">
        <f t="shared" si="8"/>
        <v>22.128571149999999</v>
      </c>
      <c r="H124" t="str">
        <f t="shared" si="9"/>
        <v>GMOD</v>
      </c>
    </row>
    <row r="125" spans="1:8" x14ac:dyDescent="0.25">
      <c r="A125" s="2" t="s">
        <v>32</v>
      </c>
      <c r="B125" s="3">
        <v>86.114231099999998</v>
      </c>
      <c r="C125" s="3">
        <v>148.1559633</v>
      </c>
      <c r="D125" s="3">
        <v>119.8385488</v>
      </c>
      <c r="E125" s="3">
        <v>278.98259159999998</v>
      </c>
      <c r="F125" s="3">
        <v>152.23210850000001</v>
      </c>
      <c r="G125">
        <f t="shared" si="8"/>
        <v>86.114231099999998</v>
      </c>
      <c r="H125" t="str">
        <f t="shared" si="9"/>
        <v>DMBO</v>
      </c>
    </row>
    <row r="126" spans="1:8" x14ac:dyDescent="0.25">
      <c r="A126" s="2" t="s">
        <v>33</v>
      </c>
      <c r="B126" s="3">
        <v>19.11904294</v>
      </c>
      <c r="C126" s="3">
        <v>43.45032664</v>
      </c>
      <c r="D126" s="3">
        <v>26.475156930000001</v>
      </c>
      <c r="E126" s="3">
        <v>181.32070300000001</v>
      </c>
      <c r="F126" s="3">
        <v>18.338220110000002</v>
      </c>
      <c r="G126">
        <f t="shared" si="8"/>
        <v>18.338220110000002</v>
      </c>
      <c r="H126" t="str">
        <f t="shared" si="9"/>
        <v>PEDRO</v>
      </c>
    </row>
    <row r="127" spans="1:8" x14ac:dyDescent="0.25">
      <c r="A127" s="2" t="s">
        <v>34</v>
      </c>
      <c r="B127" s="3">
        <v>21.131864140000001</v>
      </c>
      <c r="C127" s="3">
        <v>20.675777870000001</v>
      </c>
      <c r="D127" s="3">
        <v>27.534038110000001</v>
      </c>
      <c r="E127" s="3">
        <v>97.127177660000001</v>
      </c>
      <c r="F127" s="3">
        <v>25.125495260000001</v>
      </c>
      <c r="G127">
        <f t="shared" si="8"/>
        <v>20.675777870000001</v>
      </c>
      <c r="H127" t="str">
        <f t="shared" si="9"/>
        <v>DTC</v>
      </c>
    </row>
    <row r="128" spans="1:8" x14ac:dyDescent="0.25">
      <c r="A128" s="2" t="s">
        <v>35</v>
      </c>
      <c r="B128" s="3">
        <v>79.566136880000002</v>
      </c>
      <c r="C128" s="3">
        <v>124.86776860000001</v>
      </c>
      <c r="D128" s="3">
        <v>26.538164349999999</v>
      </c>
      <c r="E128" s="3">
        <v>120.26020080000001</v>
      </c>
      <c r="F128" s="3">
        <v>26.40098278</v>
      </c>
      <c r="G128">
        <f t="shared" si="8"/>
        <v>26.40098278</v>
      </c>
      <c r="H128" t="str">
        <f t="shared" si="9"/>
        <v>PEDRO</v>
      </c>
    </row>
    <row r="129" spans="1:8" x14ac:dyDescent="0.25">
      <c r="A129" s="2" t="s">
        <v>36</v>
      </c>
      <c r="B129" s="3">
        <v>144.6044163</v>
      </c>
      <c r="C129" s="3">
        <v>231.35937390000001</v>
      </c>
      <c r="D129" s="3">
        <v>131.6474695</v>
      </c>
      <c r="E129" s="3">
        <v>178.44123529999999</v>
      </c>
      <c r="F129" s="3">
        <v>120.8162231</v>
      </c>
      <c r="G129">
        <f t="shared" si="8"/>
        <v>120.8162231</v>
      </c>
      <c r="H129" t="str">
        <f t="shared" si="9"/>
        <v>PEDRO</v>
      </c>
    </row>
    <row r="130" spans="1:8" x14ac:dyDescent="0.25">
      <c r="A130" s="2" t="s">
        <v>37</v>
      </c>
      <c r="B130" s="3">
        <v>13.210582459999999</v>
      </c>
      <c r="C130" s="3">
        <v>14.74524499</v>
      </c>
      <c r="D130" s="3">
        <v>10.75317332</v>
      </c>
      <c r="E130" s="3">
        <v>60.692963560000003</v>
      </c>
      <c r="F130" s="3">
        <v>11.39943237</v>
      </c>
      <c r="G130">
        <f t="shared" si="8"/>
        <v>10.75317332</v>
      </c>
      <c r="H130" t="str">
        <f t="shared" si="9"/>
        <v>GMOD</v>
      </c>
    </row>
    <row r="131" spans="1:8" x14ac:dyDescent="0.25">
      <c r="A131" s="2" t="s">
        <v>38</v>
      </c>
      <c r="B131" s="3">
        <v>54.259332929999999</v>
      </c>
      <c r="C131" s="3">
        <v>20.407920000000001</v>
      </c>
      <c r="D131" s="3">
        <v>28.64488905</v>
      </c>
      <c r="E131" s="3">
        <v>86.025135829999996</v>
      </c>
      <c r="F131" s="3">
        <v>26.72074636</v>
      </c>
      <c r="G131">
        <f t="shared" si="8"/>
        <v>20.407920000000001</v>
      </c>
      <c r="H131" t="str">
        <f t="shared" si="9"/>
        <v>DTC</v>
      </c>
    </row>
    <row r="132" spans="1:8" x14ac:dyDescent="0.25">
      <c r="A132" s="2" t="s">
        <v>39</v>
      </c>
      <c r="B132" s="3">
        <v>31.170152949999999</v>
      </c>
      <c r="C132" s="3">
        <v>81.914709700000003</v>
      </c>
      <c r="D132" s="3">
        <v>45.145850009999997</v>
      </c>
      <c r="E132" s="3">
        <v>147.28522810000001</v>
      </c>
      <c r="F132" s="3">
        <v>49.91556619</v>
      </c>
      <c r="G132">
        <f t="shared" si="8"/>
        <v>31.170152949999999</v>
      </c>
      <c r="H132" t="str">
        <f t="shared" si="9"/>
        <v>DMBO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workbookViewId="0">
      <selection activeCell="P9" sqref="P9"/>
    </sheetView>
  </sheetViews>
  <sheetFormatPr defaultRowHeight="15" x14ac:dyDescent="0.25"/>
  <cols>
    <col min="1" max="1" width="19" bestFit="1" customWidth="1"/>
    <col min="13" max="13" width="9.625" bestFit="1" customWidth="1"/>
    <col min="15" max="15" width="9.625" bestFit="1" customWidth="1"/>
  </cols>
  <sheetData>
    <row r="2" spans="1:15" x14ac:dyDescent="0.25">
      <c r="A2" s="1" t="s">
        <v>0</v>
      </c>
      <c r="B2" s="3" t="s">
        <v>45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15" x14ac:dyDescent="0.25">
      <c r="A3" s="2" t="s">
        <v>1</v>
      </c>
      <c r="B3" s="3" t="s">
        <v>42</v>
      </c>
      <c r="C3" s="3" t="s">
        <v>44</v>
      </c>
      <c r="D3" s="3" t="s">
        <v>42</v>
      </c>
      <c r="E3" s="3" t="s">
        <v>44</v>
      </c>
      <c r="F3" s="3" t="s">
        <v>44</v>
      </c>
      <c r="I3" s="3" t="s">
        <v>51</v>
      </c>
      <c r="J3" s="3" t="s">
        <v>57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</row>
    <row r="4" spans="1:15" x14ac:dyDescent="0.25">
      <c r="A4" s="2" t="s">
        <v>2</v>
      </c>
      <c r="B4" s="3" t="s">
        <v>44</v>
      </c>
      <c r="C4" s="3" t="s">
        <v>41</v>
      </c>
      <c r="D4" s="3" t="s">
        <v>42</v>
      </c>
      <c r="E4" s="3" t="s">
        <v>40</v>
      </c>
      <c r="F4" s="3" t="s">
        <v>40</v>
      </c>
      <c r="I4" s="3" t="s">
        <v>40</v>
      </c>
      <c r="J4" s="3">
        <f>SUM(K4:O4)</f>
        <v>24</v>
      </c>
      <c r="K4" s="3">
        <f>COUNTIF(B3:B41,"=DMBO")</f>
        <v>5</v>
      </c>
      <c r="L4" s="3">
        <f>COUNTIF(C3:C41,"=DMBO")</f>
        <v>1</v>
      </c>
      <c r="M4" s="3">
        <f>COUNTIF(D3:D41,"=DMBO")</f>
        <v>4</v>
      </c>
      <c r="N4" s="3">
        <f>COUNTIF(E3:E41,"=DMBO")</f>
        <v>8</v>
      </c>
      <c r="O4" s="3">
        <f>COUNTIF(F3:F41,"=DMBO")</f>
        <v>6</v>
      </c>
    </row>
    <row r="5" spans="1:15" x14ac:dyDescent="0.25">
      <c r="A5" s="2" t="s">
        <v>3</v>
      </c>
      <c r="B5" s="3" t="s">
        <v>40</v>
      </c>
      <c r="C5" s="3" t="s">
        <v>42</v>
      </c>
      <c r="D5" s="3" t="s">
        <v>44</v>
      </c>
      <c r="E5" s="3" t="s">
        <v>44</v>
      </c>
      <c r="F5" s="3" t="s">
        <v>44</v>
      </c>
      <c r="I5" s="3" t="s">
        <v>41</v>
      </c>
      <c r="J5" s="3">
        <f t="shared" ref="J5:J8" si="0">SUM(K5:O5)</f>
        <v>36</v>
      </c>
      <c r="K5" s="3">
        <f>COUNTIF(B3:B41,"=DTC")</f>
        <v>4</v>
      </c>
      <c r="L5" s="3">
        <f>COUNTIF(C3:C41,"=DTC")</f>
        <v>15</v>
      </c>
      <c r="M5" s="3">
        <f>COUNTIF(D3:D41,"=DTC")</f>
        <v>10</v>
      </c>
      <c r="N5" s="3">
        <f>COUNTIF(E3:E41,"=DTC")</f>
        <v>4</v>
      </c>
      <c r="O5" s="3">
        <f>COUNTIF(F3:F41,"=DTC")</f>
        <v>3</v>
      </c>
    </row>
    <row r="6" spans="1:15" x14ac:dyDescent="0.25">
      <c r="A6" s="2" t="s">
        <v>4</v>
      </c>
      <c r="B6" s="3" t="s">
        <v>44</v>
      </c>
      <c r="C6" s="3" t="s">
        <v>41</v>
      </c>
      <c r="D6" s="3" t="s">
        <v>42</v>
      </c>
      <c r="E6" s="3" t="s">
        <v>44</v>
      </c>
      <c r="F6" s="3" t="s">
        <v>44</v>
      </c>
      <c r="I6" s="3" t="s">
        <v>42</v>
      </c>
      <c r="J6" s="3">
        <f t="shared" si="0"/>
        <v>49</v>
      </c>
      <c r="K6" s="3">
        <f>COUNTIF(B3:B41,"=GMOD")</f>
        <v>11</v>
      </c>
      <c r="L6" s="3">
        <f>COUNTIF(C3:C41,"=GMOD")</f>
        <v>9</v>
      </c>
      <c r="M6" s="3">
        <f>COUNTIF(D3:D41,"=GMOD")</f>
        <v>10</v>
      </c>
      <c r="N6" s="3">
        <f>COUNTIF(E3:E41,"=GMOD")</f>
        <v>9</v>
      </c>
      <c r="O6" s="3">
        <f>COUNTIF(F3:F41,"=GMOD")</f>
        <v>10</v>
      </c>
    </row>
    <row r="7" spans="1:15" x14ac:dyDescent="0.25">
      <c r="A7" s="2" t="s">
        <v>5</v>
      </c>
      <c r="B7" s="3" t="s">
        <v>42</v>
      </c>
      <c r="C7" s="3" t="s">
        <v>42</v>
      </c>
      <c r="D7" s="3" t="s">
        <v>40</v>
      </c>
      <c r="E7" s="3" t="s">
        <v>42</v>
      </c>
      <c r="F7" s="3" t="s">
        <v>44</v>
      </c>
      <c r="I7" s="3" t="s">
        <v>43</v>
      </c>
      <c r="J7" s="3">
        <f t="shared" si="0"/>
        <v>16</v>
      </c>
      <c r="K7" s="3">
        <f>COUNTIF(B3:B41,"=GTCOD")</f>
        <v>9</v>
      </c>
      <c r="L7" s="3">
        <f>COUNTIF(C3:C41,"=GTCOD")</f>
        <v>3</v>
      </c>
      <c r="M7" s="3">
        <f>COUNTIF(D3:D41,"=GTCOD")</f>
        <v>1</v>
      </c>
      <c r="N7" s="3">
        <f>COUNTIF(E3:E41,"=GTCOD")</f>
        <v>1</v>
      </c>
      <c r="O7" s="3">
        <f>COUNTIF(F3:F41,"=GTCOD")</f>
        <v>2</v>
      </c>
    </row>
    <row r="8" spans="1:15" x14ac:dyDescent="0.25">
      <c r="A8" s="2" t="s">
        <v>6</v>
      </c>
      <c r="B8" s="3" t="s">
        <v>44</v>
      </c>
      <c r="C8" s="3" t="s">
        <v>44</v>
      </c>
      <c r="D8" s="3" t="s">
        <v>43</v>
      </c>
      <c r="E8" s="3" t="s">
        <v>42</v>
      </c>
      <c r="F8" s="3" t="s">
        <v>42</v>
      </c>
      <c r="I8" s="3" t="s">
        <v>44</v>
      </c>
      <c r="J8" s="3">
        <f t="shared" si="0"/>
        <v>70</v>
      </c>
      <c r="K8" s="3">
        <f>COUNTIF(B3:B41,"=PEDRO")</f>
        <v>10</v>
      </c>
      <c r="L8" s="3">
        <f>COUNTIF(C3:C41,"=PEDRO")</f>
        <v>11</v>
      </c>
      <c r="M8" s="3">
        <f>COUNTIF(D3:D41,"=PEDRO")</f>
        <v>14</v>
      </c>
      <c r="N8" s="3">
        <f>COUNTIF(E3:E41,"=PEDRO")</f>
        <v>17</v>
      </c>
      <c r="O8" s="3">
        <f>COUNTIF(F3:F41,"=PEDRO")</f>
        <v>18</v>
      </c>
    </row>
    <row r="9" spans="1:15" x14ac:dyDescent="0.25">
      <c r="A9" s="2" t="s">
        <v>7</v>
      </c>
      <c r="B9" s="3" t="s">
        <v>43</v>
      </c>
      <c r="C9" s="3" t="s">
        <v>41</v>
      </c>
      <c r="D9" s="3" t="s">
        <v>41</v>
      </c>
      <c r="E9" s="3" t="s">
        <v>42</v>
      </c>
      <c r="F9" s="3" t="s">
        <v>42</v>
      </c>
      <c r="I9" s="3" t="s">
        <v>57</v>
      </c>
      <c r="J9" s="3">
        <f>SUM(K9:O9)</f>
        <v>195</v>
      </c>
      <c r="K9" s="3">
        <f>SUM(K4:K8)</f>
        <v>39</v>
      </c>
      <c r="L9" s="3">
        <f t="shared" ref="L9:O9" si="1">SUM(L4:L8)</f>
        <v>39</v>
      </c>
      <c r="M9" s="3">
        <f t="shared" si="1"/>
        <v>39</v>
      </c>
      <c r="N9" s="3">
        <f t="shared" si="1"/>
        <v>39</v>
      </c>
      <c r="O9" s="3">
        <f t="shared" si="1"/>
        <v>39</v>
      </c>
    </row>
    <row r="10" spans="1:15" x14ac:dyDescent="0.25">
      <c r="A10" s="2" t="s">
        <v>8</v>
      </c>
      <c r="B10" s="3" t="s">
        <v>40</v>
      </c>
      <c r="C10" s="3" t="s">
        <v>44</v>
      </c>
      <c r="D10" s="3" t="s">
        <v>42</v>
      </c>
      <c r="E10" s="3" t="s">
        <v>40</v>
      </c>
      <c r="F10" s="3" t="s">
        <v>40</v>
      </c>
    </row>
    <row r="11" spans="1:15" x14ac:dyDescent="0.25">
      <c r="A11" s="2" t="s">
        <v>9</v>
      </c>
      <c r="B11" s="3" t="s">
        <v>40</v>
      </c>
      <c r="C11" s="3" t="s">
        <v>43</v>
      </c>
      <c r="D11" s="3" t="s">
        <v>41</v>
      </c>
      <c r="E11" s="3" t="s">
        <v>43</v>
      </c>
      <c r="F11" s="3" t="s">
        <v>42</v>
      </c>
    </row>
    <row r="12" spans="1:15" x14ac:dyDescent="0.25">
      <c r="A12" s="2" t="s">
        <v>10</v>
      </c>
      <c r="B12" s="3" t="s">
        <v>42</v>
      </c>
      <c r="C12" s="3" t="s">
        <v>42</v>
      </c>
      <c r="D12" s="3" t="s">
        <v>42</v>
      </c>
      <c r="E12" s="3" t="s">
        <v>42</v>
      </c>
      <c r="F12" s="3" t="s">
        <v>42</v>
      </c>
    </row>
    <row r="13" spans="1:15" x14ac:dyDescent="0.25">
      <c r="A13" s="2" t="s">
        <v>11</v>
      </c>
      <c r="B13" s="3" t="s">
        <v>43</v>
      </c>
      <c r="C13" s="3" t="s">
        <v>41</v>
      </c>
      <c r="D13" s="3" t="s">
        <v>44</v>
      </c>
      <c r="E13" s="3" t="s">
        <v>44</v>
      </c>
      <c r="F13" s="3" t="s">
        <v>44</v>
      </c>
    </row>
    <row r="14" spans="1:15" x14ac:dyDescent="0.25">
      <c r="A14" s="2" t="s">
        <v>12</v>
      </c>
      <c r="B14" s="3" t="s">
        <v>43</v>
      </c>
      <c r="C14" s="3" t="s">
        <v>44</v>
      </c>
      <c r="D14" s="3" t="s">
        <v>42</v>
      </c>
      <c r="E14" s="3" t="s">
        <v>44</v>
      </c>
      <c r="F14" s="3" t="s">
        <v>44</v>
      </c>
    </row>
    <row r="15" spans="1:15" x14ac:dyDescent="0.25">
      <c r="A15" s="2" t="s">
        <v>13</v>
      </c>
      <c r="B15" s="3" t="s">
        <v>44</v>
      </c>
      <c r="C15" s="3" t="s">
        <v>41</v>
      </c>
      <c r="D15" s="3" t="s">
        <v>44</v>
      </c>
      <c r="E15" s="3" t="s">
        <v>40</v>
      </c>
      <c r="F15" s="3" t="s">
        <v>42</v>
      </c>
    </row>
    <row r="16" spans="1:15" x14ac:dyDescent="0.25">
      <c r="A16" s="2" t="s">
        <v>14</v>
      </c>
      <c r="B16" s="3" t="s">
        <v>40</v>
      </c>
      <c r="C16" s="3" t="s">
        <v>42</v>
      </c>
      <c r="D16" s="3" t="s">
        <v>44</v>
      </c>
      <c r="E16" s="3" t="s">
        <v>44</v>
      </c>
      <c r="F16" s="3" t="s">
        <v>44</v>
      </c>
    </row>
    <row r="17" spans="1:6" x14ac:dyDescent="0.25">
      <c r="A17" s="2" t="s">
        <v>15</v>
      </c>
      <c r="B17" s="3" t="s">
        <v>42</v>
      </c>
      <c r="C17" s="3" t="s">
        <v>42</v>
      </c>
      <c r="D17" s="3" t="s">
        <v>42</v>
      </c>
      <c r="E17" s="3" t="s">
        <v>44</v>
      </c>
      <c r="F17" s="3" t="s">
        <v>44</v>
      </c>
    </row>
    <row r="18" spans="1:6" x14ac:dyDescent="0.25">
      <c r="A18" s="2" t="s">
        <v>16</v>
      </c>
      <c r="B18" s="3" t="s">
        <v>40</v>
      </c>
      <c r="C18" s="3" t="s">
        <v>44</v>
      </c>
      <c r="D18" s="3" t="s">
        <v>44</v>
      </c>
      <c r="E18" s="3" t="s">
        <v>40</v>
      </c>
      <c r="F18" s="3" t="s">
        <v>42</v>
      </c>
    </row>
    <row r="19" spans="1:6" x14ac:dyDescent="0.25">
      <c r="A19" s="2" t="s">
        <v>17</v>
      </c>
      <c r="B19" s="3" t="s">
        <v>41</v>
      </c>
      <c r="C19" s="3" t="s">
        <v>44</v>
      </c>
      <c r="D19" s="3" t="s">
        <v>44</v>
      </c>
      <c r="E19" s="3" t="s">
        <v>40</v>
      </c>
      <c r="F19" s="3" t="s">
        <v>40</v>
      </c>
    </row>
    <row r="20" spans="1:6" x14ac:dyDescent="0.25">
      <c r="A20" s="2" t="s">
        <v>18</v>
      </c>
      <c r="B20" s="3" t="s">
        <v>44</v>
      </c>
      <c r="C20" s="3" t="s">
        <v>42</v>
      </c>
      <c r="D20" s="3" t="s">
        <v>44</v>
      </c>
      <c r="E20" s="3" t="s">
        <v>42</v>
      </c>
      <c r="F20" s="3" t="s">
        <v>44</v>
      </c>
    </row>
    <row r="21" spans="1:6" x14ac:dyDescent="0.25">
      <c r="A21" s="2" t="s">
        <v>19</v>
      </c>
      <c r="B21" s="3" t="s">
        <v>44</v>
      </c>
      <c r="C21" s="3" t="s">
        <v>41</v>
      </c>
      <c r="D21" s="3" t="s">
        <v>44</v>
      </c>
      <c r="E21" s="3" t="s">
        <v>44</v>
      </c>
      <c r="F21" s="3" t="s">
        <v>44</v>
      </c>
    </row>
    <row r="22" spans="1:6" x14ac:dyDescent="0.25">
      <c r="A22" s="2" t="s">
        <v>20</v>
      </c>
      <c r="B22" s="3" t="s">
        <v>43</v>
      </c>
      <c r="C22" s="3" t="s">
        <v>41</v>
      </c>
      <c r="D22" s="3" t="s">
        <v>41</v>
      </c>
      <c r="E22" s="3" t="s">
        <v>41</v>
      </c>
      <c r="F22" s="3" t="s">
        <v>44</v>
      </c>
    </row>
    <row r="23" spans="1:6" x14ac:dyDescent="0.25">
      <c r="A23" s="2" t="s">
        <v>21</v>
      </c>
      <c r="B23" s="3" t="s">
        <v>42</v>
      </c>
      <c r="C23" s="3" t="s">
        <v>43</v>
      </c>
      <c r="D23" s="3" t="s">
        <v>44</v>
      </c>
      <c r="E23" s="3" t="s">
        <v>44</v>
      </c>
      <c r="F23" s="3" t="s">
        <v>44</v>
      </c>
    </row>
    <row r="24" spans="1:6" x14ac:dyDescent="0.25">
      <c r="A24" s="2" t="s">
        <v>22</v>
      </c>
      <c r="B24" s="3" t="s">
        <v>43</v>
      </c>
      <c r="C24" s="3" t="s">
        <v>41</v>
      </c>
      <c r="D24" s="3" t="s">
        <v>41</v>
      </c>
      <c r="E24" s="3" t="s">
        <v>41</v>
      </c>
      <c r="F24" s="3" t="s">
        <v>42</v>
      </c>
    </row>
    <row r="25" spans="1:6" x14ac:dyDescent="0.25">
      <c r="A25" s="2" t="s">
        <v>23</v>
      </c>
      <c r="B25" s="3" t="s">
        <v>43</v>
      </c>
      <c r="C25" s="3" t="s">
        <v>41</v>
      </c>
      <c r="D25" s="3" t="s">
        <v>42</v>
      </c>
      <c r="E25" s="3" t="s">
        <v>42</v>
      </c>
      <c r="F25" s="3" t="s">
        <v>42</v>
      </c>
    </row>
    <row r="26" spans="1:6" x14ac:dyDescent="0.25">
      <c r="A26" s="2" t="s">
        <v>24</v>
      </c>
      <c r="B26" s="3" t="s">
        <v>41</v>
      </c>
      <c r="C26" s="3" t="s">
        <v>44</v>
      </c>
      <c r="D26" s="3" t="s">
        <v>40</v>
      </c>
      <c r="E26" s="3" t="s">
        <v>44</v>
      </c>
      <c r="F26" s="3" t="s">
        <v>44</v>
      </c>
    </row>
    <row r="27" spans="1:6" x14ac:dyDescent="0.25">
      <c r="A27" s="2" t="s">
        <v>25</v>
      </c>
      <c r="B27" s="3" t="s">
        <v>42</v>
      </c>
      <c r="C27" s="3" t="s">
        <v>40</v>
      </c>
      <c r="D27" s="3" t="s">
        <v>41</v>
      </c>
      <c r="E27" s="3" t="s">
        <v>44</v>
      </c>
      <c r="F27" s="3" t="s">
        <v>40</v>
      </c>
    </row>
    <row r="28" spans="1:6" x14ac:dyDescent="0.25">
      <c r="A28" s="2" t="s">
        <v>26</v>
      </c>
      <c r="B28" s="3" t="s">
        <v>41</v>
      </c>
      <c r="C28" s="3" t="s">
        <v>42</v>
      </c>
      <c r="D28" s="3" t="s">
        <v>44</v>
      </c>
      <c r="E28" s="3" t="s">
        <v>40</v>
      </c>
      <c r="F28" s="3" t="s">
        <v>44</v>
      </c>
    </row>
    <row r="29" spans="1:6" x14ac:dyDescent="0.25">
      <c r="A29" s="2" t="s">
        <v>27</v>
      </c>
      <c r="B29" s="3" t="s">
        <v>44</v>
      </c>
      <c r="C29" s="3" t="s">
        <v>44</v>
      </c>
      <c r="D29" s="3" t="s">
        <v>40</v>
      </c>
      <c r="E29" s="3" t="s">
        <v>42</v>
      </c>
      <c r="F29" s="3" t="s">
        <v>44</v>
      </c>
    </row>
    <row r="30" spans="1:6" x14ac:dyDescent="0.25">
      <c r="A30" s="2" t="s">
        <v>28</v>
      </c>
      <c r="B30" s="3" t="s">
        <v>44</v>
      </c>
      <c r="C30" s="3" t="s">
        <v>44</v>
      </c>
      <c r="D30" s="3" t="s">
        <v>44</v>
      </c>
      <c r="E30" s="3" t="s">
        <v>44</v>
      </c>
      <c r="F30" s="3" t="s">
        <v>43</v>
      </c>
    </row>
    <row r="31" spans="1:6" x14ac:dyDescent="0.25">
      <c r="A31" s="2" t="s">
        <v>29</v>
      </c>
      <c r="B31" s="3" t="s">
        <v>43</v>
      </c>
      <c r="C31" s="3" t="s">
        <v>41</v>
      </c>
      <c r="D31" s="3" t="s">
        <v>41</v>
      </c>
      <c r="E31" s="3" t="s">
        <v>41</v>
      </c>
      <c r="F31" s="3" t="s">
        <v>41</v>
      </c>
    </row>
    <row r="32" spans="1:6" x14ac:dyDescent="0.25">
      <c r="A32" s="2" t="s">
        <v>30</v>
      </c>
      <c r="B32" s="3" t="s">
        <v>43</v>
      </c>
      <c r="C32" s="3" t="s">
        <v>41</v>
      </c>
      <c r="D32" s="3" t="s">
        <v>41</v>
      </c>
      <c r="E32" s="3" t="s">
        <v>41</v>
      </c>
      <c r="F32" s="3" t="s">
        <v>43</v>
      </c>
    </row>
    <row r="33" spans="1:6" x14ac:dyDescent="0.25">
      <c r="A33" s="2" t="s">
        <v>31</v>
      </c>
      <c r="B33" s="3" t="s">
        <v>42</v>
      </c>
      <c r="C33" s="3" t="s">
        <v>44</v>
      </c>
      <c r="D33" s="3" t="s">
        <v>42</v>
      </c>
      <c r="E33" s="3" t="s">
        <v>44</v>
      </c>
      <c r="F33" s="3" t="s">
        <v>42</v>
      </c>
    </row>
    <row r="34" spans="1:6" x14ac:dyDescent="0.25">
      <c r="A34" s="2" t="s">
        <v>32</v>
      </c>
      <c r="B34" s="3" t="s">
        <v>44</v>
      </c>
      <c r="C34" s="3" t="s">
        <v>43</v>
      </c>
      <c r="D34" s="3" t="s">
        <v>44</v>
      </c>
      <c r="E34" s="3" t="s">
        <v>42</v>
      </c>
      <c r="F34" s="3" t="s">
        <v>40</v>
      </c>
    </row>
    <row r="35" spans="1:6" x14ac:dyDescent="0.25">
      <c r="A35" s="2" t="s">
        <v>33</v>
      </c>
      <c r="B35" s="3" t="s">
        <v>42</v>
      </c>
      <c r="C35" s="3" t="s">
        <v>42</v>
      </c>
      <c r="D35" s="3" t="s">
        <v>44</v>
      </c>
      <c r="E35" s="3" t="s">
        <v>44</v>
      </c>
      <c r="F35" s="3" t="s">
        <v>44</v>
      </c>
    </row>
    <row r="36" spans="1:6" x14ac:dyDescent="0.25">
      <c r="A36" s="2" t="s">
        <v>34</v>
      </c>
      <c r="B36" s="3" t="s">
        <v>41</v>
      </c>
      <c r="C36" s="3" t="s">
        <v>41</v>
      </c>
      <c r="D36" s="3" t="s">
        <v>41</v>
      </c>
      <c r="E36" s="3" t="s">
        <v>40</v>
      </c>
      <c r="F36" s="3" t="s">
        <v>41</v>
      </c>
    </row>
    <row r="37" spans="1:6" x14ac:dyDescent="0.25">
      <c r="A37" s="2" t="s">
        <v>35</v>
      </c>
      <c r="B37" s="3" t="s">
        <v>42</v>
      </c>
      <c r="C37" s="3" t="s">
        <v>42</v>
      </c>
      <c r="D37" s="3" t="s">
        <v>42</v>
      </c>
      <c r="E37" s="3" t="s">
        <v>42</v>
      </c>
      <c r="F37" s="3" t="s">
        <v>44</v>
      </c>
    </row>
    <row r="38" spans="1:6" x14ac:dyDescent="0.25">
      <c r="A38" s="2" t="s">
        <v>36</v>
      </c>
      <c r="B38" s="3" t="s">
        <v>43</v>
      </c>
      <c r="C38" s="3" t="s">
        <v>41</v>
      </c>
      <c r="D38" s="3" t="s">
        <v>41</v>
      </c>
      <c r="E38" s="3" t="s">
        <v>44</v>
      </c>
      <c r="F38" s="3" t="s">
        <v>44</v>
      </c>
    </row>
    <row r="39" spans="1:6" x14ac:dyDescent="0.25">
      <c r="A39" s="2" t="s">
        <v>37</v>
      </c>
      <c r="B39" s="3" t="s">
        <v>44</v>
      </c>
      <c r="C39" s="3" t="s">
        <v>41</v>
      </c>
      <c r="D39" s="3" t="s">
        <v>40</v>
      </c>
      <c r="E39" s="3" t="s">
        <v>40</v>
      </c>
      <c r="F39" s="3" t="s">
        <v>42</v>
      </c>
    </row>
    <row r="40" spans="1:6" x14ac:dyDescent="0.25">
      <c r="A40" s="2" t="s">
        <v>38</v>
      </c>
      <c r="B40" s="3" t="s">
        <v>42</v>
      </c>
      <c r="C40" s="3" t="s">
        <v>41</v>
      </c>
      <c r="D40" s="3" t="s">
        <v>41</v>
      </c>
      <c r="E40" s="3" t="s">
        <v>44</v>
      </c>
      <c r="F40" s="3" t="s">
        <v>41</v>
      </c>
    </row>
    <row r="41" spans="1:6" x14ac:dyDescent="0.25">
      <c r="A41" s="2" t="s">
        <v>39</v>
      </c>
      <c r="B41" s="3" t="s">
        <v>42</v>
      </c>
      <c r="C41" s="3" t="s">
        <v>44</v>
      </c>
      <c r="D41" s="3" t="s">
        <v>44</v>
      </c>
      <c r="E41" s="3" t="s">
        <v>44</v>
      </c>
      <c r="F41" s="3" t="s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workbookViewId="0">
      <selection activeCell="I4" sqref="I4:J8"/>
    </sheetView>
  </sheetViews>
  <sheetFormatPr defaultRowHeight="15" x14ac:dyDescent="0.25"/>
  <cols>
    <col min="1" max="1" width="19" bestFit="1" customWidth="1"/>
  </cols>
  <sheetData>
    <row r="2" spans="1:15" x14ac:dyDescent="0.25">
      <c r="A2" s="1" t="s">
        <v>0</v>
      </c>
      <c r="B2" s="3" t="s">
        <v>45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15" x14ac:dyDescent="0.25">
      <c r="A3" s="2" t="s">
        <v>1</v>
      </c>
      <c r="B3" s="3" t="s">
        <v>44</v>
      </c>
      <c r="C3" s="3" t="s">
        <v>42</v>
      </c>
      <c r="D3" s="3" t="s">
        <v>44</v>
      </c>
      <c r="E3" s="3" t="s">
        <v>42</v>
      </c>
      <c r="F3" s="3" t="s">
        <v>42</v>
      </c>
      <c r="I3" s="3" t="s">
        <v>51</v>
      </c>
      <c r="J3" s="3" t="s">
        <v>57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</row>
    <row r="4" spans="1:15" x14ac:dyDescent="0.25">
      <c r="A4" s="2" t="s">
        <v>2</v>
      </c>
      <c r="B4" s="3" t="s">
        <v>42</v>
      </c>
      <c r="C4" s="3" t="s">
        <v>40</v>
      </c>
      <c r="D4" s="3" t="s">
        <v>40</v>
      </c>
      <c r="E4" s="3" t="s">
        <v>42</v>
      </c>
      <c r="F4" s="3" t="s">
        <v>44</v>
      </c>
      <c r="I4" s="3" t="s">
        <v>40</v>
      </c>
      <c r="J4" s="3">
        <f>SUM(K4:O4)</f>
        <v>30</v>
      </c>
      <c r="K4" s="3">
        <f>COUNTIF(B3:B41,"=DMBO")</f>
        <v>6</v>
      </c>
      <c r="L4" s="3">
        <f>COUNTIF(C3:C41,"=DMBO")</f>
        <v>5</v>
      </c>
      <c r="M4" s="3">
        <f>COUNTIF(D3:D41,"=DMBO")</f>
        <v>8</v>
      </c>
      <c r="N4" s="3">
        <f>COUNTIF(E3:E41,"=DMBO")</f>
        <v>3</v>
      </c>
      <c r="O4" s="3">
        <f>COUNTIF(F3:F41,"=DMBO")</f>
        <v>8</v>
      </c>
    </row>
    <row r="5" spans="1:15" x14ac:dyDescent="0.25">
      <c r="A5" s="2" t="s">
        <v>3</v>
      </c>
      <c r="B5" s="3" t="s">
        <v>41</v>
      </c>
      <c r="C5" s="3" t="s">
        <v>40</v>
      </c>
      <c r="D5" s="3" t="s">
        <v>40</v>
      </c>
      <c r="E5" s="3" t="s">
        <v>42</v>
      </c>
      <c r="F5" s="3" t="s">
        <v>42</v>
      </c>
      <c r="I5" s="3" t="s">
        <v>41</v>
      </c>
      <c r="J5" s="3">
        <f t="shared" ref="J5:J8" si="0">SUM(K5:O5)</f>
        <v>15</v>
      </c>
      <c r="K5" s="3">
        <f>COUNTIF(B3:B41,"=DTC")</f>
        <v>6</v>
      </c>
      <c r="L5" s="3">
        <f>COUNTIF(C3:C41,"=DTC")</f>
        <v>3</v>
      </c>
      <c r="M5" s="3">
        <f>COUNTIF(D3:D41,"=DTC")</f>
        <v>3</v>
      </c>
      <c r="N5" s="3">
        <f>COUNTIF(E3:E41,"=DTC")</f>
        <v>2</v>
      </c>
      <c r="O5" s="3">
        <f>COUNTIF(F3:F41,"=DTC")</f>
        <v>1</v>
      </c>
    </row>
    <row r="6" spans="1:15" x14ac:dyDescent="0.25">
      <c r="A6" s="2" t="s">
        <v>4</v>
      </c>
      <c r="B6" s="3" t="s">
        <v>41</v>
      </c>
      <c r="C6" s="3" t="s">
        <v>43</v>
      </c>
      <c r="D6" s="3" t="s">
        <v>44</v>
      </c>
      <c r="E6" s="3" t="s">
        <v>42</v>
      </c>
      <c r="F6" s="3" t="s">
        <v>42</v>
      </c>
      <c r="I6" s="3" t="s">
        <v>42</v>
      </c>
      <c r="J6" s="3">
        <f t="shared" si="0"/>
        <v>68</v>
      </c>
      <c r="K6" s="3">
        <f>COUNTIF(B3:B41,"=GMOD")</f>
        <v>11</v>
      </c>
      <c r="L6" s="3">
        <f>COUNTIF(C3:C41,"=GMOD")</f>
        <v>10</v>
      </c>
      <c r="M6" s="3">
        <f>COUNTIF(D3:D41,"=GMOD")</f>
        <v>11</v>
      </c>
      <c r="N6" s="3">
        <f>COUNTIF(E3:E41,"=GMOD")</f>
        <v>17</v>
      </c>
      <c r="O6" s="3">
        <f>COUNTIF(F3:F41,"=GMOD")</f>
        <v>19</v>
      </c>
    </row>
    <row r="7" spans="1:15" x14ac:dyDescent="0.25">
      <c r="A7" s="2" t="s">
        <v>5</v>
      </c>
      <c r="B7" s="3" t="s">
        <v>44</v>
      </c>
      <c r="C7" s="3" t="s">
        <v>44</v>
      </c>
      <c r="D7" s="3" t="s">
        <v>42</v>
      </c>
      <c r="E7" s="3" t="s">
        <v>44</v>
      </c>
      <c r="F7" s="3" t="s">
        <v>42</v>
      </c>
      <c r="I7" s="3" t="s">
        <v>43</v>
      </c>
      <c r="J7" s="3">
        <f t="shared" si="0"/>
        <v>11</v>
      </c>
      <c r="K7" s="3">
        <f>COUNTIF(B3:B41,"=GTCOD")</f>
        <v>2</v>
      </c>
      <c r="L7" s="3">
        <f>COUNTIF(C3:C41,"=GTCOD")</f>
        <v>4</v>
      </c>
      <c r="M7" s="3">
        <f>COUNTIF(D3:D41,"=GTCOD")</f>
        <v>2</v>
      </c>
      <c r="N7" s="3">
        <f>COUNTIF(E3:E41,"=GTCOD")</f>
        <v>3</v>
      </c>
      <c r="O7" s="3">
        <f>COUNTIF(F3:F41,"=GTCOD")</f>
        <v>0</v>
      </c>
    </row>
    <row r="8" spans="1:15" x14ac:dyDescent="0.25">
      <c r="A8" s="2" t="s">
        <v>6</v>
      </c>
      <c r="B8" s="3" t="s">
        <v>42</v>
      </c>
      <c r="C8" s="3" t="s">
        <v>42</v>
      </c>
      <c r="D8" s="3" t="s">
        <v>40</v>
      </c>
      <c r="E8" s="3" t="s">
        <v>44</v>
      </c>
      <c r="F8" s="3" t="s">
        <v>40</v>
      </c>
      <c r="I8" s="3" t="s">
        <v>44</v>
      </c>
      <c r="J8" s="3">
        <f t="shared" si="0"/>
        <v>71</v>
      </c>
      <c r="K8" s="3">
        <f>COUNTIF(B3:B41,"=PEDRO")</f>
        <v>14</v>
      </c>
      <c r="L8" s="3">
        <f>COUNTIF(C3:C41,"=PEDRO")</f>
        <v>17</v>
      </c>
      <c r="M8" s="3">
        <f>COUNTIF(D3:D41,"=PEDRO")</f>
        <v>15</v>
      </c>
      <c r="N8" s="3">
        <f>COUNTIF(E3:E41,"=PEDRO")</f>
        <v>14</v>
      </c>
      <c r="O8" s="3">
        <f>COUNTIF(F3:F41,"=PEDRO")</f>
        <v>11</v>
      </c>
    </row>
    <row r="9" spans="1:15" x14ac:dyDescent="0.25">
      <c r="A9" s="2" t="s">
        <v>7</v>
      </c>
      <c r="B9" s="3" t="s">
        <v>41</v>
      </c>
      <c r="C9" s="3" t="s">
        <v>44</v>
      </c>
      <c r="D9" s="3" t="s">
        <v>44</v>
      </c>
      <c r="E9" s="3" t="s">
        <v>44</v>
      </c>
      <c r="F9" s="3" t="s">
        <v>44</v>
      </c>
      <c r="I9" s="3" t="s">
        <v>57</v>
      </c>
      <c r="J9" s="3">
        <f>SUM(K9:O9)</f>
        <v>195</v>
      </c>
      <c r="K9" s="3">
        <f>SUM(K4:K8)</f>
        <v>39</v>
      </c>
      <c r="L9" s="3">
        <f t="shared" ref="L9:O9" si="1">SUM(L4:L8)</f>
        <v>39</v>
      </c>
      <c r="M9" s="3">
        <f t="shared" si="1"/>
        <v>39</v>
      </c>
      <c r="N9" s="3">
        <f t="shared" si="1"/>
        <v>39</v>
      </c>
      <c r="O9" s="3">
        <f t="shared" si="1"/>
        <v>39</v>
      </c>
    </row>
    <row r="10" spans="1:15" x14ac:dyDescent="0.25">
      <c r="A10" s="2" t="s">
        <v>8</v>
      </c>
      <c r="B10" s="3" t="s">
        <v>42</v>
      </c>
      <c r="C10" s="3" t="s">
        <v>40</v>
      </c>
      <c r="D10" s="3" t="s">
        <v>44</v>
      </c>
      <c r="E10" s="3" t="s">
        <v>42</v>
      </c>
      <c r="F10" s="3" t="s">
        <v>44</v>
      </c>
    </row>
    <row r="11" spans="1:15" x14ac:dyDescent="0.25">
      <c r="A11" s="2" t="s">
        <v>9</v>
      </c>
      <c r="B11" s="3" t="s">
        <v>44</v>
      </c>
      <c r="C11" s="3" t="s">
        <v>40</v>
      </c>
      <c r="D11" s="3" t="s">
        <v>44</v>
      </c>
      <c r="E11" s="3" t="s">
        <v>41</v>
      </c>
      <c r="F11" s="3" t="s">
        <v>40</v>
      </c>
    </row>
    <row r="12" spans="1:15" x14ac:dyDescent="0.25">
      <c r="A12" s="2" t="s">
        <v>10</v>
      </c>
      <c r="B12" s="3" t="s">
        <v>44</v>
      </c>
      <c r="C12" s="3" t="s">
        <v>44</v>
      </c>
      <c r="D12" s="3" t="s">
        <v>44</v>
      </c>
      <c r="E12" s="3" t="s">
        <v>40</v>
      </c>
      <c r="F12" s="3" t="s">
        <v>44</v>
      </c>
    </row>
    <row r="13" spans="1:15" x14ac:dyDescent="0.25">
      <c r="A13" s="2" t="s">
        <v>11</v>
      </c>
      <c r="B13" s="3" t="s">
        <v>42</v>
      </c>
      <c r="C13" s="3" t="s">
        <v>44</v>
      </c>
      <c r="D13" s="3" t="s">
        <v>42</v>
      </c>
      <c r="E13" s="3" t="s">
        <v>42</v>
      </c>
      <c r="F13" s="3" t="s">
        <v>40</v>
      </c>
    </row>
    <row r="14" spans="1:15" x14ac:dyDescent="0.25">
      <c r="A14" s="2" t="s">
        <v>12</v>
      </c>
      <c r="B14" s="3" t="s">
        <v>41</v>
      </c>
      <c r="C14" s="3" t="s">
        <v>41</v>
      </c>
      <c r="D14" s="3" t="s">
        <v>44</v>
      </c>
      <c r="E14" s="3" t="s">
        <v>42</v>
      </c>
      <c r="F14" s="3" t="s">
        <v>42</v>
      </c>
    </row>
    <row r="15" spans="1:15" x14ac:dyDescent="0.25">
      <c r="A15" s="2" t="s">
        <v>13</v>
      </c>
      <c r="B15" s="3" t="s">
        <v>42</v>
      </c>
      <c r="C15" s="3" t="s">
        <v>42</v>
      </c>
      <c r="D15" s="3" t="s">
        <v>41</v>
      </c>
      <c r="E15" s="3" t="s">
        <v>42</v>
      </c>
      <c r="F15" s="3" t="s">
        <v>41</v>
      </c>
    </row>
    <row r="16" spans="1:15" x14ac:dyDescent="0.25">
      <c r="A16" s="2" t="s">
        <v>14</v>
      </c>
      <c r="B16" s="3" t="s">
        <v>44</v>
      </c>
      <c r="C16" s="3" t="s">
        <v>44</v>
      </c>
      <c r="D16" s="3" t="s">
        <v>42</v>
      </c>
      <c r="E16" s="3" t="s">
        <v>42</v>
      </c>
      <c r="F16" s="3" t="s">
        <v>42</v>
      </c>
    </row>
    <row r="17" spans="1:6" x14ac:dyDescent="0.25">
      <c r="A17" s="2" t="s">
        <v>15</v>
      </c>
      <c r="B17" s="3" t="s">
        <v>41</v>
      </c>
      <c r="C17" s="3" t="s">
        <v>44</v>
      </c>
      <c r="D17" s="3" t="s">
        <v>44</v>
      </c>
      <c r="E17" s="3" t="s">
        <v>42</v>
      </c>
      <c r="F17" s="3" t="s">
        <v>42</v>
      </c>
    </row>
    <row r="18" spans="1:6" x14ac:dyDescent="0.25">
      <c r="A18" s="2" t="s">
        <v>16</v>
      </c>
      <c r="B18" s="3" t="s">
        <v>43</v>
      </c>
      <c r="C18" s="3" t="s">
        <v>42</v>
      </c>
      <c r="D18" s="3" t="s">
        <v>40</v>
      </c>
      <c r="E18" s="3" t="s">
        <v>42</v>
      </c>
      <c r="F18" s="3" t="s">
        <v>40</v>
      </c>
    </row>
    <row r="19" spans="1:6" x14ac:dyDescent="0.25">
      <c r="A19" s="2" t="s">
        <v>17</v>
      </c>
      <c r="B19" s="3" t="s">
        <v>40</v>
      </c>
      <c r="C19" s="3" t="s">
        <v>40</v>
      </c>
      <c r="D19" s="3" t="s">
        <v>42</v>
      </c>
      <c r="E19" s="3" t="s">
        <v>44</v>
      </c>
      <c r="F19" s="3" t="s">
        <v>42</v>
      </c>
    </row>
    <row r="20" spans="1:6" x14ac:dyDescent="0.25">
      <c r="A20" s="2" t="s">
        <v>18</v>
      </c>
      <c r="B20" s="3" t="s">
        <v>42</v>
      </c>
      <c r="C20" s="3" t="s">
        <v>44</v>
      </c>
      <c r="D20" s="3" t="s">
        <v>42</v>
      </c>
      <c r="E20" s="3" t="s">
        <v>44</v>
      </c>
      <c r="F20" s="3" t="s">
        <v>42</v>
      </c>
    </row>
    <row r="21" spans="1:6" x14ac:dyDescent="0.25">
      <c r="A21" s="2" t="s">
        <v>19</v>
      </c>
      <c r="B21" s="3" t="s">
        <v>42</v>
      </c>
      <c r="C21" s="3" t="s">
        <v>43</v>
      </c>
      <c r="D21" s="3" t="s">
        <v>40</v>
      </c>
      <c r="E21" s="3" t="s">
        <v>43</v>
      </c>
      <c r="F21" s="3" t="s">
        <v>42</v>
      </c>
    </row>
    <row r="22" spans="1:6" x14ac:dyDescent="0.25">
      <c r="A22" s="2" t="s">
        <v>20</v>
      </c>
      <c r="B22" s="3" t="s">
        <v>40</v>
      </c>
      <c r="C22" s="3" t="s">
        <v>44</v>
      </c>
      <c r="D22" s="3" t="s">
        <v>44</v>
      </c>
      <c r="E22" s="3" t="s">
        <v>44</v>
      </c>
      <c r="F22" s="3" t="s">
        <v>40</v>
      </c>
    </row>
    <row r="23" spans="1:6" x14ac:dyDescent="0.25">
      <c r="A23" s="2" t="s">
        <v>21</v>
      </c>
      <c r="B23" s="3" t="s">
        <v>44</v>
      </c>
      <c r="C23" s="3" t="s">
        <v>42</v>
      </c>
      <c r="D23" s="3" t="s">
        <v>40</v>
      </c>
      <c r="E23" s="3" t="s">
        <v>42</v>
      </c>
      <c r="F23" s="3" t="s">
        <v>42</v>
      </c>
    </row>
    <row r="24" spans="1:6" x14ac:dyDescent="0.25">
      <c r="A24" s="2" t="s">
        <v>22</v>
      </c>
      <c r="B24" s="3" t="s">
        <v>44</v>
      </c>
      <c r="C24" s="3" t="s">
        <v>44</v>
      </c>
      <c r="D24" s="3" t="s">
        <v>42</v>
      </c>
      <c r="E24" s="3" t="s">
        <v>44</v>
      </c>
      <c r="F24" s="3" t="s">
        <v>44</v>
      </c>
    </row>
    <row r="25" spans="1:6" x14ac:dyDescent="0.25">
      <c r="A25" s="2" t="s">
        <v>23</v>
      </c>
      <c r="B25" s="3" t="s">
        <v>42</v>
      </c>
      <c r="C25" s="3" t="s">
        <v>44</v>
      </c>
      <c r="D25" s="3" t="s">
        <v>44</v>
      </c>
      <c r="E25" s="3" t="s">
        <v>44</v>
      </c>
      <c r="F25" s="3" t="s">
        <v>44</v>
      </c>
    </row>
    <row r="26" spans="1:6" x14ac:dyDescent="0.25">
      <c r="A26" s="2" t="s">
        <v>24</v>
      </c>
      <c r="B26" s="3" t="s">
        <v>43</v>
      </c>
      <c r="C26" s="3" t="s">
        <v>42</v>
      </c>
      <c r="D26" s="3" t="s">
        <v>42</v>
      </c>
      <c r="E26" s="3" t="s">
        <v>42</v>
      </c>
      <c r="F26" s="3" t="s">
        <v>42</v>
      </c>
    </row>
    <row r="27" spans="1:6" x14ac:dyDescent="0.25">
      <c r="A27" s="2" t="s">
        <v>25</v>
      </c>
      <c r="B27" s="3" t="s">
        <v>44</v>
      </c>
      <c r="C27" s="3" t="s">
        <v>42</v>
      </c>
      <c r="D27" s="3" t="s">
        <v>43</v>
      </c>
      <c r="E27" s="3" t="s">
        <v>43</v>
      </c>
      <c r="F27" s="3" t="s">
        <v>44</v>
      </c>
    </row>
    <row r="28" spans="1:6" x14ac:dyDescent="0.25">
      <c r="A28" s="2" t="s">
        <v>26</v>
      </c>
      <c r="B28" s="3" t="s">
        <v>44</v>
      </c>
      <c r="C28" s="3" t="s">
        <v>41</v>
      </c>
      <c r="D28" s="3" t="s">
        <v>42</v>
      </c>
      <c r="E28" s="3" t="s">
        <v>44</v>
      </c>
      <c r="F28" s="3" t="s">
        <v>42</v>
      </c>
    </row>
    <row r="29" spans="1:6" x14ac:dyDescent="0.25">
      <c r="A29" s="2" t="s">
        <v>27</v>
      </c>
      <c r="B29" s="3" t="s">
        <v>42</v>
      </c>
      <c r="C29" s="3" t="s">
        <v>42</v>
      </c>
      <c r="D29" s="3" t="s">
        <v>44</v>
      </c>
      <c r="E29" s="3" t="s">
        <v>44</v>
      </c>
      <c r="F29" s="3" t="s">
        <v>42</v>
      </c>
    </row>
    <row r="30" spans="1:6" x14ac:dyDescent="0.25">
      <c r="A30" s="2" t="s">
        <v>28</v>
      </c>
      <c r="B30" s="3" t="s">
        <v>40</v>
      </c>
      <c r="C30" s="3" t="s">
        <v>42</v>
      </c>
      <c r="D30" s="3" t="s">
        <v>41</v>
      </c>
      <c r="E30" s="3" t="s">
        <v>42</v>
      </c>
      <c r="F30" s="3" t="s">
        <v>44</v>
      </c>
    </row>
    <row r="31" spans="1:6" x14ac:dyDescent="0.25">
      <c r="A31" s="2" t="s">
        <v>29</v>
      </c>
      <c r="B31" s="3" t="s">
        <v>44</v>
      </c>
      <c r="C31" s="3" t="s">
        <v>44</v>
      </c>
      <c r="D31" s="3" t="s">
        <v>44</v>
      </c>
      <c r="E31" s="3" t="s">
        <v>44</v>
      </c>
      <c r="F31" s="3" t="s">
        <v>40</v>
      </c>
    </row>
    <row r="32" spans="1:6" x14ac:dyDescent="0.25">
      <c r="A32" s="2" t="s">
        <v>30</v>
      </c>
      <c r="B32" s="3" t="s">
        <v>44</v>
      </c>
      <c r="C32" s="3" t="s">
        <v>44</v>
      </c>
      <c r="D32" s="3" t="s">
        <v>42</v>
      </c>
      <c r="E32" s="3" t="s">
        <v>42</v>
      </c>
      <c r="F32" s="3" t="s">
        <v>42</v>
      </c>
    </row>
    <row r="33" spans="1:6" x14ac:dyDescent="0.25">
      <c r="A33" s="2" t="s">
        <v>31</v>
      </c>
      <c r="B33" s="3" t="s">
        <v>40</v>
      </c>
      <c r="C33" s="3" t="s">
        <v>42</v>
      </c>
      <c r="D33" s="3" t="s">
        <v>44</v>
      </c>
      <c r="E33" s="3" t="s">
        <v>42</v>
      </c>
      <c r="F33" s="3" t="s">
        <v>44</v>
      </c>
    </row>
    <row r="34" spans="1:6" x14ac:dyDescent="0.25">
      <c r="A34" s="2" t="s">
        <v>32</v>
      </c>
      <c r="B34" s="3" t="s">
        <v>42</v>
      </c>
      <c r="C34" s="3" t="s">
        <v>44</v>
      </c>
      <c r="D34" s="3" t="s">
        <v>40</v>
      </c>
      <c r="E34" s="3" t="s">
        <v>43</v>
      </c>
      <c r="F34" s="3" t="s">
        <v>42</v>
      </c>
    </row>
    <row r="35" spans="1:6" x14ac:dyDescent="0.25">
      <c r="A35" s="2" t="s">
        <v>33</v>
      </c>
      <c r="B35" s="3" t="s">
        <v>44</v>
      </c>
      <c r="C35" s="3" t="s">
        <v>44</v>
      </c>
      <c r="D35" s="3" t="s">
        <v>42</v>
      </c>
      <c r="E35" s="3" t="s">
        <v>40</v>
      </c>
      <c r="F35" s="3" t="s">
        <v>40</v>
      </c>
    </row>
    <row r="36" spans="1:6" x14ac:dyDescent="0.25">
      <c r="A36" s="2" t="s">
        <v>34</v>
      </c>
      <c r="B36" s="3" t="s">
        <v>40</v>
      </c>
      <c r="C36" s="3" t="s">
        <v>44</v>
      </c>
      <c r="D36" s="3" t="s">
        <v>40</v>
      </c>
      <c r="E36" s="3" t="s">
        <v>44</v>
      </c>
      <c r="F36" s="3" t="s">
        <v>40</v>
      </c>
    </row>
    <row r="37" spans="1:6" x14ac:dyDescent="0.25">
      <c r="A37" s="2" t="s">
        <v>35</v>
      </c>
      <c r="B37" s="3" t="s">
        <v>41</v>
      </c>
      <c r="C37" s="3" t="s">
        <v>44</v>
      </c>
      <c r="D37" s="3" t="s">
        <v>44</v>
      </c>
      <c r="E37" s="3" t="s">
        <v>44</v>
      </c>
      <c r="F37" s="3" t="s">
        <v>42</v>
      </c>
    </row>
    <row r="38" spans="1:6" x14ac:dyDescent="0.25">
      <c r="A38" s="2" t="s">
        <v>36</v>
      </c>
      <c r="B38" s="3" t="s">
        <v>40</v>
      </c>
      <c r="C38" s="3" t="s">
        <v>44</v>
      </c>
      <c r="D38" s="3" t="s">
        <v>44</v>
      </c>
      <c r="E38" s="3" t="s">
        <v>42</v>
      </c>
      <c r="F38" s="3" t="s">
        <v>42</v>
      </c>
    </row>
    <row r="39" spans="1:6" x14ac:dyDescent="0.25">
      <c r="A39" s="2" t="s">
        <v>37</v>
      </c>
      <c r="B39" s="3" t="s">
        <v>42</v>
      </c>
      <c r="C39" s="3" t="s">
        <v>43</v>
      </c>
      <c r="D39" s="3" t="s">
        <v>43</v>
      </c>
      <c r="E39" s="3" t="s">
        <v>44</v>
      </c>
      <c r="F39" s="3" t="s">
        <v>44</v>
      </c>
    </row>
    <row r="40" spans="1:6" x14ac:dyDescent="0.25">
      <c r="A40" s="2" t="s">
        <v>38</v>
      </c>
      <c r="B40" s="3" t="s">
        <v>44</v>
      </c>
      <c r="C40" s="3" t="s">
        <v>43</v>
      </c>
      <c r="D40" s="3" t="s">
        <v>42</v>
      </c>
      <c r="E40" s="3" t="s">
        <v>41</v>
      </c>
      <c r="F40" s="3" t="s">
        <v>44</v>
      </c>
    </row>
    <row r="41" spans="1:6" x14ac:dyDescent="0.25">
      <c r="A41" s="2" t="s">
        <v>39</v>
      </c>
      <c r="B41" s="3" t="s">
        <v>44</v>
      </c>
      <c r="C41" s="3" t="s">
        <v>41</v>
      </c>
      <c r="D41" s="3" t="s">
        <v>41</v>
      </c>
      <c r="E41" s="3" t="s">
        <v>40</v>
      </c>
      <c r="F41" s="3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workbookViewId="0">
      <selection activeCell="P11" sqref="P11"/>
    </sheetView>
  </sheetViews>
  <sheetFormatPr defaultRowHeight="15" x14ac:dyDescent="0.25"/>
  <cols>
    <col min="1" max="1" width="19" bestFit="1" customWidth="1"/>
  </cols>
  <sheetData>
    <row r="2" spans="1:15" x14ac:dyDescent="0.25">
      <c r="A2" s="1" t="s">
        <v>0</v>
      </c>
      <c r="B2" s="3" t="s">
        <v>45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15" x14ac:dyDescent="0.25">
      <c r="A3" s="2" t="s">
        <v>1</v>
      </c>
      <c r="B3" s="3" t="s">
        <v>43</v>
      </c>
      <c r="C3" s="3" t="s">
        <v>41</v>
      </c>
      <c r="D3" s="3" t="s">
        <v>41</v>
      </c>
      <c r="E3" s="3" t="s">
        <v>43</v>
      </c>
      <c r="F3" s="3" t="s">
        <v>40</v>
      </c>
      <c r="I3" s="3" t="s">
        <v>51</v>
      </c>
      <c r="J3" s="3" t="s">
        <v>57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</row>
    <row r="4" spans="1:15" x14ac:dyDescent="0.25">
      <c r="A4" s="2" t="s">
        <v>2</v>
      </c>
      <c r="B4" s="3" t="s">
        <v>43</v>
      </c>
      <c r="C4" s="3" t="s">
        <v>44</v>
      </c>
      <c r="D4" s="3" t="s">
        <v>44</v>
      </c>
      <c r="E4" s="3" t="s">
        <v>44</v>
      </c>
      <c r="F4" s="3" t="s">
        <v>42</v>
      </c>
      <c r="I4" s="3" t="s">
        <v>40</v>
      </c>
      <c r="J4" s="3">
        <f>SUM(K4:O4)</f>
        <v>60</v>
      </c>
      <c r="K4" s="3">
        <f>COUNTIF(B3:B41,"=DMBO")</f>
        <v>8</v>
      </c>
      <c r="L4" s="3">
        <f>COUNTIF(C3:C41,"=DMBO")</f>
        <v>10</v>
      </c>
      <c r="M4" s="3">
        <f>COUNTIF(D3:D41,"=DMBO")</f>
        <v>11</v>
      </c>
      <c r="N4" s="3">
        <f>COUNTIF(E3:E41,"=DMBO")</f>
        <v>12</v>
      </c>
      <c r="O4" s="3">
        <f>COUNTIF(F3:F41,"=DMBO")</f>
        <v>19</v>
      </c>
    </row>
    <row r="5" spans="1:15" x14ac:dyDescent="0.25">
      <c r="A5" s="2" t="s">
        <v>3</v>
      </c>
      <c r="B5" s="3" t="s">
        <v>42</v>
      </c>
      <c r="C5" s="3" t="s">
        <v>44</v>
      </c>
      <c r="D5" s="3" t="s">
        <v>42</v>
      </c>
      <c r="E5" s="3" t="s">
        <v>40</v>
      </c>
      <c r="F5" s="3" t="s">
        <v>40</v>
      </c>
      <c r="I5" s="3" t="s">
        <v>41</v>
      </c>
      <c r="J5" s="3">
        <f t="shared" ref="J5:J8" si="0">SUM(K5:O5)</f>
        <v>39</v>
      </c>
      <c r="K5" s="3">
        <f>COUNTIF(B3:B41,"=DTC")</f>
        <v>7</v>
      </c>
      <c r="L5" s="3">
        <f>COUNTIF(C3:C41,"=DTC")</f>
        <v>8</v>
      </c>
      <c r="M5" s="3">
        <f>COUNTIF(D3:D41,"=DTC")</f>
        <v>9</v>
      </c>
      <c r="N5" s="3">
        <f>COUNTIF(E3:E41,"=DTC")</f>
        <v>9</v>
      </c>
      <c r="O5" s="3">
        <f>COUNTIF(F3:F41,"=DTC")</f>
        <v>6</v>
      </c>
    </row>
    <row r="6" spans="1:15" x14ac:dyDescent="0.25">
      <c r="A6" s="2" t="s">
        <v>4</v>
      </c>
      <c r="B6" s="3" t="s">
        <v>42</v>
      </c>
      <c r="C6" s="3" t="s">
        <v>42</v>
      </c>
      <c r="D6" s="3" t="s">
        <v>40</v>
      </c>
      <c r="E6" s="3" t="s">
        <v>41</v>
      </c>
      <c r="F6" s="3" t="s">
        <v>41</v>
      </c>
      <c r="I6" s="3" t="s">
        <v>42</v>
      </c>
      <c r="J6" s="3">
        <f t="shared" si="0"/>
        <v>45</v>
      </c>
      <c r="K6" s="3">
        <f>COUNTIF(B3:B41,"=GMOD")</f>
        <v>8</v>
      </c>
      <c r="L6" s="3">
        <f>COUNTIF(C3:C41,"=GMOD")</f>
        <v>12</v>
      </c>
      <c r="M6" s="3">
        <f>COUNTIF(D3:D41,"=GMOD")</f>
        <v>10</v>
      </c>
      <c r="N6" s="3">
        <f>COUNTIF(E3:E41,"=GMOD")</f>
        <v>10</v>
      </c>
      <c r="O6" s="3">
        <f>COUNTIF(F3:F41,"=GMOD")</f>
        <v>5</v>
      </c>
    </row>
    <row r="7" spans="1:15" x14ac:dyDescent="0.25">
      <c r="A7" s="2" t="s">
        <v>5</v>
      </c>
      <c r="B7" s="3" t="s">
        <v>40</v>
      </c>
      <c r="C7" s="3" t="s">
        <v>40</v>
      </c>
      <c r="D7" s="3" t="s">
        <v>44</v>
      </c>
      <c r="E7" s="3" t="s">
        <v>40</v>
      </c>
      <c r="F7" s="3" t="s">
        <v>40</v>
      </c>
      <c r="I7" s="3" t="s">
        <v>43</v>
      </c>
      <c r="J7" s="3">
        <f t="shared" si="0"/>
        <v>15</v>
      </c>
      <c r="K7" s="3">
        <f>COUNTIF(B3:B41,"=GTCOD")</f>
        <v>5</v>
      </c>
      <c r="L7" s="3">
        <f>COUNTIF(C3:C41,"=GTCOD")</f>
        <v>4</v>
      </c>
      <c r="M7" s="3">
        <f>COUNTIF(D3:D41,"=GTCOD")</f>
        <v>1</v>
      </c>
      <c r="N7" s="3">
        <f>COUNTIF(E3:E41,"=GTCOD")</f>
        <v>3</v>
      </c>
      <c r="O7" s="3">
        <f>COUNTIF(F3:F41,"=GTCOD")</f>
        <v>2</v>
      </c>
    </row>
    <row r="8" spans="1:15" x14ac:dyDescent="0.25">
      <c r="A8" s="2" t="s">
        <v>6</v>
      </c>
      <c r="B8" s="3" t="s">
        <v>40</v>
      </c>
      <c r="C8" s="3" t="s">
        <v>43</v>
      </c>
      <c r="D8" s="3" t="s">
        <v>42</v>
      </c>
      <c r="E8" s="3" t="s">
        <v>40</v>
      </c>
      <c r="F8" s="3" t="s">
        <v>44</v>
      </c>
      <c r="I8" s="3" t="s">
        <v>44</v>
      </c>
      <c r="J8" s="3">
        <f t="shared" si="0"/>
        <v>36</v>
      </c>
      <c r="K8" s="3">
        <f>COUNTIF(B3:B41,"=PEDRO")</f>
        <v>11</v>
      </c>
      <c r="L8" s="3">
        <f>COUNTIF(C3:C41,"=PEDRO")</f>
        <v>5</v>
      </c>
      <c r="M8" s="3">
        <f>COUNTIF(D3:D41,"=PEDRO")</f>
        <v>8</v>
      </c>
      <c r="N8" s="3">
        <f>COUNTIF(E3:E41,"=PEDRO")</f>
        <v>5</v>
      </c>
      <c r="O8" s="3">
        <f>COUNTIF(F3:F41,"=PEDRO")</f>
        <v>7</v>
      </c>
    </row>
    <row r="9" spans="1:15" x14ac:dyDescent="0.25">
      <c r="A9" s="2" t="s">
        <v>7</v>
      </c>
      <c r="B9" s="3" t="s">
        <v>42</v>
      </c>
      <c r="C9" s="3" t="s">
        <v>42</v>
      </c>
      <c r="D9" s="3" t="s">
        <v>40</v>
      </c>
      <c r="E9" s="3" t="s">
        <v>41</v>
      </c>
      <c r="F9" s="3" t="s">
        <v>40</v>
      </c>
      <c r="I9" s="3" t="s">
        <v>57</v>
      </c>
      <c r="J9" s="3">
        <f>SUM(K9:O9)</f>
        <v>195</v>
      </c>
      <c r="K9" s="3">
        <f>SUM(K4:K8)</f>
        <v>39</v>
      </c>
      <c r="L9" s="3">
        <f t="shared" ref="L9:O9" si="1">SUM(L4:L8)</f>
        <v>39</v>
      </c>
      <c r="M9" s="3">
        <f t="shared" si="1"/>
        <v>39</v>
      </c>
      <c r="N9" s="3">
        <f t="shared" si="1"/>
        <v>39</v>
      </c>
      <c r="O9" s="3">
        <f t="shared" si="1"/>
        <v>39</v>
      </c>
    </row>
    <row r="10" spans="1:15" x14ac:dyDescent="0.25">
      <c r="A10" s="2" t="s">
        <v>8</v>
      </c>
      <c r="B10" s="3" t="s">
        <v>44</v>
      </c>
      <c r="C10" s="3" t="s">
        <v>42</v>
      </c>
      <c r="D10" s="3" t="s">
        <v>40</v>
      </c>
      <c r="E10" s="3" t="s">
        <v>44</v>
      </c>
      <c r="F10" s="3" t="s">
        <v>42</v>
      </c>
    </row>
    <row r="11" spans="1:15" x14ac:dyDescent="0.25">
      <c r="A11" s="2" t="s">
        <v>9</v>
      </c>
      <c r="B11" s="3" t="s">
        <v>42</v>
      </c>
      <c r="C11" s="3" t="s">
        <v>44</v>
      </c>
      <c r="D11" s="3" t="s">
        <v>40</v>
      </c>
      <c r="E11" s="3" t="s">
        <v>40</v>
      </c>
      <c r="F11" s="3" t="s">
        <v>44</v>
      </c>
    </row>
    <row r="12" spans="1:15" x14ac:dyDescent="0.25">
      <c r="A12" s="2" t="s">
        <v>10</v>
      </c>
      <c r="B12" s="3" t="s">
        <v>40</v>
      </c>
      <c r="C12" s="3" t="s">
        <v>40</v>
      </c>
      <c r="D12" s="3" t="s">
        <v>40</v>
      </c>
      <c r="E12" s="3" t="s">
        <v>44</v>
      </c>
      <c r="F12" s="3" t="s">
        <v>40</v>
      </c>
    </row>
    <row r="13" spans="1:15" x14ac:dyDescent="0.25">
      <c r="A13" s="2" t="s">
        <v>11</v>
      </c>
      <c r="B13" s="3" t="s">
        <v>44</v>
      </c>
      <c r="C13" s="3" t="s">
        <v>42</v>
      </c>
      <c r="D13" s="3" t="s">
        <v>41</v>
      </c>
      <c r="E13" s="3" t="s">
        <v>40</v>
      </c>
      <c r="F13" s="3" t="s">
        <v>42</v>
      </c>
    </row>
    <row r="14" spans="1:15" x14ac:dyDescent="0.25">
      <c r="A14" s="2" t="s">
        <v>12</v>
      </c>
      <c r="B14" s="3" t="s">
        <v>44</v>
      </c>
      <c r="C14" s="3" t="s">
        <v>43</v>
      </c>
      <c r="D14" s="3" t="s">
        <v>41</v>
      </c>
      <c r="E14" s="3" t="s">
        <v>40</v>
      </c>
      <c r="F14" s="3" t="s">
        <v>40</v>
      </c>
    </row>
    <row r="15" spans="1:15" x14ac:dyDescent="0.25">
      <c r="A15" s="2" t="s">
        <v>13</v>
      </c>
      <c r="B15" s="3" t="s">
        <v>43</v>
      </c>
      <c r="C15" s="3" t="s">
        <v>40</v>
      </c>
      <c r="D15" s="3" t="s">
        <v>43</v>
      </c>
      <c r="E15" s="3" t="s">
        <v>41</v>
      </c>
      <c r="F15" s="3" t="s">
        <v>40</v>
      </c>
    </row>
    <row r="16" spans="1:15" x14ac:dyDescent="0.25">
      <c r="A16" s="2" t="s">
        <v>14</v>
      </c>
      <c r="B16" s="3" t="s">
        <v>43</v>
      </c>
      <c r="C16" s="3" t="s">
        <v>41</v>
      </c>
      <c r="D16" s="3" t="s">
        <v>41</v>
      </c>
      <c r="E16" s="3" t="s">
        <v>41</v>
      </c>
      <c r="F16" s="3" t="s">
        <v>41</v>
      </c>
    </row>
    <row r="17" spans="1:6" x14ac:dyDescent="0.25">
      <c r="A17" s="2" t="s">
        <v>15</v>
      </c>
      <c r="B17" s="3" t="s">
        <v>44</v>
      </c>
      <c r="C17" s="3" t="s">
        <v>41</v>
      </c>
      <c r="D17" s="3" t="s">
        <v>41</v>
      </c>
      <c r="E17" s="3" t="s">
        <v>41</v>
      </c>
      <c r="F17" s="3" t="s">
        <v>41</v>
      </c>
    </row>
    <row r="18" spans="1:6" x14ac:dyDescent="0.25">
      <c r="A18" s="2" t="s">
        <v>16</v>
      </c>
      <c r="B18" s="3" t="s">
        <v>44</v>
      </c>
      <c r="C18" s="3" t="s">
        <v>40</v>
      </c>
      <c r="D18" s="3" t="s">
        <v>42</v>
      </c>
      <c r="E18" s="3" t="s">
        <v>44</v>
      </c>
      <c r="F18" s="3" t="s">
        <v>44</v>
      </c>
    </row>
    <row r="19" spans="1:6" x14ac:dyDescent="0.25">
      <c r="A19" s="2" t="s">
        <v>17</v>
      </c>
      <c r="B19" s="3" t="s">
        <v>42</v>
      </c>
      <c r="C19" s="3" t="s">
        <v>42</v>
      </c>
      <c r="D19" s="3" t="s">
        <v>40</v>
      </c>
      <c r="E19" s="3" t="s">
        <v>42</v>
      </c>
      <c r="F19" s="3" t="s">
        <v>44</v>
      </c>
    </row>
    <row r="20" spans="1:6" x14ac:dyDescent="0.25">
      <c r="A20" s="2" t="s">
        <v>18</v>
      </c>
      <c r="B20" s="3" t="s">
        <v>41</v>
      </c>
      <c r="C20" s="3" t="s">
        <v>43</v>
      </c>
      <c r="D20" s="3" t="s">
        <v>40</v>
      </c>
      <c r="E20" s="3" t="s">
        <v>40</v>
      </c>
      <c r="F20" s="3" t="s">
        <v>40</v>
      </c>
    </row>
    <row r="21" spans="1:6" x14ac:dyDescent="0.25">
      <c r="A21" s="2" t="s">
        <v>19</v>
      </c>
      <c r="B21" s="3" t="s">
        <v>40</v>
      </c>
      <c r="C21" s="3" t="s">
        <v>44</v>
      </c>
      <c r="D21" s="3" t="s">
        <v>42</v>
      </c>
      <c r="E21" s="3" t="s">
        <v>40</v>
      </c>
      <c r="F21" s="3" t="s">
        <v>43</v>
      </c>
    </row>
    <row r="22" spans="1:6" x14ac:dyDescent="0.25">
      <c r="A22" s="2" t="s">
        <v>20</v>
      </c>
      <c r="B22" s="3" t="s">
        <v>42</v>
      </c>
      <c r="C22" s="3" t="s">
        <v>42</v>
      </c>
      <c r="D22" s="3" t="s">
        <v>42</v>
      </c>
      <c r="E22" s="3" t="s">
        <v>42</v>
      </c>
      <c r="F22" s="3" t="s">
        <v>43</v>
      </c>
    </row>
    <row r="23" spans="1:6" x14ac:dyDescent="0.25">
      <c r="A23" s="2" t="s">
        <v>21</v>
      </c>
      <c r="B23" s="3" t="s">
        <v>41</v>
      </c>
      <c r="C23" s="3" t="s">
        <v>41</v>
      </c>
      <c r="D23" s="3" t="s">
        <v>41</v>
      </c>
      <c r="E23" s="3" t="s">
        <v>43</v>
      </c>
      <c r="F23" s="3" t="s">
        <v>40</v>
      </c>
    </row>
    <row r="24" spans="1:6" x14ac:dyDescent="0.25">
      <c r="A24" s="2" t="s">
        <v>22</v>
      </c>
      <c r="B24" s="3" t="s">
        <v>41</v>
      </c>
      <c r="C24" s="3" t="s">
        <v>42</v>
      </c>
      <c r="D24" s="3" t="s">
        <v>44</v>
      </c>
      <c r="E24" s="3" t="s">
        <v>42</v>
      </c>
      <c r="F24" s="3" t="s">
        <v>40</v>
      </c>
    </row>
    <row r="25" spans="1:6" x14ac:dyDescent="0.25">
      <c r="A25" s="2" t="s">
        <v>23</v>
      </c>
      <c r="B25" s="3" t="s">
        <v>44</v>
      </c>
      <c r="C25" s="3" t="s">
        <v>42</v>
      </c>
      <c r="D25" s="3" t="s">
        <v>40</v>
      </c>
      <c r="E25" s="3" t="s">
        <v>41</v>
      </c>
      <c r="F25" s="3" t="s">
        <v>40</v>
      </c>
    </row>
    <row r="26" spans="1:6" x14ac:dyDescent="0.25">
      <c r="A26" s="2" t="s">
        <v>24</v>
      </c>
      <c r="B26" s="3" t="s">
        <v>44</v>
      </c>
      <c r="C26" s="3" t="s">
        <v>41</v>
      </c>
      <c r="D26" s="3" t="s">
        <v>44</v>
      </c>
      <c r="E26" s="3" t="s">
        <v>40</v>
      </c>
      <c r="F26" s="3" t="s">
        <v>40</v>
      </c>
    </row>
    <row r="27" spans="1:6" x14ac:dyDescent="0.25">
      <c r="A27" s="2" t="s">
        <v>25</v>
      </c>
      <c r="B27" s="3" t="s">
        <v>43</v>
      </c>
      <c r="C27" s="3" t="s">
        <v>43</v>
      </c>
      <c r="D27" s="3" t="s">
        <v>40</v>
      </c>
      <c r="E27" s="3" t="s">
        <v>42</v>
      </c>
      <c r="F27" s="3" t="s">
        <v>41</v>
      </c>
    </row>
    <row r="28" spans="1:6" x14ac:dyDescent="0.25">
      <c r="A28" s="2" t="s">
        <v>26</v>
      </c>
      <c r="B28" s="3" t="s">
        <v>40</v>
      </c>
      <c r="C28" s="3" t="s">
        <v>44</v>
      </c>
      <c r="D28" s="3" t="s">
        <v>40</v>
      </c>
      <c r="E28" s="3" t="s">
        <v>42</v>
      </c>
      <c r="F28" s="3" t="s">
        <v>40</v>
      </c>
    </row>
    <row r="29" spans="1:6" x14ac:dyDescent="0.25">
      <c r="A29" s="2" t="s">
        <v>27</v>
      </c>
      <c r="B29" s="3" t="s">
        <v>41</v>
      </c>
      <c r="C29" s="3" t="s">
        <v>40</v>
      </c>
      <c r="D29" s="3" t="s">
        <v>42</v>
      </c>
      <c r="E29" s="3" t="s">
        <v>40</v>
      </c>
      <c r="F29" s="3" t="s">
        <v>40</v>
      </c>
    </row>
    <row r="30" spans="1:6" x14ac:dyDescent="0.25">
      <c r="A30" s="2" t="s">
        <v>28</v>
      </c>
      <c r="B30" s="3" t="s">
        <v>42</v>
      </c>
      <c r="C30" s="3" t="s">
        <v>41</v>
      </c>
      <c r="D30" s="3" t="s">
        <v>42</v>
      </c>
      <c r="E30" s="3" t="s">
        <v>43</v>
      </c>
      <c r="F30" s="3" t="s">
        <v>41</v>
      </c>
    </row>
    <row r="31" spans="1:6" x14ac:dyDescent="0.25">
      <c r="A31" s="2" t="s">
        <v>29</v>
      </c>
      <c r="B31" s="3" t="s">
        <v>42</v>
      </c>
      <c r="C31" s="3" t="s">
        <v>42</v>
      </c>
      <c r="D31" s="3" t="s">
        <v>42</v>
      </c>
      <c r="E31" s="3" t="s">
        <v>42</v>
      </c>
      <c r="F31" s="3" t="s">
        <v>44</v>
      </c>
    </row>
    <row r="32" spans="1:6" x14ac:dyDescent="0.25">
      <c r="A32" s="2" t="s">
        <v>30</v>
      </c>
      <c r="B32" s="3" t="s">
        <v>40</v>
      </c>
      <c r="C32" s="3" t="s">
        <v>42</v>
      </c>
      <c r="D32" s="3" t="s">
        <v>44</v>
      </c>
      <c r="E32" s="3" t="s">
        <v>40</v>
      </c>
      <c r="F32" s="3" t="s">
        <v>40</v>
      </c>
    </row>
    <row r="33" spans="1:6" x14ac:dyDescent="0.25">
      <c r="A33" s="2" t="s">
        <v>31</v>
      </c>
      <c r="B33" s="3" t="s">
        <v>44</v>
      </c>
      <c r="C33" s="3" t="s">
        <v>40</v>
      </c>
      <c r="D33" s="3" t="s">
        <v>40</v>
      </c>
      <c r="E33" s="3" t="s">
        <v>40</v>
      </c>
      <c r="F33" s="3" t="s">
        <v>40</v>
      </c>
    </row>
    <row r="34" spans="1:6" x14ac:dyDescent="0.25">
      <c r="A34" s="2" t="s">
        <v>32</v>
      </c>
      <c r="B34" s="3" t="s">
        <v>41</v>
      </c>
      <c r="C34" s="3" t="s">
        <v>40</v>
      </c>
      <c r="D34" s="3" t="s">
        <v>41</v>
      </c>
      <c r="E34" s="3" t="s">
        <v>44</v>
      </c>
      <c r="F34" s="3" t="s">
        <v>41</v>
      </c>
    </row>
    <row r="35" spans="1:6" x14ac:dyDescent="0.25">
      <c r="A35" s="2" t="s">
        <v>33</v>
      </c>
      <c r="B35" s="3" t="s">
        <v>41</v>
      </c>
      <c r="C35" s="3" t="s">
        <v>41</v>
      </c>
      <c r="D35" s="3" t="s">
        <v>41</v>
      </c>
      <c r="E35" s="3" t="s">
        <v>42</v>
      </c>
      <c r="F35" s="3" t="s">
        <v>42</v>
      </c>
    </row>
    <row r="36" spans="1:6" x14ac:dyDescent="0.25">
      <c r="A36" s="2" t="s">
        <v>34</v>
      </c>
      <c r="B36" s="3" t="s">
        <v>44</v>
      </c>
      <c r="C36" s="3" t="s">
        <v>40</v>
      </c>
      <c r="D36" s="3" t="s">
        <v>44</v>
      </c>
      <c r="E36" s="3" t="s">
        <v>41</v>
      </c>
      <c r="F36" s="3" t="s">
        <v>44</v>
      </c>
    </row>
    <row r="37" spans="1:6" x14ac:dyDescent="0.25">
      <c r="A37" s="2" t="s">
        <v>35</v>
      </c>
      <c r="B37" s="3" t="s">
        <v>44</v>
      </c>
      <c r="C37" s="3" t="s">
        <v>41</v>
      </c>
      <c r="D37" s="3" t="s">
        <v>41</v>
      </c>
      <c r="E37" s="3" t="s">
        <v>41</v>
      </c>
      <c r="F37" s="3" t="s">
        <v>40</v>
      </c>
    </row>
    <row r="38" spans="1:6" x14ac:dyDescent="0.25">
      <c r="A38" s="2" t="s">
        <v>36</v>
      </c>
      <c r="B38" s="3" t="s">
        <v>44</v>
      </c>
      <c r="C38" s="3" t="s">
        <v>42</v>
      </c>
      <c r="D38" s="3" t="s">
        <v>42</v>
      </c>
      <c r="E38" s="3" t="s">
        <v>41</v>
      </c>
      <c r="F38" s="3" t="s">
        <v>40</v>
      </c>
    </row>
    <row r="39" spans="1:6" x14ac:dyDescent="0.25">
      <c r="A39" s="2" t="s">
        <v>37</v>
      </c>
      <c r="B39" s="3" t="s">
        <v>40</v>
      </c>
      <c r="C39" s="3" t="s">
        <v>40</v>
      </c>
      <c r="D39" s="3" t="s">
        <v>44</v>
      </c>
      <c r="E39" s="3" t="s">
        <v>42</v>
      </c>
      <c r="F39" s="3" t="s">
        <v>40</v>
      </c>
    </row>
    <row r="40" spans="1:6" x14ac:dyDescent="0.25">
      <c r="A40" s="2" t="s">
        <v>38</v>
      </c>
      <c r="B40" s="3" t="s">
        <v>41</v>
      </c>
      <c r="C40" s="3" t="s">
        <v>42</v>
      </c>
      <c r="D40" s="3" t="s">
        <v>44</v>
      </c>
      <c r="E40" s="3" t="s">
        <v>42</v>
      </c>
      <c r="F40" s="3" t="s">
        <v>42</v>
      </c>
    </row>
    <row r="41" spans="1:6" x14ac:dyDescent="0.25">
      <c r="A41" s="2" t="s">
        <v>39</v>
      </c>
      <c r="B41" s="3" t="s">
        <v>40</v>
      </c>
      <c r="C41" s="3" t="s">
        <v>40</v>
      </c>
      <c r="D41" s="3" t="s">
        <v>42</v>
      </c>
      <c r="E41" s="3" t="s">
        <v>42</v>
      </c>
      <c r="F41" s="3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abSelected="1" workbookViewId="0">
      <selection activeCell="I4" sqref="I4:J8"/>
    </sheetView>
  </sheetViews>
  <sheetFormatPr defaultRowHeight="15" x14ac:dyDescent="0.25"/>
  <cols>
    <col min="1" max="1" width="19" bestFit="1" customWidth="1"/>
  </cols>
  <sheetData>
    <row r="2" spans="1:15" x14ac:dyDescent="0.25">
      <c r="A2" s="1" t="s">
        <v>0</v>
      </c>
      <c r="B2" s="3" t="s">
        <v>45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15" x14ac:dyDescent="0.25">
      <c r="A3" s="2" t="s">
        <v>1</v>
      </c>
      <c r="B3" s="3" t="s">
        <v>41</v>
      </c>
      <c r="C3" s="3" t="s">
        <v>43</v>
      </c>
      <c r="D3" s="3" t="s">
        <v>43</v>
      </c>
      <c r="E3" s="3" t="s">
        <v>41</v>
      </c>
      <c r="F3" s="3" t="s">
        <v>43</v>
      </c>
      <c r="I3" s="3" t="s">
        <v>51</v>
      </c>
      <c r="J3" s="3" t="s">
        <v>57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</row>
    <row r="4" spans="1:15" x14ac:dyDescent="0.25">
      <c r="A4" s="2" t="s">
        <v>2</v>
      </c>
      <c r="B4" s="3" t="s">
        <v>40</v>
      </c>
      <c r="C4" s="3" t="s">
        <v>42</v>
      </c>
      <c r="D4" s="3" t="s">
        <v>43</v>
      </c>
      <c r="E4" s="3" t="s">
        <v>43</v>
      </c>
      <c r="F4" s="3" t="s">
        <v>43</v>
      </c>
      <c r="I4" s="3" t="s">
        <v>40</v>
      </c>
      <c r="J4" s="3">
        <f>SUM(K4:O4)</f>
        <v>48</v>
      </c>
      <c r="K4" s="3">
        <f>COUNTIF(B3:B41,"=DMBO")</f>
        <v>11</v>
      </c>
      <c r="L4" s="3">
        <f>COUNTIF(C3:C41,"=DMBO")</f>
        <v>13</v>
      </c>
      <c r="M4" s="3">
        <f>COUNTIF(D3:D41,"=DMBO")</f>
        <v>10</v>
      </c>
      <c r="N4" s="3">
        <f>COUNTIF(E3:E41,"=DMBO")</f>
        <v>10</v>
      </c>
      <c r="O4" s="3">
        <f>COUNTIF(F3:F41,"=DMBO")</f>
        <v>4</v>
      </c>
    </row>
    <row r="5" spans="1:15" x14ac:dyDescent="0.25">
      <c r="A5" s="2" t="s">
        <v>3</v>
      </c>
      <c r="B5" s="3" t="s">
        <v>44</v>
      </c>
      <c r="C5" s="3" t="s">
        <v>41</v>
      </c>
      <c r="D5" s="3" t="s">
        <v>41</v>
      </c>
      <c r="E5" s="3" t="s">
        <v>41</v>
      </c>
      <c r="F5" s="3" t="s">
        <v>41</v>
      </c>
      <c r="I5" s="3" t="s">
        <v>41</v>
      </c>
      <c r="J5" s="3">
        <f t="shared" ref="J5:J8" si="0">SUM(K5:O5)</f>
        <v>72</v>
      </c>
      <c r="K5" s="3">
        <f>COUNTIF(B3:B41,"=DTC")</f>
        <v>12</v>
      </c>
      <c r="L5" s="3">
        <f>COUNTIF(C3:C41,"=DTC")</f>
        <v>9</v>
      </c>
      <c r="M5" s="3">
        <f>COUNTIF(D3:D41,"=DTC")</f>
        <v>14</v>
      </c>
      <c r="N5" s="3">
        <f>COUNTIF(E3:E41,"=DTC")</f>
        <v>17</v>
      </c>
      <c r="O5" s="3">
        <f>COUNTIF(F3:F41,"=DTC")</f>
        <v>20</v>
      </c>
    </row>
    <row r="6" spans="1:15" x14ac:dyDescent="0.25">
      <c r="A6" s="2" t="s">
        <v>4</v>
      </c>
      <c r="B6" s="3" t="s">
        <v>40</v>
      </c>
      <c r="C6" s="3" t="s">
        <v>40</v>
      </c>
      <c r="D6" s="3" t="s">
        <v>41</v>
      </c>
      <c r="E6" s="3" t="s">
        <v>40</v>
      </c>
      <c r="F6" s="3" t="s">
        <v>40</v>
      </c>
      <c r="I6" s="3" t="s">
        <v>42</v>
      </c>
      <c r="J6" s="3">
        <f t="shared" si="0"/>
        <v>23</v>
      </c>
      <c r="K6" s="3">
        <f>COUNTIF(B3:B41,"=GMOD")</f>
        <v>9</v>
      </c>
      <c r="L6" s="3">
        <f>COUNTIF(C3:C41,"=GMOD")</f>
        <v>5</v>
      </c>
      <c r="M6" s="3">
        <f>COUNTIF(D3:D41,"=GMOD")</f>
        <v>4</v>
      </c>
      <c r="N6" s="3">
        <f>COUNTIF(E3:E41,"=GMOD")</f>
        <v>2</v>
      </c>
      <c r="O6" s="3">
        <f>COUNTIF(F3:F41,"=GMOD")</f>
        <v>3</v>
      </c>
    </row>
    <row r="7" spans="1:15" x14ac:dyDescent="0.25">
      <c r="A7" s="2" t="s">
        <v>5</v>
      </c>
      <c r="B7" s="3" t="s">
        <v>41</v>
      </c>
      <c r="C7" s="3" t="s">
        <v>43</v>
      </c>
      <c r="D7" s="3" t="s">
        <v>41</v>
      </c>
      <c r="E7" s="3" t="s">
        <v>41</v>
      </c>
      <c r="F7" s="3" t="s">
        <v>41</v>
      </c>
      <c r="I7" s="3" t="s">
        <v>43</v>
      </c>
      <c r="J7" s="3">
        <f t="shared" si="0"/>
        <v>42</v>
      </c>
      <c r="K7" s="3">
        <f>COUNTIF(B3:B41,"=GTCOD")</f>
        <v>4</v>
      </c>
      <c r="L7" s="3">
        <f>COUNTIF(C3:C41,"=GTCOD")</f>
        <v>9</v>
      </c>
      <c r="M7" s="3">
        <f>COUNTIF(D3:D41,"=GTCOD")</f>
        <v>11</v>
      </c>
      <c r="N7" s="3">
        <f>COUNTIF(E3:E41,"=GTCOD")</f>
        <v>9</v>
      </c>
      <c r="O7" s="3">
        <f>COUNTIF(F3:F41,"=GTCOD")</f>
        <v>9</v>
      </c>
    </row>
    <row r="8" spans="1:15" x14ac:dyDescent="0.25">
      <c r="A8" s="2" t="s">
        <v>6</v>
      </c>
      <c r="B8" s="3" t="s">
        <v>43</v>
      </c>
      <c r="C8" s="3" t="s">
        <v>41</v>
      </c>
      <c r="D8" s="3" t="s">
        <v>41</v>
      </c>
      <c r="E8" s="3" t="s">
        <v>41</v>
      </c>
      <c r="F8" s="3" t="s">
        <v>41</v>
      </c>
      <c r="I8" s="3" t="s">
        <v>44</v>
      </c>
      <c r="J8" s="3">
        <f t="shared" si="0"/>
        <v>10</v>
      </c>
      <c r="K8" s="3">
        <f>COUNTIF(B3:B41,"=PEDRO")</f>
        <v>3</v>
      </c>
      <c r="L8" s="3">
        <f>COUNTIF(C3:C41,"=PEDRO")</f>
        <v>3</v>
      </c>
      <c r="M8" s="3">
        <f>COUNTIF(D3:D41,"=PEDRO")</f>
        <v>0</v>
      </c>
      <c r="N8" s="3">
        <f>COUNTIF(E3:E41,"=PEDRO")</f>
        <v>1</v>
      </c>
      <c r="O8" s="3">
        <f>COUNTIF(F3:F41,"=PEDRO")</f>
        <v>3</v>
      </c>
    </row>
    <row r="9" spans="1:15" x14ac:dyDescent="0.25">
      <c r="A9" s="2" t="s">
        <v>7</v>
      </c>
      <c r="B9" s="3" t="s">
        <v>44</v>
      </c>
      <c r="C9" s="3" t="s">
        <v>40</v>
      </c>
      <c r="D9" s="3" t="s">
        <v>42</v>
      </c>
      <c r="E9" s="3" t="s">
        <v>40</v>
      </c>
      <c r="F9" s="3" t="s">
        <v>43</v>
      </c>
      <c r="I9" s="3" t="s">
        <v>57</v>
      </c>
      <c r="J9" s="3">
        <f>SUM(K9:O9)</f>
        <v>195</v>
      </c>
      <c r="K9" s="3">
        <f>SUM(K4:K8)</f>
        <v>39</v>
      </c>
      <c r="L9" s="3">
        <f t="shared" ref="L9:O9" si="1">SUM(L4:L8)</f>
        <v>39</v>
      </c>
      <c r="M9" s="3">
        <f t="shared" si="1"/>
        <v>39</v>
      </c>
      <c r="N9" s="3">
        <f t="shared" si="1"/>
        <v>39</v>
      </c>
      <c r="O9" s="3">
        <f t="shared" si="1"/>
        <v>39</v>
      </c>
    </row>
    <row r="10" spans="1:15" x14ac:dyDescent="0.25">
      <c r="A10" s="2" t="s">
        <v>8</v>
      </c>
      <c r="B10" s="3" t="s">
        <v>41</v>
      </c>
      <c r="C10" s="3" t="s">
        <v>43</v>
      </c>
      <c r="D10" s="3" t="s">
        <v>43</v>
      </c>
      <c r="E10" s="3" t="s">
        <v>43</v>
      </c>
      <c r="F10" s="3" t="s">
        <v>41</v>
      </c>
    </row>
    <row r="11" spans="1:15" x14ac:dyDescent="0.25">
      <c r="A11" s="2" t="s">
        <v>9</v>
      </c>
      <c r="B11" s="3" t="s">
        <v>41</v>
      </c>
      <c r="C11" s="3" t="s">
        <v>42</v>
      </c>
      <c r="D11" s="3" t="s">
        <v>42</v>
      </c>
      <c r="E11" s="3" t="s">
        <v>42</v>
      </c>
      <c r="F11" s="3" t="s">
        <v>41</v>
      </c>
    </row>
    <row r="12" spans="1:15" x14ac:dyDescent="0.25">
      <c r="A12" s="2" t="s">
        <v>10</v>
      </c>
      <c r="B12" s="3" t="s">
        <v>41</v>
      </c>
      <c r="C12" s="3" t="s">
        <v>41</v>
      </c>
      <c r="D12" s="3" t="s">
        <v>41</v>
      </c>
      <c r="E12" s="3" t="s">
        <v>41</v>
      </c>
      <c r="F12" s="3" t="s">
        <v>41</v>
      </c>
    </row>
    <row r="13" spans="1:15" x14ac:dyDescent="0.25">
      <c r="A13" s="2" t="s">
        <v>11</v>
      </c>
      <c r="B13" s="3" t="s">
        <v>41</v>
      </c>
      <c r="C13" s="3" t="s">
        <v>40</v>
      </c>
      <c r="D13" s="3" t="s">
        <v>43</v>
      </c>
      <c r="E13" s="3" t="s">
        <v>41</v>
      </c>
      <c r="F13" s="3" t="s">
        <v>41</v>
      </c>
    </row>
    <row r="14" spans="1:15" x14ac:dyDescent="0.25">
      <c r="A14" s="2" t="s">
        <v>12</v>
      </c>
      <c r="B14" s="3" t="s">
        <v>42</v>
      </c>
      <c r="C14" s="3" t="s">
        <v>42</v>
      </c>
      <c r="D14" s="3" t="s">
        <v>40</v>
      </c>
      <c r="E14" s="3" t="s">
        <v>43</v>
      </c>
      <c r="F14" s="3" t="s">
        <v>41</v>
      </c>
    </row>
    <row r="15" spans="1:15" x14ac:dyDescent="0.25">
      <c r="A15" s="2" t="s">
        <v>13</v>
      </c>
      <c r="B15" s="3" t="s">
        <v>40</v>
      </c>
      <c r="C15" s="3" t="s">
        <v>43</v>
      </c>
      <c r="D15" s="3" t="s">
        <v>40</v>
      </c>
      <c r="E15" s="3" t="s">
        <v>43</v>
      </c>
      <c r="F15" s="3" t="s">
        <v>44</v>
      </c>
    </row>
    <row r="16" spans="1:15" x14ac:dyDescent="0.25">
      <c r="A16" s="2" t="s">
        <v>14</v>
      </c>
      <c r="B16" s="3" t="s">
        <v>42</v>
      </c>
      <c r="C16" s="3" t="s">
        <v>40</v>
      </c>
      <c r="D16" s="3" t="s">
        <v>43</v>
      </c>
      <c r="E16" s="3" t="s">
        <v>40</v>
      </c>
      <c r="F16" s="3" t="s">
        <v>40</v>
      </c>
    </row>
    <row r="17" spans="1:6" x14ac:dyDescent="0.25">
      <c r="A17" s="2" t="s">
        <v>15</v>
      </c>
      <c r="B17" s="3" t="s">
        <v>43</v>
      </c>
      <c r="C17" s="3" t="s">
        <v>43</v>
      </c>
      <c r="D17" s="3" t="s">
        <v>43</v>
      </c>
      <c r="E17" s="3" t="s">
        <v>40</v>
      </c>
      <c r="F17" s="3" t="s">
        <v>43</v>
      </c>
    </row>
    <row r="18" spans="1:6" x14ac:dyDescent="0.25">
      <c r="A18" s="2" t="s">
        <v>16</v>
      </c>
      <c r="B18" s="3" t="s">
        <v>42</v>
      </c>
      <c r="C18" s="3" t="s">
        <v>41</v>
      </c>
      <c r="D18" s="3" t="s">
        <v>41</v>
      </c>
      <c r="E18" s="3" t="s">
        <v>41</v>
      </c>
      <c r="F18" s="3" t="s">
        <v>41</v>
      </c>
    </row>
    <row r="19" spans="1:6" x14ac:dyDescent="0.25">
      <c r="A19" s="2" t="s">
        <v>17</v>
      </c>
      <c r="B19" s="3" t="s">
        <v>44</v>
      </c>
      <c r="C19" s="3" t="s">
        <v>41</v>
      </c>
      <c r="D19" s="3" t="s">
        <v>41</v>
      </c>
      <c r="E19" s="3" t="s">
        <v>41</v>
      </c>
      <c r="F19" s="3" t="s">
        <v>41</v>
      </c>
    </row>
    <row r="20" spans="1:6" x14ac:dyDescent="0.25">
      <c r="A20" s="2" t="s">
        <v>18</v>
      </c>
      <c r="B20" s="3" t="s">
        <v>40</v>
      </c>
      <c r="C20" s="3" t="s">
        <v>40</v>
      </c>
      <c r="D20" s="3" t="s">
        <v>41</v>
      </c>
      <c r="E20" s="3" t="s">
        <v>43</v>
      </c>
      <c r="F20" s="3" t="s">
        <v>41</v>
      </c>
    </row>
    <row r="21" spans="1:6" x14ac:dyDescent="0.25">
      <c r="A21" s="2" t="s">
        <v>19</v>
      </c>
      <c r="B21" s="3" t="s">
        <v>43</v>
      </c>
      <c r="C21" s="3" t="s">
        <v>42</v>
      </c>
      <c r="D21" s="3" t="s">
        <v>41</v>
      </c>
      <c r="E21" s="3" t="s">
        <v>41</v>
      </c>
      <c r="F21" s="3" t="s">
        <v>41</v>
      </c>
    </row>
    <row r="22" spans="1:6" x14ac:dyDescent="0.25">
      <c r="A22" s="2" t="s">
        <v>20</v>
      </c>
      <c r="B22" s="3" t="s">
        <v>41</v>
      </c>
      <c r="C22" s="3" t="s">
        <v>40</v>
      </c>
      <c r="D22" s="3" t="s">
        <v>40</v>
      </c>
      <c r="E22" s="3" t="s">
        <v>40</v>
      </c>
      <c r="F22" s="3" t="s">
        <v>41</v>
      </c>
    </row>
    <row r="23" spans="1:6" x14ac:dyDescent="0.25">
      <c r="A23" s="2" t="s">
        <v>21</v>
      </c>
      <c r="B23" s="3" t="s">
        <v>40</v>
      </c>
      <c r="C23" s="3" t="s">
        <v>44</v>
      </c>
      <c r="D23" s="3" t="s">
        <v>43</v>
      </c>
      <c r="E23" s="3" t="s">
        <v>41</v>
      </c>
      <c r="F23" s="3" t="s">
        <v>41</v>
      </c>
    </row>
    <row r="24" spans="1:6" x14ac:dyDescent="0.25">
      <c r="A24" s="2" t="s">
        <v>22</v>
      </c>
      <c r="B24" s="3" t="s">
        <v>42</v>
      </c>
      <c r="C24" s="3" t="s">
        <v>40</v>
      </c>
      <c r="D24" s="3" t="s">
        <v>40</v>
      </c>
      <c r="E24" s="3" t="s">
        <v>40</v>
      </c>
      <c r="F24" s="3" t="s">
        <v>43</v>
      </c>
    </row>
    <row r="25" spans="1:6" x14ac:dyDescent="0.25">
      <c r="A25" s="2" t="s">
        <v>23</v>
      </c>
      <c r="B25" s="3" t="s">
        <v>40</v>
      </c>
      <c r="C25" s="3" t="s">
        <v>40</v>
      </c>
      <c r="D25" s="3" t="s">
        <v>41</v>
      </c>
      <c r="E25" s="3" t="s">
        <v>40</v>
      </c>
      <c r="F25" s="3" t="s">
        <v>43</v>
      </c>
    </row>
    <row r="26" spans="1:6" x14ac:dyDescent="0.25">
      <c r="A26" s="2" t="s">
        <v>24</v>
      </c>
      <c r="B26" s="3" t="s">
        <v>42</v>
      </c>
      <c r="C26" s="3" t="s">
        <v>40</v>
      </c>
      <c r="D26" s="3" t="s">
        <v>43</v>
      </c>
      <c r="E26" s="3" t="s">
        <v>41</v>
      </c>
      <c r="F26" s="3" t="s">
        <v>43</v>
      </c>
    </row>
    <row r="27" spans="1:6" x14ac:dyDescent="0.25">
      <c r="A27" s="2" t="s">
        <v>25</v>
      </c>
      <c r="B27" s="3" t="s">
        <v>41</v>
      </c>
      <c r="C27" s="3" t="s">
        <v>41</v>
      </c>
      <c r="D27" s="3" t="s">
        <v>42</v>
      </c>
      <c r="E27" s="3" t="s">
        <v>41</v>
      </c>
      <c r="F27" s="3" t="s">
        <v>42</v>
      </c>
    </row>
    <row r="28" spans="1:6" x14ac:dyDescent="0.25">
      <c r="A28" s="2" t="s">
        <v>26</v>
      </c>
      <c r="B28" s="3" t="s">
        <v>42</v>
      </c>
      <c r="C28" s="3" t="s">
        <v>40</v>
      </c>
      <c r="D28" s="3" t="s">
        <v>41</v>
      </c>
      <c r="E28" s="3" t="s">
        <v>43</v>
      </c>
      <c r="F28" s="3" t="s">
        <v>41</v>
      </c>
    </row>
    <row r="29" spans="1:6" x14ac:dyDescent="0.25">
      <c r="A29" s="2" t="s">
        <v>27</v>
      </c>
      <c r="B29" s="3" t="s">
        <v>40</v>
      </c>
      <c r="C29" s="3" t="s">
        <v>41</v>
      </c>
      <c r="D29" s="3" t="s">
        <v>41</v>
      </c>
      <c r="E29" s="3" t="s">
        <v>43</v>
      </c>
      <c r="F29" s="3" t="s">
        <v>41</v>
      </c>
    </row>
    <row r="30" spans="1:6" x14ac:dyDescent="0.25">
      <c r="A30" s="2" t="s">
        <v>28</v>
      </c>
      <c r="B30" s="3" t="s">
        <v>43</v>
      </c>
      <c r="C30" s="3" t="s">
        <v>43</v>
      </c>
      <c r="D30" s="3" t="s">
        <v>40</v>
      </c>
      <c r="E30" s="3" t="s">
        <v>41</v>
      </c>
      <c r="F30" s="3" t="s">
        <v>40</v>
      </c>
    </row>
    <row r="31" spans="1:6" x14ac:dyDescent="0.25">
      <c r="A31" s="2" t="s">
        <v>29</v>
      </c>
      <c r="B31" s="3" t="s">
        <v>41</v>
      </c>
      <c r="C31" s="3" t="s">
        <v>40</v>
      </c>
      <c r="D31" s="3" t="s">
        <v>40</v>
      </c>
      <c r="E31" s="3" t="s">
        <v>40</v>
      </c>
      <c r="F31" s="3" t="s">
        <v>42</v>
      </c>
    </row>
    <row r="32" spans="1:6" x14ac:dyDescent="0.25">
      <c r="A32" s="2" t="s">
        <v>30</v>
      </c>
      <c r="B32" s="3" t="s">
        <v>42</v>
      </c>
      <c r="C32" s="3" t="s">
        <v>43</v>
      </c>
      <c r="D32" s="3" t="s">
        <v>40</v>
      </c>
      <c r="E32" s="3" t="s">
        <v>44</v>
      </c>
      <c r="F32" s="3" t="s">
        <v>44</v>
      </c>
    </row>
    <row r="33" spans="1:6" x14ac:dyDescent="0.25">
      <c r="A33" s="2" t="s">
        <v>31</v>
      </c>
      <c r="B33" s="3" t="s">
        <v>41</v>
      </c>
      <c r="C33" s="3" t="s">
        <v>41</v>
      </c>
      <c r="D33" s="3" t="s">
        <v>41</v>
      </c>
      <c r="E33" s="3" t="s">
        <v>43</v>
      </c>
      <c r="F33" s="3" t="s">
        <v>41</v>
      </c>
    </row>
    <row r="34" spans="1:6" x14ac:dyDescent="0.25">
      <c r="A34" s="2" t="s">
        <v>32</v>
      </c>
      <c r="B34" s="3" t="s">
        <v>40</v>
      </c>
      <c r="C34" s="3" t="s">
        <v>41</v>
      </c>
      <c r="D34" s="3" t="s">
        <v>43</v>
      </c>
      <c r="E34" s="3" t="s">
        <v>41</v>
      </c>
      <c r="F34" s="3" t="s">
        <v>44</v>
      </c>
    </row>
    <row r="35" spans="1:6" x14ac:dyDescent="0.25">
      <c r="A35" s="2" t="s">
        <v>33</v>
      </c>
      <c r="B35" s="3" t="s">
        <v>40</v>
      </c>
      <c r="C35" s="3" t="s">
        <v>40</v>
      </c>
      <c r="D35" s="3" t="s">
        <v>40</v>
      </c>
      <c r="E35" s="3" t="s">
        <v>41</v>
      </c>
      <c r="F35" s="3" t="s">
        <v>41</v>
      </c>
    </row>
    <row r="36" spans="1:6" x14ac:dyDescent="0.25">
      <c r="A36" s="2" t="s">
        <v>34</v>
      </c>
      <c r="B36" s="3" t="s">
        <v>42</v>
      </c>
      <c r="C36" s="3" t="s">
        <v>43</v>
      </c>
      <c r="D36" s="3" t="s">
        <v>42</v>
      </c>
      <c r="E36" s="3" t="s">
        <v>42</v>
      </c>
      <c r="F36" s="3" t="s">
        <v>42</v>
      </c>
    </row>
    <row r="37" spans="1:6" x14ac:dyDescent="0.25">
      <c r="A37" s="2" t="s">
        <v>35</v>
      </c>
      <c r="B37" s="3" t="s">
        <v>40</v>
      </c>
      <c r="C37" s="3" t="s">
        <v>43</v>
      </c>
      <c r="D37" s="3" t="s">
        <v>43</v>
      </c>
      <c r="E37" s="3" t="s">
        <v>40</v>
      </c>
      <c r="F37" s="3" t="s">
        <v>43</v>
      </c>
    </row>
    <row r="38" spans="1:6" x14ac:dyDescent="0.25">
      <c r="A38" s="2" t="s">
        <v>36</v>
      </c>
      <c r="B38" s="3" t="s">
        <v>42</v>
      </c>
      <c r="C38" s="3" t="s">
        <v>40</v>
      </c>
      <c r="D38" s="3" t="s">
        <v>40</v>
      </c>
      <c r="E38" s="3" t="s">
        <v>40</v>
      </c>
      <c r="F38" s="3" t="s">
        <v>43</v>
      </c>
    </row>
    <row r="39" spans="1:6" x14ac:dyDescent="0.25">
      <c r="A39" s="2" t="s">
        <v>37</v>
      </c>
      <c r="B39" s="3" t="s">
        <v>41</v>
      </c>
      <c r="C39" s="3" t="s">
        <v>44</v>
      </c>
      <c r="D39" s="3" t="s">
        <v>41</v>
      </c>
      <c r="E39" s="3" t="s">
        <v>41</v>
      </c>
      <c r="F39" s="3" t="s">
        <v>41</v>
      </c>
    </row>
    <row r="40" spans="1:6" x14ac:dyDescent="0.25">
      <c r="A40" s="2" t="s">
        <v>38</v>
      </c>
      <c r="B40" s="3" t="s">
        <v>40</v>
      </c>
      <c r="C40" s="3" t="s">
        <v>44</v>
      </c>
      <c r="D40" s="3" t="s">
        <v>43</v>
      </c>
      <c r="E40" s="3" t="s">
        <v>43</v>
      </c>
      <c r="F40" s="3" t="s">
        <v>40</v>
      </c>
    </row>
    <row r="41" spans="1:6" x14ac:dyDescent="0.25">
      <c r="A41" s="2" t="s">
        <v>39</v>
      </c>
      <c r="B41" s="3" t="s">
        <v>41</v>
      </c>
      <c r="C41" s="3" t="s">
        <v>42</v>
      </c>
      <c r="D41" s="3" t="s">
        <v>40</v>
      </c>
      <c r="E41" s="3" t="s">
        <v>41</v>
      </c>
      <c r="F41" s="3" t="s">
        <v>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opLeftCell="A10" workbookViewId="0">
      <selection activeCell="H14" sqref="H14"/>
    </sheetView>
  </sheetViews>
  <sheetFormatPr defaultRowHeight="15" x14ac:dyDescent="0.25"/>
  <cols>
    <col min="1" max="1" width="19" bestFit="1" customWidth="1"/>
  </cols>
  <sheetData>
    <row r="2" spans="1:15" x14ac:dyDescent="0.25">
      <c r="A2" s="1" t="s">
        <v>0</v>
      </c>
      <c r="B2" s="3" t="s">
        <v>45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15" x14ac:dyDescent="0.25">
      <c r="A3" s="2" t="s">
        <v>1</v>
      </c>
      <c r="B3" s="3" t="s">
        <v>40</v>
      </c>
      <c r="C3" s="3" t="s">
        <v>40</v>
      </c>
      <c r="D3" s="3" t="s">
        <v>40</v>
      </c>
      <c r="E3" s="3" t="s">
        <v>40</v>
      </c>
      <c r="F3" s="3" t="s">
        <v>41</v>
      </c>
      <c r="I3" s="3" t="s">
        <v>51</v>
      </c>
      <c r="J3" s="3" t="s">
        <v>57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</row>
    <row r="4" spans="1:15" x14ac:dyDescent="0.25">
      <c r="A4" s="2" t="s">
        <v>2</v>
      </c>
      <c r="B4" s="3" t="s">
        <v>41</v>
      </c>
      <c r="C4" s="3" t="s">
        <v>43</v>
      </c>
      <c r="D4" s="3" t="s">
        <v>41</v>
      </c>
      <c r="E4" s="3" t="s">
        <v>41</v>
      </c>
      <c r="F4" s="3" t="s">
        <v>41</v>
      </c>
      <c r="I4" s="3" t="s">
        <v>40</v>
      </c>
      <c r="J4" s="3">
        <f>SUM(K4:O4)</f>
        <v>33</v>
      </c>
      <c r="K4" s="3">
        <f>COUNTIF(B3:B41,"=DMBO")</f>
        <v>9</v>
      </c>
      <c r="L4" s="3">
        <f>COUNTIF(C3:C41,"=DMBO")</f>
        <v>10</v>
      </c>
      <c r="M4" s="3">
        <f>COUNTIF(D3:D41,"=DMBO")</f>
        <v>6</v>
      </c>
      <c r="N4" s="3">
        <f>COUNTIF(E3:E41,"=DMBO")</f>
        <v>6</v>
      </c>
      <c r="O4" s="3">
        <f>COUNTIF(F3:F41,"=DMBO")</f>
        <v>2</v>
      </c>
    </row>
    <row r="5" spans="1:15" x14ac:dyDescent="0.25">
      <c r="A5" s="2" t="s">
        <v>3</v>
      </c>
      <c r="B5" s="3" t="s">
        <v>43</v>
      </c>
      <c r="C5" s="3" t="s">
        <v>43</v>
      </c>
      <c r="D5" s="3" t="s">
        <v>43</v>
      </c>
      <c r="E5" s="3" t="s">
        <v>43</v>
      </c>
      <c r="F5" s="3" t="s">
        <v>43</v>
      </c>
      <c r="I5" s="3" t="s">
        <v>41</v>
      </c>
      <c r="J5" s="3">
        <f t="shared" ref="J5:J8" si="0">SUM(K5:O5)</f>
        <v>33</v>
      </c>
      <c r="K5" s="3">
        <f>COUNTIF(B3:B41,"=DTC")</f>
        <v>10</v>
      </c>
      <c r="L5" s="3">
        <f>COUNTIF(C3:C41,"=DTC")</f>
        <v>4</v>
      </c>
      <c r="M5" s="3">
        <f>COUNTIF(D3:D41,"=DTC")</f>
        <v>3</v>
      </c>
      <c r="N5" s="3">
        <f>COUNTIF(E3:E41,"=DTC")</f>
        <v>7</v>
      </c>
      <c r="O5" s="3">
        <f>COUNTIF(F3:F41,"=DTC")</f>
        <v>9</v>
      </c>
    </row>
    <row r="6" spans="1:15" x14ac:dyDescent="0.25">
      <c r="A6" s="2" t="s">
        <v>4</v>
      </c>
      <c r="B6" s="3" t="s">
        <v>43</v>
      </c>
      <c r="C6" s="3" t="s">
        <v>44</v>
      </c>
      <c r="D6" s="3" t="s">
        <v>43</v>
      </c>
      <c r="E6" s="3" t="s">
        <v>43</v>
      </c>
      <c r="F6" s="3" t="s">
        <v>43</v>
      </c>
      <c r="I6" s="3" t="s">
        <v>42</v>
      </c>
      <c r="J6" s="3">
        <f t="shared" si="0"/>
        <v>10</v>
      </c>
      <c r="K6" s="3">
        <f>COUNTIF(B3:B41,"=GMOD")</f>
        <v>0</v>
      </c>
      <c r="L6" s="3">
        <f>COUNTIF(C3:C41,"=GMOD")</f>
        <v>3</v>
      </c>
      <c r="M6" s="3">
        <f>COUNTIF(D3:D41,"=GMOD")</f>
        <v>4</v>
      </c>
      <c r="N6" s="3">
        <f>COUNTIF(E3:E41,"=GMOD")</f>
        <v>1</v>
      </c>
      <c r="O6" s="3">
        <f>COUNTIF(F3:F41,"=GMOD")</f>
        <v>2</v>
      </c>
    </row>
    <row r="7" spans="1:15" x14ac:dyDescent="0.25">
      <c r="A7" s="2" t="s">
        <v>5</v>
      </c>
      <c r="B7" s="3" t="s">
        <v>43</v>
      </c>
      <c r="C7" s="3" t="s">
        <v>41</v>
      </c>
      <c r="D7" s="3" t="s">
        <v>43</v>
      </c>
      <c r="E7" s="3" t="s">
        <v>43</v>
      </c>
      <c r="F7" s="3" t="s">
        <v>43</v>
      </c>
      <c r="I7" s="3" t="s">
        <v>43</v>
      </c>
      <c r="J7" s="3">
        <f t="shared" si="0"/>
        <v>111</v>
      </c>
      <c r="K7" s="3">
        <f>COUNTIF(B3:B41,"=GTCOD")</f>
        <v>19</v>
      </c>
      <c r="L7" s="3">
        <f>COUNTIF(C3:C41,"=GTCOD")</f>
        <v>19</v>
      </c>
      <c r="M7" s="3">
        <f>COUNTIF(D3:D41,"=GTCOD")</f>
        <v>24</v>
      </c>
      <c r="N7" s="3">
        <f>COUNTIF(E3:E41,"=GTCOD")</f>
        <v>23</v>
      </c>
      <c r="O7" s="3">
        <f>COUNTIF(F3:F41,"=GTCOD")</f>
        <v>26</v>
      </c>
    </row>
    <row r="8" spans="1:15" x14ac:dyDescent="0.25">
      <c r="A8" s="2" t="s">
        <v>6</v>
      </c>
      <c r="B8" s="3" t="s">
        <v>41</v>
      </c>
      <c r="C8" s="3" t="s">
        <v>40</v>
      </c>
      <c r="D8" s="3" t="s">
        <v>44</v>
      </c>
      <c r="E8" s="3" t="s">
        <v>43</v>
      </c>
      <c r="F8" s="3" t="s">
        <v>43</v>
      </c>
      <c r="I8" s="3" t="s">
        <v>44</v>
      </c>
      <c r="J8" s="3">
        <f t="shared" si="0"/>
        <v>8</v>
      </c>
      <c r="K8" s="3">
        <f>COUNTIF(B3:B41,"=PEDRO")</f>
        <v>1</v>
      </c>
      <c r="L8" s="3">
        <f>COUNTIF(C3:C41,"=PEDRO")</f>
        <v>3</v>
      </c>
      <c r="M8" s="3">
        <f>COUNTIF(D3:D41,"=PEDRO")</f>
        <v>2</v>
      </c>
      <c r="N8" s="3">
        <f>COUNTIF(E3:E41,"=PEDRO")</f>
        <v>2</v>
      </c>
      <c r="O8" s="3">
        <f>COUNTIF(F3:F41,"=PEDRO")</f>
        <v>0</v>
      </c>
    </row>
    <row r="9" spans="1:15" x14ac:dyDescent="0.25">
      <c r="A9" s="2" t="s">
        <v>7</v>
      </c>
      <c r="B9" s="3" t="s">
        <v>40</v>
      </c>
      <c r="C9" s="3" t="s">
        <v>43</v>
      </c>
      <c r="D9" s="3" t="s">
        <v>43</v>
      </c>
      <c r="E9" s="3" t="s">
        <v>43</v>
      </c>
      <c r="F9" s="3" t="s">
        <v>41</v>
      </c>
      <c r="I9" s="3" t="s">
        <v>57</v>
      </c>
      <c r="J9" s="3">
        <f>SUM(K9:O9)</f>
        <v>195</v>
      </c>
      <c r="K9" s="3">
        <f>SUM(K4:K8)</f>
        <v>39</v>
      </c>
      <c r="L9" s="3">
        <f t="shared" ref="L9:O9" si="1">SUM(L4:L8)</f>
        <v>39</v>
      </c>
      <c r="M9" s="3">
        <f t="shared" si="1"/>
        <v>39</v>
      </c>
      <c r="N9" s="3">
        <f t="shared" si="1"/>
        <v>39</v>
      </c>
      <c r="O9" s="3">
        <f t="shared" si="1"/>
        <v>39</v>
      </c>
    </row>
    <row r="10" spans="1:15" x14ac:dyDescent="0.25">
      <c r="A10" s="2" t="s">
        <v>8</v>
      </c>
      <c r="B10" s="3" t="s">
        <v>43</v>
      </c>
      <c r="C10" s="3" t="s">
        <v>41</v>
      </c>
      <c r="D10" s="3" t="s">
        <v>41</v>
      </c>
      <c r="E10" s="3" t="s">
        <v>41</v>
      </c>
      <c r="F10" s="3" t="s">
        <v>43</v>
      </c>
    </row>
    <row r="11" spans="1:15" x14ac:dyDescent="0.25">
      <c r="A11" s="2" t="s">
        <v>9</v>
      </c>
      <c r="B11" s="3" t="s">
        <v>43</v>
      </c>
      <c r="C11" s="3" t="s">
        <v>41</v>
      </c>
      <c r="D11" s="3" t="s">
        <v>43</v>
      </c>
      <c r="E11" s="3" t="s">
        <v>44</v>
      </c>
      <c r="F11" s="3" t="s">
        <v>43</v>
      </c>
    </row>
    <row r="12" spans="1:15" x14ac:dyDescent="0.25">
      <c r="A12" s="2" t="s">
        <v>10</v>
      </c>
      <c r="B12" s="3" t="s">
        <v>43</v>
      </c>
      <c r="C12" s="3" t="s">
        <v>43</v>
      </c>
      <c r="D12" s="3" t="s">
        <v>43</v>
      </c>
      <c r="E12" s="3" t="s">
        <v>43</v>
      </c>
      <c r="F12" s="3" t="s">
        <v>43</v>
      </c>
    </row>
    <row r="13" spans="1:15" x14ac:dyDescent="0.25">
      <c r="A13" s="2" t="s">
        <v>11</v>
      </c>
      <c r="B13" s="3" t="s">
        <v>40</v>
      </c>
      <c r="C13" s="3" t="s">
        <v>43</v>
      </c>
      <c r="D13" s="3" t="s">
        <v>40</v>
      </c>
      <c r="E13" s="3" t="s">
        <v>43</v>
      </c>
      <c r="F13" s="3" t="s">
        <v>43</v>
      </c>
    </row>
    <row r="14" spans="1:15" x14ac:dyDescent="0.25">
      <c r="A14" s="2" t="s">
        <v>12</v>
      </c>
      <c r="B14" s="3" t="s">
        <v>40</v>
      </c>
      <c r="C14" s="3" t="s">
        <v>40</v>
      </c>
      <c r="D14" s="3" t="s">
        <v>43</v>
      </c>
      <c r="E14" s="3" t="s">
        <v>41</v>
      </c>
      <c r="F14" s="3" t="s">
        <v>43</v>
      </c>
    </row>
    <row r="15" spans="1:15" x14ac:dyDescent="0.25">
      <c r="A15" s="2" t="s">
        <v>13</v>
      </c>
      <c r="B15" s="3" t="s">
        <v>41</v>
      </c>
      <c r="C15" s="3" t="s">
        <v>44</v>
      </c>
      <c r="D15" s="3" t="s">
        <v>42</v>
      </c>
      <c r="E15" s="3" t="s">
        <v>44</v>
      </c>
      <c r="F15" s="3" t="s">
        <v>43</v>
      </c>
    </row>
    <row r="16" spans="1:15" x14ac:dyDescent="0.25">
      <c r="A16" s="2" t="s">
        <v>14</v>
      </c>
      <c r="B16" s="3" t="s">
        <v>41</v>
      </c>
      <c r="C16" s="3" t="s">
        <v>43</v>
      </c>
      <c r="D16" s="3" t="s">
        <v>40</v>
      </c>
      <c r="E16" s="3" t="s">
        <v>43</v>
      </c>
      <c r="F16" s="3" t="s">
        <v>43</v>
      </c>
    </row>
    <row r="17" spans="1:6" x14ac:dyDescent="0.25">
      <c r="A17" s="2" t="s">
        <v>15</v>
      </c>
      <c r="B17" s="3" t="s">
        <v>40</v>
      </c>
      <c r="C17" s="3" t="s">
        <v>40</v>
      </c>
      <c r="D17" s="3" t="s">
        <v>40</v>
      </c>
      <c r="E17" s="3" t="s">
        <v>43</v>
      </c>
      <c r="F17" s="3" t="s">
        <v>40</v>
      </c>
    </row>
    <row r="18" spans="1:6" x14ac:dyDescent="0.25">
      <c r="A18" s="2" t="s">
        <v>16</v>
      </c>
      <c r="B18" s="3" t="s">
        <v>41</v>
      </c>
      <c r="C18" s="3" t="s">
        <v>43</v>
      </c>
      <c r="D18" s="3" t="s">
        <v>43</v>
      </c>
      <c r="E18" s="3" t="s">
        <v>43</v>
      </c>
      <c r="F18" s="3" t="s">
        <v>43</v>
      </c>
    </row>
    <row r="19" spans="1:6" x14ac:dyDescent="0.25">
      <c r="A19" s="2" t="s">
        <v>17</v>
      </c>
      <c r="B19" s="3" t="s">
        <v>43</v>
      </c>
      <c r="C19" s="3" t="s">
        <v>43</v>
      </c>
      <c r="D19" s="3" t="s">
        <v>43</v>
      </c>
      <c r="E19" s="3" t="s">
        <v>43</v>
      </c>
      <c r="F19" s="3" t="s">
        <v>43</v>
      </c>
    </row>
    <row r="20" spans="1:6" x14ac:dyDescent="0.25">
      <c r="A20" s="2" t="s">
        <v>18</v>
      </c>
      <c r="B20" s="3" t="s">
        <v>43</v>
      </c>
      <c r="C20" s="3" t="s">
        <v>41</v>
      </c>
      <c r="D20" s="3" t="s">
        <v>43</v>
      </c>
      <c r="E20" s="3" t="s">
        <v>41</v>
      </c>
      <c r="F20" s="3" t="s">
        <v>43</v>
      </c>
    </row>
    <row r="21" spans="1:6" x14ac:dyDescent="0.25">
      <c r="A21" s="2" t="s">
        <v>19</v>
      </c>
      <c r="B21" s="3" t="s">
        <v>41</v>
      </c>
      <c r="C21" s="3" t="s">
        <v>40</v>
      </c>
      <c r="D21" s="3" t="s">
        <v>43</v>
      </c>
      <c r="E21" s="3" t="s">
        <v>42</v>
      </c>
      <c r="F21" s="3" t="s">
        <v>40</v>
      </c>
    </row>
    <row r="22" spans="1:6" x14ac:dyDescent="0.25">
      <c r="A22" s="2" t="s">
        <v>20</v>
      </c>
      <c r="B22" s="3" t="s">
        <v>44</v>
      </c>
      <c r="C22" s="3" t="s">
        <v>43</v>
      </c>
      <c r="D22" s="3" t="s">
        <v>43</v>
      </c>
      <c r="E22" s="3" t="s">
        <v>43</v>
      </c>
      <c r="F22" s="3" t="s">
        <v>42</v>
      </c>
    </row>
    <row r="23" spans="1:6" x14ac:dyDescent="0.25">
      <c r="A23" s="2" t="s">
        <v>21</v>
      </c>
      <c r="B23" s="3" t="s">
        <v>43</v>
      </c>
      <c r="C23" s="3" t="s">
        <v>40</v>
      </c>
      <c r="D23" s="3" t="s">
        <v>42</v>
      </c>
      <c r="E23" s="3" t="s">
        <v>40</v>
      </c>
      <c r="F23" s="3" t="s">
        <v>43</v>
      </c>
    </row>
    <row r="24" spans="1:6" x14ac:dyDescent="0.25">
      <c r="A24" s="2" t="s">
        <v>22</v>
      </c>
      <c r="B24" s="3" t="s">
        <v>40</v>
      </c>
      <c r="C24" s="3" t="s">
        <v>43</v>
      </c>
      <c r="D24" s="3" t="s">
        <v>43</v>
      </c>
      <c r="E24" s="3" t="s">
        <v>43</v>
      </c>
      <c r="F24" s="3" t="s">
        <v>41</v>
      </c>
    </row>
    <row r="25" spans="1:6" x14ac:dyDescent="0.25">
      <c r="A25" s="2" t="s">
        <v>23</v>
      </c>
      <c r="B25" s="3" t="s">
        <v>41</v>
      </c>
      <c r="C25" s="3" t="s">
        <v>43</v>
      </c>
      <c r="D25" s="3" t="s">
        <v>43</v>
      </c>
      <c r="E25" s="3" t="s">
        <v>43</v>
      </c>
      <c r="F25" s="3" t="s">
        <v>41</v>
      </c>
    </row>
    <row r="26" spans="1:6" x14ac:dyDescent="0.25">
      <c r="A26" s="2" t="s">
        <v>24</v>
      </c>
      <c r="B26" s="3" t="s">
        <v>40</v>
      </c>
      <c r="C26" s="3" t="s">
        <v>43</v>
      </c>
      <c r="D26" s="3" t="s">
        <v>41</v>
      </c>
      <c r="E26" s="3" t="s">
        <v>43</v>
      </c>
      <c r="F26" s="3" t="s">
        <v>41</v>
      </c>
    </row>
    <row r="27" spans="1:6" x14ac:dyDescent="0.25">
      <c r="A27" s="2" t="s">
        <v>25</v>
      </c>
      <c r="B27" s="3" t="s">
        <v>40</v>
      </c>
      <c r="C27" s="3" t="s">
        <v>44</v>
      </c>
      <c r="D27" s="3" t="s">
        <v>44</v>
      </c>
      <c r="E27" s="3" t="s">
        <v>40</v>
      </c>
      <c r="F27" s="3" t="s">
        <v>43</v>
      </c>
    </row>
    <row r="28" spans="1:6" x14ac:dyDescent="0.25">
      <c r="A28" s="2" t="s">
        <v>26</v>
      </c>
      <c r="B28" s="3" t="s">
        <v>43</v>
      </c>
      <c r="C28" s="3" t="s">
        <v>43</v>
      </c>
      <c r="D28" s="3" t="s">
        <v>43</v>
      </c>
      <c r="E28" s="3" t="s">
        <v>41</v>
      </c>
      <c r="F28" s="3" t="s">
        <v>43</v>
      </c>
    </row>
    <row r="29" spans="1:6" x14ac:dyDescent="0.25">
      <c r="A29" s="2" t="s">
        <v>27</v>
      </c>
      <c r="B29" s="3" t="s">
        <v>43</v>
      </c>
      <c r="C29" s="3" t="s">
        <v>43</v>
      </c>
      <c r="D29" s="3" t="s">
        <v>43</v>
      </c>
      <c r="E29" s="3" t="s">
        <v>41</v>
      </c>
      <c r="F29" s="3" t="s">
        <v>43</v>
      </c>
    </row>
    <row r="30" spans="1:6" x14ac:dyDescent="0.25">
      <c r="A30" s="2" t="s">
        <v>28</v>
      </c>
      <c r="B30" s="3" t="s">
        <v>41</v>
      </c>
      <c r="C30" s="3" t="s">
        <v>40</v>
      </c>
      <c r="D30" s="3" t="s">
        <v>43</v>
      </c>
      <c r="E30" s="3" t="s">
        <v>40</v>
      </c>
      <c r="F30" s="3" t="s">
        <v>42</v>
      </c>
    </row>
    <row r="31" spans="1:6" x14ac:dyDescent="0.25">
      <c r="A31" s="2" t="s">
        <v>29</v>
      </c>
      <c r="B31" s="3" t="s">
        <v>40</v>
      </c>
      <c r="C31" s="3" t="s">
        <v>43</v>
      </c>
      <c r="D31" s="3" t="s">
        <v>43</v>
      </c>
      <c r="E31" s="3" t="s">
        <v>43</v>
      </c>
      <c r="F31" s="3" t="s">
        <v>43</v>
      </c>
    </row>
    <row r="32" spans="1:6" x14ac:dyDescent="0.25">
      <c r="A32" s="2" t="s">
        <v>30</v>
      </c>
      <c r="B32" s="3" t="s">
        <v>41</v>
      </c>
      <c r="C32" s="3" t="s">
        <v>40</v>
      </c>
      <c r="D32" s="3" t="s">
        <v>43</v>
      </c>
      <c r="E32" s="3" t="s">
        <v>43</v>
      </c>
      <c r="F32" s="3" t="s">
        <v>41</v>
      </c>
    </row>
    <row r="33" spans="1:6" x14ac:dyDescent="0.25">
      <c r="A33" s="2" t="s">
        <v>31</v>
      </c>
      <c r="B33" s="3" t="s">
        <v>43</v>
      </c>
      <c r="C33" s="3" t="s">
        <v>43</v>
      </c>
      <c r="D33" s="3" t="s">
        <v>43</v>
      </c>
      <c r="E33" s="3" t="s">
        <v>41</v>
      </c>
      <c r="F33" s="3" t="s">
        <v>43</v>
      </c>
    </row>
    <row r="34" spans="1:6" x14ac:dyDescent="0.25">
      <c r="A34" s="2" t="s">
        <v>32</v>
      </c>
      <c r="B34" s="3" t="s">
        <v>43</v>
      </c>
      <c r="C34" s="3" t="s">
        <v>42</v>
      </c>
      <c r="D34" s="3" t="s">
        <v>42</v>
      </c>
      <c r="E34" s="3" t="s">
        <v>40</v>
      </c>
      <c r="F34" s="3" t="s">
        <v>43</v>
      </c>
    </row>
    <row r="35" spans="1:6" x14ac:dyDescent="0.25">
      <c r="A35" s="2" t="s">
        <v>33</v>
      </c>
      <c r="B35" s="3" t="s">
        <v>43</v>
      </c>
      <c r="C35" s="3" t="s">
        <v>43</v>
      </c>
      <c r="D35" s="3" t="s">
        <v>43</v>
      </c>
      <c r="E35" s="3" t="s">
        <v>43</v>
      </c>
      <c r="F35" s="3" t="s">
        <v>43</v>
      </c>
    </row>
    <row r="36" spans="1:6" x14ac:dyDescent="0.25">
      <c r="A36" s="2" t="s">
        <v>34</v>
      </c>
      <c r="B36" s="3" t="s">
        <v>43</v>
      </c>
      <c r="C36" s="3" t="s">
        <v>42</v>
      </c>
      <c r="D36" s="3" t="s">
        <v>43</v>
      </c>
      <c r="E36" s="3" t="s">
        <v>43</v>
      </c>
      <c r="F36" s="3" t="s">
        <v>43</v>
      </c>
    </row>
    <row r="37" spans="1:6" x14ac:dyDescent="0.25">
      <c r="A37" s="2" t="s">
        <v>35</v>
      </c>
      <c r="B37" s="3" t="s">
        <v>43</v>
      </c>
      <c r="C37" s="3" t="s">
        <v>40</v>
      </c>
      <c r="D37" s="3" t="s">
        <v>40</v>
      </c>
      <c r="E37" s="3" t="s">
        <v>43</v>
      </c>
      <c r="F37" s="3" t="s">
        <v>41</v>
      </c>
    </row>
    <row r="38" spans="1:6" x14ac:dyDescent="0.25">
      <c r="A38" s="2" t="s">
        <v>36</v>
      </c>
      <c r="B38" s="3" t="s">
        <v>41</v>
      </c>
      <c r="C38" s="3" t="s">
        <v>43</v>
      </c>
      <c r="D38" s="3" t="s">
        <v>43</v>
      </c>
      <c r="E38" s="3" t="s">
        <v>43</v>
      </c>
      <c r="F38" s="3" t="s">
        <v>41</v>
      </c>
    </row>
    <row r="39" spans="1:6" x14ac:dyDescent="0.25">
      <c r="A39" s="2" t="s">
        <v>37</v>
      </c>
      <c r="B39" s="3" t="s">
        <v>43</v>
      </c>
      <c r="C39" s="3" t="s">
        <v>42</v>
      </c>
      <c r="D39" s="3" t="s">
        <v>42</v>
      </c>
      <c r="E39" s="3" t="s">
        <v>43</v>
      </c>
      <c r="F39" s="3" t="s">
        <v>43</v>
      </c>
    </row>
    <row r="40" spans="1:6" x14ac:dyDescent="0.25">
      <c r="A40" s="2" t="s">
        <v>38</v>
      </c>
      <c r="B40" s="3" t="s">
        <v>43</v>
      </c>
      <c r="C40" s="3" t="s">
        <v>40</v>
      </c>
      <c r="D40" s="3" t="s">
        <v>40</v>
      </c>
      <c r="E40" s="3" t="s">
        <v>40</v>
      </c>
      <c r="F40" s="3" t="s">
        <v>43</v>
      </c>
    </row>
    <row r="41" spans="1:6" x14ac:dyDescent="0.25">
      <c r="A41" s="2" t="s">
        <v>39</v>
      </c>
      <c r="B41" s="3" t="s">
        <v>43</v>
      </c>
      <c r="C41" s="3" t="s">
        <v>43</v>
      </c>
      <c r="D41" s="3" t="s">
        <v>43</v>
      </c>
      <c r="E41" s="3" t="s">
        <v>43</v>
      </c>
      <c r="F41" s="3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General</vt:lpstr>
      <vt:lpstr>Winner</vt:lpstr>
      <vt:lpstr>2nd</vt:lpstr>
      <vt:lpstr>3rd</vt:lpstr>
      <vt:lpstr>4th</vt:lpstr>
      <vt:lpstr>5th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Stevao Andrade</dc:creator>
  <cp:lastModifiedBy>Stevao Andrade</cp:lastModifiedBy>
  <dcterms:created xsi:type="dcterms:W3CDTF">2016-10-09T19:12:17Z</dcterms:created>
  <dcterms:modified xsi:type="dcterms:W3CDTF">2016-10-09T22:38:06Z</dcterms:modified>
</cp:coreProperties>
</file>