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a\Dropbox\Mestrado\Parallel\parallel-proteum\#Results\"/>
    </mc:Choice>
  </mc:AlternateContent>
  <bookViews>
    <workbookView xWindow="0" yWindow="0" windowWidth="20400" windowHeight="7530" activeTab="4"/>
  </bookViews>
  <sheets>
    <sheet name="General" sheetId="1" r:id="rId1"/>
    <sheet name="Winner" sheetId="2" r:id="rId2"/>
    <sheet name="2nd" sheetId="3" r:id="rId3"/>
    <sheet name="3rd" sheetId="4" r:id="rId4"/>
    <sheet name="4th" sheetId="5" r:id="rId5"/>
    <sheet name="5th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6" l="1"/>
  <c r="N8" i="6"/>
  <c r="M8" i="6"/>
  <c r="L8" i="6"/>
  <c r="K8" i="6"/>
  <c r="J8" i="6" s="1"/>
  <c r="O7" i="6"/>
  <c r="N7" i="6"/>
  <c r="M7" i="6"/>
  <c r="J7" i="6" s="1"/>
  <c r="L7" i="6"/>
  <c r="K7" i="6"/>
  <c r="O6" i="6"/>
  <c r="N6" i="6"/>
  <c r="J6" i="6" s="1"/>
  <c r="M6" i="6"/>
  <c r="L6" i="6"/>
  <c r="K6" i="6"/>
  <c r="O5" i="6"/>
  <c r="N5" i="6"/>
  <c r="M5" i="6"/>
  <c r="L5" i="6"/>
  <c r="K5" i="6"/>
  <c r="J5" i="6" s="1"/>
  <c r="O4" i="6"/>
  <c r="N4" i="6"/>
  <c r="M4" i="6"/>
  <c r="L4" i="6"/>
  <c r="K4" i="6"/>
  <c r="J4" i="6" s="1"/>
  <c r="O8" i="5"/>
  <c r="N8" i="5"/>
  <c r="M8" i="5"/>
  <c r="L8" i="5"/>
  <c r="K8" i="5"/>
  <c r="J8" i="5" s="1"/>
  <c r="O7" i="5"/>
  <c r="N7" i="5"/>
  <c r="M7" i="5"/>
  <c r="L7" i="5"/>
  <c r="K7" i="5"/>
  <c r="J7" i="5" s="1"/>
  <c r="O6" i="5"/>
  <c r="N6" i="5"/>
  <c r="M6" i="5"/>
  <c r="L6" i="5"/>
  <c r="K6" i="5"/>
  <c r="J6" i="5" s="1"/>
  <c r="O5" i="5"/>
  <c r="N5" i="5"/>
  <c r="M5" i="5"/>
  <c r="L5" i="5"/>
  <c r="K5" i="5"/>
  <c r="J5" i="5" s="1"/>
  <c r="O4" i="5"/>
  <c r="N4" i="5"/>
  <c r="M4" i="5"/>
  <c r="M9" i="5" s="1"/>
  <c r="L4" i="5"/>
  <c r="K4" i="5"/>
  <c r="J4" i="5" s="1"/>
  <c r="O8" i="4"/>
  <c r="N8" i="4"/>
  <c r="M8" i="4"/>
  <c r="L8" i="4"/>
  <c r="K8" i="4"/>
  <c r="J8" i="4" s="1"/>
  <c r="O7" i="4"/>
  <c r="N7" i="4"/>
  <c r="M7" i="4"/>
  <c r="L7" i="4"/>
  <c r="K7" i="4"/>
  <c r="J7" i="4" s="1"/>
  <c r="O6" i="4"/>
  <c r="N6" i="4"/>
  <c r="M6" i="4"/>
  <c r="L6" i="4"/>
  <c r="J6" i="4" s="1"/>
  <c r="K6" i="4"/>
  <c r="O5" i="4"/>
  <c r="N5" i="4"/>
  <c r="M5" i="4"/>
  <c r="L5" i="4"/>
  <c r="K5" i="4"/>
  <c r="J5" i="4" s="1"/>
  <c r="O4" i="4"/>
  <c r="N4" i="4"/>
  <c r="N9" i="4" s="1"/>
  <c r="M4" i="4"/>
  <c r="L4" i="4"/>
  <c r="K4" i="4"/>
  <c r="O8" i="3"/>
  <c r="N8" i="3"/>
  <c r="M8" i="3"/>
  <c r="L8" i="3"/>
  <c r="K8" i="3"/>
  <c r="J8" i="3" s="1"/>
  <c r="O7" i="3"/>
  <c r="N7" i="3"/>
  <c r="M7" i="3"/>
  <c r="L7" i="3"/>
  <c r="K7" i="3"/>
  <c r="J7" i="3" s="1"/>
  <c r="O6" i="3"/>
  <c r="N6" i="3"/>
  <c r="M6" i="3"/>
  <c r="J6" i="3" s="1"/>
  <c r="L6" i="3"/>
  <c r="K6" i="3"/>
  <c r="O5" i="3"/>
  <c r="N5" i="3"/>
  <c r="M5" i="3"/>
  <c r="L5" i="3"/>
  <c r="K5" i="3"/>
  <c r="J5" i="3" s="1"/>
  <c r="O4" i="3"/>
  <c r="O9" i="3" s="1"/>
  <c r="N4" i="3"/>
  <c r="M4" i="3"/>
  <c r="L4" i="3"/>
  <c r="K4" i="3"/>
  <c r="K9" i="3" s="1"/>
  <c r="O8" i="2"/>
  <c r="N8" i="2"/>
  <c r="M8" i="2"/>
  <c r="L8" i="2"/>
  <c r="K8" i="2"/>
  <c r="O7" i="2"/>
  <c r="N7" i="2"/>
  <c r="M7" i="2"/>
  <c r="L7" i="2"/>
  <c r="K7" i="2"/>
  <c r="O6" i="2"/>
  <c r="N6" i="2"/>
  <c r="M6" i="2"/>
  <c r="L6" i="2"/>
  <c r="K6" i="2"/>
  <c r="O5" i="2"/>
  <c r="N5" i="2"/>
  <c r="M5" i="2"/>
  <c r="L5" i="2"/>
  <c r="K5" i="2"/>
  <c r="J5" i="2" s="1"/>
  <c r="O4" i="2"/>
  <c r="N4" i="2"/>
  <c r="M4" i="2"/>
  <c r="L4" i="2"/>
  <c r="K4" i="2"/>
  <c r="J6" i="2" l="1"/>
  <c r="J7" i="2"/>
  <c r="J8" i="2"/>
  <c r="J4" i="2"/>
  <c r="N9" i="6"/>
  <c r="M9" i="6"/>
  <c r="L9" i="6"/>
  <c r="K9" i="6"/>
  <c r="O9" i="6"/>
  <c r="N9" i="5"/>
  <c r="O9" i="5"/>
  <c r="K9" i="5"/>
  <c r="L9" i="5"/>
  <c r="K9" i="4"/>
  <c r="O9" i="4"/>
  <c r="J4" i="4"/>
  <c r="M9" i="4"/>
  <c r="L9" i="4"/>
  <c r="M9" i="3"/>
  <c r="J9" i="3" s="1"/>
  <c r="L9" i="3"/>
  <c r="J4" i="3"/>
  <c r="N9" i="3"/>
  <c r="M9" i="2"/>
  <c r="N9" i="2"/>
  <c r="L9" i="2"/>
  <c r="K9" i="2"/>
  <c r="J9" i="2" s="1"/>
  <c r="O9" i="2"/>
  <c r="J9" i="6" l="1"/>
  <c r="J9" i="5"/>
  <c r="J9" i="4"/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50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96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50" i="1"/>
  <c r="G39" i="1"/>
  <c r="G35" i="1"/>
  <c r="G31" i="1"/>
  <c r="G27" i="1"/>
  <c r="G23" i="1"/>
  <c r="G19" i="1"/>
  <c r="G15" i="1"/>
  <c r="G11" i="1"/>
  <c r="G7" i="1"/>
  <c r="G4" i="1" l="1"/>
  <c r="G5" i="1"/>
  <c r="G9" i="1"/>
  <c r="G13" i="1"/>
  <c r="H13" i="1" s="1"/>
  <c r="G17" i="1"/>
  <c r="G21" i="1"/>
  <c r="G25" i="1"/>
  <c r="G29" i="1"/>
  <c r="H29" i="1" s="1"/>
  <c r="G33" i="1"/>
  <c r="G37" i="1"/>
  <c r="G41" i="1"/>
  <c r="G6" i="1"/>
  <c r="G8" i="1"/>
  <c r="G10" i="1"/>
  <c r="G12" i="1"/>
  <c r="G14" i="1"/>
  <c r="H14" i="1" s="1"/>
  <c r="G16" i="1"/>
  <c r="G18" i="1"/>
  <c r="G20" i="1"/>
  <c r="G22" i="1"/>
  <c r="H22" i="1" s="1"/>
  <c r="G24" i="1"/>
  <c r="G26" i="1"/>
  <c r="G28" i="1"/>
  <c r="G30" i="1"/>
  <c r="H30" i="1" s="1"/>
  <c r="G32" i="1"/>
  <c r="G34" i="1"/>
  <c r="G36" i="1"/>
  <c r="G38" i="1"/>
  <c r="H38" i="1" s="1"/>
  <c r="G40" i="1"/>
  <c r="G42" i="1"/>
  <c r="T8" i="1"/>
  <c r="T12" i="1"/>
  <c r="T16" i="1"/>
  <c r="T24" i="1"/>
  <c r="T28" i="1"/>
  <c r="T32" i="1"/>
  <c r="T40" i="1"/>
  <c r="H8" i="1"/>
  <c r="H9" i="1"/>
  <c r="H12" i="1"/>
  <c r="H16" i="1"/>
  <c r="H17" i="1"/>
  <c r="H20" i="1"/>
  <c r="H24" i="1"/>
  <c r="H25" i="1"/>
  <c r="H32" i="1"/>
  <c r="H33" i="1"/>
  <c r="H36" i="1"/>
  <c r="H40" i="1"/>
  <c r="H41" i="1"/>
  <c r="H4" i="1"/>
  <c r="H100" i="1"/>
  <c r="H104" i="1"/>
  <c r="H108" i="1"/>
  <c r="H112" i="1"/>
  <c r="H116" i="1"/>
  <c r="H120" i="1"/>
  <c r="H124" i="1"/>
  <c r="H128" i="1"/>
  <c r="H132" i="1"/>
  <c r="T54" i="1"/>
  <c r="T58" i="1"/>
  <c r="T62" i="1"/>
  <c r="T66" i="1"/>
  <c r="T70" i="1"/>
  <c r="T74" i="1"/>
  <c r="T78" i="1"/>
  <c r="T82" i="1"/>
  <c r="T86" i="1"/>
  <c r="T20" i="1"/>
  <c r="T36" i="1"/>
  <c r="H28" i="1"/>
  <c r="H97" i="1"/>
  <c r="H98" i="1"/>
  <c r="H99" i="1"/>
  <c r="H101" i="1"/>
  <c r="H102" i="1"/>
  <c r="H103" i="1"/>
  <c r="H105" i="1"/>
  <c r="H106" i="1"/>
  <c r="H107" i="1"/>
  <c r="H109" i="1"/>
  <c r="H110" i="1"/>
  <c r="H111" i="1"/>
  <c r="H113" i="1"/>
  <c r="H114" i="1"/>
  <c r="H115" i="1"/>
  <c r="H117" i="1"/>
  <c r="H118" i="1"/>
  <c r="H119" i="1"/>
  <c r="H121" i="1"/>
  <c r="H122" i="1"/>
  <c r="H123" i="1"/>
  <c r="H125" i="1"/>
  <c r="H126" i="1"/>
  <c r="H127" i="1"/>
  <c r="H129" i="1"/>
  <c r="H130" i="1"/>
  <c r="H131" i="1"/>
  <c r="H133" i="1"/>
  <c r="H134" i="1"/>
  <c r="H96" i="1"/>
  <c r="T51" i="1"/>
  <c r="T52" i="1"/>
  <c r="T53" i="1"/>
  <c r="T55" i="1"/>
  <c r="T56" i="1"/>
  <c r="T57" i="1"/>
  <c r="T59" i="1"/>
  <c r="T60" i="1"/>
  <c r="T61" i="1"/>
  <c r="T63" i="1"/>
  <c r="T64" i="1"/>
  <c r="T65" i="1"/>
  <c r="T67" i="1"/>
  <c r="T68" i="1"/>
  <c r="T69" i="1"/>
  <c r="T71" i="1"/>
  <c r="T72" i="1"/>
  <c r="T73" i="1"/>
  <c r="T75" i="1"/>
  <c r="T76" i="1"/>
  <c r="T77" i="1"/>
  <c r="T79" i="1"/>
  <c r="T80" i="1"/>
  <c r="T81" i="1"/>
  <c r="T83" i="1"/>
  <c r="T84" i="1"/>
  <c r="T85" i="1"/>
  <c r="T87" i="1"/>
  <c r="T88" i="1"/>
  <c r="T50" i="1"/>
  <c r="H51" i="1"/>
  <c r="H52" i="1"/>
  <c r="H53" i="1"/>
  <c r="H55" i="1"/>
  <c r="H56" i="1"/>
  <c r="H57" i="1"/>
  <c r="H59" i="1"/>
  <c r="H60" i="1"/>
  <c r="H61" i="1"/>
  <c r="H63" i="1"/>
  <c r="H64" i="1"/>
  <c r="H65" i="1"/>
  <c r="H67" i="1"/>
  <c r="H68" i="1"/>
  <c r="H69" i="1"/>
  <c r="H71" i="1"/>
  <c r="H72" i="1"/>
  <c r="H73" i="1"/>
  <c r="H75" i="1"/>
  <c r="H76" i="1"/>
  <c r="H77" i="1"/>
  <c r="H79" i="1"/>
  <c r="H80" i="1"/>
  <c r="H81" i="1"/>
  <c r="H83" i="1"/>
  <c r="H84" i="1"/>
  <c r="H85" i="1"/>
  <c r="H87" i="1"/>
  <c r="H88" i="1"/>
  <c r="H50" i="1"/>
  <c r="T5" i="1"/>
  <c r="T6" i="1"/>
  <c r="T7" i="1"/>
  <c r="T9" i="1"/>
  <c r="T10" i="1"/>
  <c r="T11" i="1"/>
  <c r="T13" i="1"/>
  <c r="T14" i="1"/>
  <c r="T15" i="1"/>
  <c r="T17" i="1"/>
  <c r="T18" i="1"/>
  <c r="T19" i="1"/>
  <c r="T21" i="1"/>
  <c r="T22" i="1"/>
  <c r="T23" i="1"/>
  <c r="T25" i="1"/>
  <c r="T26" i="1"/>
  <c r="T27" i="1"/>
  <c r="T29" i="1"/>
  <c r="T30" i="1"/>
  <c r="T31" i="1"/>
  <c r="T33" i="1"/>
  <c r="T34" i="1"/>
  <c r="T35" i="1"/>
  <c r="T37" i="1"/>
  <c r="T38" i="1"/>
  <c r="T39" i="1"/>
  <c r="T41" i="1"/>
  <c r="T42" i="1"/>
  <c r="H6" i="1"/>
  <c r="H10" i="1"/>
  <c r="H18" i="1"/>
  <c r="H26" i="1"/>
  <c r="H34" i="1"/>
  <c r="H42" i="1"/>
  <c r="H5" i="1"/>
  <c r="H7" i="1"/>
  <c r="H11" i="1"/>
  <c r="H15" i="1"/>
  <c r="H19" i="1"/>
  <c r="H21" i="1"/>
  <c r="H23" i="1"/>
  <c r="H27" i="1"/>
  <c r="H31" i="1"/>
  <c r="H35" i="1"/>
  <c r="H37" i="1"/>
  <c r="H39" i="1"/>
  <c r="T4" i="1" l="1"/>
  <c r="H86" i="1"/>
  <c r="H82" i="1"/>
  <c r="H78" i="1"/>
  <c r="H74" i="1"/>
  <c r="H70" i="1"/>
  <c r="H66" i="1"/>
  <c r="H62" i="1"/>
  <c r="H58" i="1"/>
  <c r="H54" i="1"/>
</calcChain>
</file>

<file path=xl/sharedStrings.xml><?xml version="1.0" encoding="utf-8"?>
<sst xmlns="http://schemas.openxmlformats.org/spreadsheetml/2006/main" count="1491" uniqueCount="58">
  <si>
    <t>Program</t>
  </si>
  <si>
    <t>boundedQueue</t>
  </si>
  <si>
    <t>cal</t>
  </si>
  <si>
    <t>Calculation</t>
  </si>
  <si>
    <t>checkIt</t>
  </si>
  <si>
    <t>CheckPalindrome</t>
  </si>
  <si>
    <t>countPositive</t>
  </si>
  <si>
    <t>date-plus</t>
  </si>
  <si>
    <t>DigitReverser</t>
  </si>
  <si>
    <t>findLast</t>
  </si>
  <si>
    <t>findVal</t>
  </si>
  <si>
    <t>Gaussian</t>
  </si>
  <si>
    <t>Heap</t>
  </si>
  <si>
    <t>InversePermutation</t>
  </si>
  <si>
    <t>jday-jdate</t>
  </si>
  <si>
    <t>lastZero</t>
  </si>
  <si>
    <t>LRS</t>
  </si>
  <si>
    <t>MergeSort</t>
  </si>
  <si>
    <t>numZero</t>
  </si>
  <si>
    <t>oddOrPos</t>
  </si>
  <si>
    <t>pcal</t>
  </si>
  <si>
    <t>power</t>
  </si>
  <si>
    <t>print_tokens</t>
  </si>
  <si>
    <t>print_tokens2</t>
  </si>
  <si>
    <t>printPrimes</t>
  </si>
  <si>
    <t>Queue</t>
  </si>
  <si>
    <t>quicksort</t>
  </si>
  <si>
    <t>RecursiveSelectionSort</t>
  </si>
  <si>
    <t>replace</t>
  </si>
  <si>
    <t>schedule</t>
  </si>
  <si>
    <t>schedule2</t>
  </si>
  <si>
    <t>Stack</t>
  </si>
  <si>
    <t>stats</t>
  </si>
  <si>
    <t>sum</t>
  </si>
  <si>
    <t>tcas</t>
  </si>
  <si>
    <t>testPad</t>
  </si>
  <si>
    <t>totinfo</t>
  </si>
  <si>
    <t>trashAndTakeOut</t>
  </si>
  <si>
    <t>twoPred</t>
  </si>
  <si>
    <t>UnixCal</t>
  </si>
  <si>
    <t>DMBO</t>
  </si>
  <si>
    <t>DTC</t>
  </si>
  <si>
    <t>GMOD</t>
  </si>
  <si>
    <t>GTCOD</t>
  </si>
  <si>
    <t>PEDRO</t>
  </si>
  <si>
    <t>Winner</t>
  </si>
  <si>
    <t>4x</t>
  </si>
  <si>
    <t>8x</t>
  </si>
  <si>
    <t>12x</t>
  </si>
  <si>
    <t>16x</t>
  </si>
  <si>
    <t>32x</t>
  </si>
  <si>
    <t>Approach</t>
  </si>
  <si>
    <t>4 Workers</t>
  </si>
  <si>
    <t>8 Workers</t>
  </si>
  <si>
    <t>12 Workers</t>
  </si>
  <si>
    <t>16 Workers</t>
  </si>
  <si>
    <t>32 Workers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</si>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</sst>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/>
    <xf numFmtId="0" fontId="0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0" fillId="0" borderId="1" xfId="0" applyBorder="1"/>
    <xf numFmtId="0" fontId="0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First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D0-4117-9189-3A06690895FB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D0-4117-9189-3A06690895FB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1D0-4117-9189-3A06690895FB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1D0-4117-9189-3A06690895FB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1D0-4117-9189-3A06690895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Winner!$I$4:$I$8</c:f>
              <c:strCache>
                <c:ptCount val="5"/>
                <c:pt idx="0">
                  <c:v>DMBO</c:v>
                </c:pt>
                <c:pt idx="1">
                  <c:v>DTC</c:v>
                </c:pt>
                <c:pt idx="2">
                  <c:v>GMOD</c:v>
                </c:pt>
                <c:pt idx="3">
                  <c:v>GTCOD</c:v>
                </c:pt>
                <c:pt idx="4">
                  <c:v>PEDRO</c:v>
                </c:pt>
              </c:strCache>
            </c:strRef>
          </c:cat>
          <c:val>
            <c:numRef>
              <c:f>Winner!$J$4:$J$8</c:f>
              <c:numCache>
                <c:formatCode>General</c:formatCode>
                <c:ptCount val="5"/>
                <c:pt idx="0">
                  <c:v>21</c:v>
                </c:pt>
                <c:pt idx="1">
                  <c:v>48</c:v>
                </c:pt>
                <c:pt idx="2">
                  <c:v>16</c:v>
                </c:pt>
                <c:pt idx="3">
                  <c:v>9</c:v>
                </c:pt>
                <c:pt idx="4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1-4B67-AA38-8A229CE8AB6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CF-48EB-A665-C00246BF6B97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CF-48EB-A665-C00246BF6B97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CF-48EB-A665-C00246BF6B97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0CF-48EB-A665-C00246BF6B97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0CF-48EB-A665-C00246BF6B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'2nd'!$I$4:$I$8</c:f>
              <c:strCache>
                <c:ptCount val="5"/>
                <c:pt idx="0">
                  <c:v>DMBO</c:v>
                </c:pt>
                <c:pt idx="1">
                  <c:v>DTC</c:v>
                </c:pt>
                <c:pt idx="2">
                  <c:v>GMOD</c:v>
                </c:pt>
                <c:pt idx="3">
                  <c:v>GTCOD</c:v>
                </c:pt>
                <c:pt idx="4">
                  <c:v>PEDRO</c:v>
                </c:pt>
              </c:strCache>
            </c:strRef>
          </c:cat>
          <c:val>
            <c:numRef>
              <c:f>'2nd'!$J$4:$J$8</c:f>
              <c:numCache>
                <c:formatCode>General</c:formatCode>
                <c:ptCount val="5"/>
                <c:pt idx="0">
                  <c:v>25</c:v>
                </c:pt>
                <c:pt idx="1">
                  <c:v>7</c:v>
                </c:pt>
                <c:pt idx="2">
                  <c:v>86</c:v>
                </c:pt>
                <c:pt idx="3">
                  <c:v>1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6-48E3-8997-E0016F6D490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Third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34-4D0A-8AC2-8B4EA0F45243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34-4D0A-8AC2-8B4EA0F45243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34-4D0A-8AC2-8B4EA0F45243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34-4D0A-8AC2-8B4EA0F45243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34-4D0A-8AC2-8B4EA0F45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'3rd'!$I$4:$I$8</c:f>
              <c:strCache>
                <c:ptCount val="5"/>
                <c:pt idx="0">
                  <c:v>DMBO</c:v>
                </c:pt>
                <c:pt idx="1">
                  <c:v>DTC</c:v>
                </c:pt>
                <c:pt idx="2">
                  <c:v>GMOD</c:v>
                </c:pt>
                <c:pt idx="3">
                  <c:v>GTCOD</c:v>
                </c:pt>
                <c:pt idx="4">
                  <c:v>PEDRO</c:v>
                </c:pt>
              </c:strCache>
            </c:strRef>
          </c:cat>
          <c:val>
            <c:numRef>
              <c:f>'3rd'!$J$4:$J$8</c:f>
              <c:numCache>
                <c:formatCode>General</c:formatCode>
                <c:ptCount val="5"/>
                <c:pt idx="0">
                  <c:v>89</c:v>
                </c:pt>
                <c:pt idx="1">
                  <c:v>38</c:v>
                </c:pt>
                <c:pt idx="2">
                  <c:v>49</c:v>
                </c:pt>
                <c:pt idx="3">
                  <c:v>5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6-477B-AACB-F5CA2B314DE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Fourth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40-4CCB-B5FE-011E31EC43D9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40-4CCB-B5FE-011E31EC43D9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340-4CCB-B5FE-011E31EC43D9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340-4CCB-B5FE-011E31EC43D9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340-4CCB-B5FE-011E31EC43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'4th'!$I$4:$I$8</c:f>
              <c:strCache>
                <c:ptCount val="5"/>
                <c:pt idx="0">
                  <c:v>DMBO</c:v>
                </c:pt>
                <c:pt idx="1">
                  <c:v>DTC</c:v>
                </c:pt>
                <c:pt idx="2">
                  <c:v>GMOD</c:v>
                </c:pt>
                <c:pt idx="3">
                  <c:v>GTCOD</c:v>
                </c:pt>
                <c:pt idx="4">
                  <c:v>PEDRO</c:v>
                </c:pt>
              </c:strCache>
            </c:strRef>
          </c:cat>
          <c:val>
            <c:numRef>
              <c:f>'4th'!$J$4:$J$8</c:f>
              <c:numCache>
                <c:formatCode>General</c:formatCode>
                <c:ptCount val="5"/>
                <c:pt idx="0">
                  <c:v>35</c:v>
                </c:pt>
                <c:pt idx="1">
                  <c:v>71</c:v>
                </c:pt>
                <c:pt idx="2">
                  <c:v>36</c:v>
                </c:pt>
                <c:pt idx="3">
                  <c:v>49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F-4C75-B898-5F8E617561A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Fifth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9A-4EA5-9353-4D1B208F7820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9A-4EA5-9353-4D1B208F7820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9A-4EA5-9353-4D1B208F7820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E9A-4EA5-9353-4D1B208F7820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9A-4EA5-9353-4D1B208F78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'5th'!$I$4:$I$8</c:f>
              <c:strCache>
                <c:ptCount val="5"/>
                <c:pt idx="0">
                  <c:v>DMBO</c:v>
                </c:pt>
                <c:pt idx="1">
                  <c:v>DTC</c:v>
                </c:pt>
                <c:pt idx="2">
                  <c:v>GMOD</c:v>
                </c:pt>
                <c:pt idx="3">
                  <c:v>GTCOD</c:v>
                </c:pt>
                <c:pt idx="4">
                  <c:v>PEDRO</c:v>
                </c:pt>
              </c:strCache>
            </c:strRef>
          </c:cat>
          <c:val>
            <c:numRef>
              <c:f>'5th'!$J$4:$J$8</c:f>
              <c:numCache>
                <c:formatCode>General</c:formatCode>
                <c:ptCount val="5"/>
                <c:pt idx="0">
                  <c:v>25</c:v>
                </c:pt>
                <c:pt idx="1">
                  <c:v>31</c:v>
                </c:pt>
                <c:pt idx="2">
                  <c:v>8</c:v>
                </c:pt>
                <c:pt idx="3">
                  <c:v>131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0F-4B40-92B9-BD9FEE85395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9</xdr:row>
      <xdr:rowOff>142875</xdr:rowOff>
    </xdr:from>
    <xdr:to>
      <xdr:col>14</xdr:col>
      <xdr:colOff>471487</xdr:colOff>
      <xdr:row>24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</xdr:colOff>
      <xdr:row>9</xdr:row>
      <xdr:rowOff>171450</xdr:rowOff>
    </xdr:from>
    <xdr:to>
      <xdr:col>14</xdr:col>
      <xdr:colOff>481012</xdr:colOff>
      <xdr:row>24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9</xdr:row>
      <xdr:rowOff>123825</xdr:rowOff>
    </xdr:from>
    <xdr:to>
      <xdr:col>14</xdr:col>
      <xdr:colOff>409575</xdr:colOff>
      <xdr:row>24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9</xdr:row>
      <xdr:rowOff>104775</xdr:rowOff>
    </xdr:from>
    <xdr:to>
      <xdr:col>14</xdr:col>
      <xdr:colOff>471487</xdr:colOff>
      <xdr:row>23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9</xdr:row>
      <xdr:rowOff>57150</xdr:rowOff>
    </xdr:from>
    <xdr:to>
      <xdr:col>14</xdr:col>
      <xdr:colOff>409575</xdr:colOff>
      <xdr:row>23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34"/>
  <sheetViews>
    <sheetView zoomScale="60" zoomScaleNormal="60" workbookViewId="0">
      <selection activeCell="H4" sqref="H4:H42"/>
    </sheetView>
  </sheetViews>
  <sheetFormatPr defaultRowHeight="15" x14ac:dyDescent="0.25"/>
  <cols>
    <col min="1" max="1" width="18.125" bestFit="1" customWidth="1"/>
    <col min="2" max="2" width="9.75" bestFit="1" customWidth="1"/>
    <col min="13" max="13" width="18.125" bestFit="1" customWidth="1"/>
  </cols>
  <sheetData>
    <row r="3" spans="1:20" x14ac:dyDescent="0.25">
      <c r="A3" s="2" t="s">
        <v>0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5" t="s">
        <v>45</v>
      </c>
      <c r="M3" s="4" t="s">
        <v>0</v>
      </c>
      <c r="N3" s="4" t="s">
        <v>40</v>
      </c>
      <c r="O3" s="4" t="s">
        <v>41</v>
      </c>
      <c r="P3" s="4" t="s">
        <v>42</v>
      </c>
      <c r="Q3" s="4" t="s">
        <v>43</v>
      </c>
      <c r="R3" s="4" t="s">
        <v>44</v>
      </c>
    </row>
    <row r="4" spans="1:20" x14ac:dyDescent="0.25">
      <c r="A4" s="3" t="s">
        <v>1</v>
      </c>
      <c r="B4" s="1">
        <v>662.86</v>
      </c>
      <c r="C4" s="1">
        <v>1442.85</v>
      </c>
      <c r="D4" s="1">
        <v>62.25</v>
      </c>
      <c r="E4" s="1">
        <v>288.89999999999998</v>
      </c>
      <c r="F4" s="1">
        <v>43.97</v>
      </c>
      <c r="G4">
        <f>SMALL(B4:F4,1)</f>
        <v>43.97</v>
      </c>
      <c r="H4" t="str">
        <f>IF(G4=F4,"PEDRO",IF(G4=E4,"GTCOD",IF(G4=D4,"GMOD",IF(G4=C4,"DTC",IF(G4=B4,"DMBO")))))</f>
        <v>PEDRO</v>
      </c>
      <c r="M4" s="4" t="s">
        <v>1</v>
      </c>
      <c r="N4" s="4">
        <v>649.62</v>
      </c>
      <c r="O4" s="4">
        <v>295.25</v>
      </c>
      <c r="P4" s="4">
        <v>52.41</v>
      </c>
      <c r="Q4" s="4">
        <v>298.39</v>
      </c>
      <c r="R4" s="4">
        <v>56.57</v>
      </c>
      <c r="S4">
        <f>SMALL(N4:R4,1)</f>
        <v>52.41</v>
      </c>
      <c r="T4" t="str">
        <f>IF(S4=R4,"PEDRO",IF(S4=Q4,"GTCOD",IF(S4=P4,"GMOD",IF(S4=O4,"DTC",IF(S4=N4,"DMBO")))))</f>
        <v>GMOD</v>
      </c>
    </row>
    <row r="5" spans="1:20" x14ac:dyDescent="0.25">
      <c r="A5" s="3" t="s">
        <v>2</v>
      </c>
      <c r="B5" s="1">
        <v>22.33</v>
      </c>
      <c r="C5" s="1">
        <v>18.079999999999998</v>
      </c>
      <c r="D5" s="1">
        <v>29.53</v>
      </c>
      <c r="E5" s="1">
        <v>35.46</v>
      </c>
      <c r="F5" s="1">
        <v>31.19</v>
      </c>
      <c r="G5">
        <f t="shared" ref="G5:G42" si="0">SMALL(B5:F5,1)</f>
        <v>18.079999999999998</v>
      </c>
      <c r="H5" t="str">
        <f t="shared" ref="H5:H42" si="1">IF(G5=F5,"PEDRO",IF(G5=E5,"GTCOD",IF(G5=D5,"GMOD",IF(G5=C5,"DTC",IF(G5=B5,"DMBO")))))</f>
        <v>DTC</v>
      </c>
      <c r="M5" s="4" t="s">
        <v>2</v>
      </c>
      <c r="N5" s="4">
        <v>18.78</v>
      </c>
      <c r="O5" s="4">
        <v>22.47</v>
      </c>
      <c r="P5" s="4">
        <v>20.32</v>
      </c>
      <c r="Q5" s="4">
        <v>26.68</v>
      </c>
      <c r="R5" s="4">
        <v>12.78</v>
      </c>
      <c r="S5">
        <f t="shared" ref="S5:S42" si="2">SMALL(N5:R5,1)</f>
        <v>12.78</v>
      </c>
      <c r="T5" t="str">
        <f t="shared" ref="T5:T42" si="3">IF(S5=R5,"PEDRO",IF(S5=Q5,"GTCOD",IF(S5=P5,"GMOD",IF(S5=O5,"DTC",IF(S5=N5,"DMBO")))))</f>
        <v>PEDRO</v>
      </c>
    </row>
    <row r="6" spans="1:20" x14ac:dyDescent="0.25">
      <c r="A6" s="3" t="s">
        <v>3</v>
      </c>
      <c r="B6" s="1">
        <v>144.19</v>
      </c>
      <c r="C6" s="1">
        <v>134.97</v>
      </c>
      <c r="D6" s="1">
        <v>150.4</v>
      </c>
      <c r="E6" s="1">
        <v>228.5</v>
      </c>
      <c r="F6" s="1">
        <v>150.96</v>
      </c>
      <c r="G6">
        <f t="shared" si="0"/>
        <v>134.97</v>
      </c>
      <c r="H6" t="str">
        <f t="shared" si="1"/>
        <v>DTC</v>
      </c>
      <c r="M6" s="4" t="s">
        <v>3</v>
      </c>
      <c r="N6" s="4">
        <v>82.39</v>
      </c>
      <c r="O6" s="4">
        <v>86.34</v>
      </c>
      <c r="P6" s="4">
        <v>79.28</v>
      </c>
      <c r="Q6" s="4">
        <v>94.18</v>
      </c>
      <c r="R6" s="4">
        <v>73.73</v>
      </c>
      <c r="S6">
        <f t="shared" si="2"/>
        <v>73.73</v>
      </c>
      <c r="T6" t="str">
        <f t="shared" si="3"/>
        <v>PEDRO</v>
      </c>
    </row>
    <row r="7" spans="1:20" x14ac:dyDescent="0.25">
      <c r="A7" s="3" t="s">
        <v>4</v>
      </c>
      <c r="B7" s="1">
        <v>15.38</v>
      </c>
      <c r="C7" s="1">
        <v>24.1</v>
      </c>
      <c r="D7" s="1">
        <v>9.17</v>
      </c>
      <c r="E7" s="1">
        <v>79.61</v>
      </c>
      <c r="F7" s="1">
        <v>5.09</v>
      </c>
      <c r="G7">
        <f t="shared" si="0"/>
        <v>5.09</v>
      </c>
      <c r="H7" t="str">
        <f t="shared" si="1"/>
        <v>PEDRO</v>
      </c>
      <c r="M7" s="4" t="s">
        <v>4</v>
      </c>
      <c r="N7" s="4">
        <v>22.65</v>
      </c>
      <c r="O7" s="4">
        <v>19.670000000000002</v>
      </c>
      <c r="P7" s="4">
        <v>8.81</v>
      </c>
      <c r="Q7" s="4">
        <v>21.14</v>
      </c>
      <c r="R7" s="4">
        <v>6.26</v>
      </c>
      <c r="S7">
        <f t="shared" si="2"/>
        <v>6.26</v>
      </c>
      <c r="T7" t="str">
        <f t="shared" si="3"/>
        <v>PEDRO</v>
      </c>
    </row>
    <row r="8" spans="1:20" x14ac:dyDescent="0.25">
      <c r="A8" s="3" t="s">
        <v>5</v>
      </c>
      <c r="B8" s="1">
        <v>14.46</v>
      </c>
      <c r="C8" s="1">
        <v>42.69</v>
      </c>
      <c r="D8" s="1">
        <v>11.38</v>
      </c>
      <c r="E8" s="1">
        <v>98.26</v>
      </c>
      <c r="F8" s="1">
        <v>9.94</v>
      </c>
      <c r="G8">
        <f t="shared" si="0"/>
        <v>9.94</v>
      </c>
      <c r="H8" t="str">
        <f t="shared" si="1"/>
        <v>PEDRO</v>
      </c>
      <c r="M8" s="4" t="s">
        <v>5</v>
      </c>
      <c r="N8" s="4">
        <v>32.78</v>
      </c>
      <c r="O8" s="4">
        <v>117.63</v>
      </c>
      <c r="P8" s="4">
        <v>12.92</v>
      </c>
      <c r="Q8" s="4">
        <v>103.81</v>
      </c>
      <c r="R8" s="4">
        <v>8.85</v>
      </c>
      <c r="S8">
        <f t="shared" si="2"/>
        <v>8.85</v>
      </c>
      <c r="T8" t="str">
        <f t="shared" si="3"/>
        <v>PEDRO</v>
      </c>
    </row>
    <row r="9" spans="1:20" x14ac:dyDescent="0.25">
      <c r="A9" s="3" t="s">
        <v>6</v>
      </c>
      <c r="B9" s="1">
        <v>12.62</v>
      </c>
      <c r="C9" s="1">
        <v>29.38</v>
      </c>
      <c r="D9" s="1">
        <v>12.45</v>
      </c>
      <c r="E9" s="1">
        <v>16.16</v>
      </c>
      <c r="F9" s="1">
        <v>14.99</v>
      </c>
      <c r="G9">
        <f t="shared" si="0"/>
        <v>12.45</v>
      </c>
      <c r="H9" t="str">
        <f t="shared" si="1"/>
        <v>GMOD</v>
      </c>
      <c r="M9" s="4" t="s">
        <v>6</v>
      </c>
      <c r="N9" s="4">
        <v>12.73</v>
      </c>
      <c r="O9" s="4">
        <v>14.57</v>
      </c>
      <c r="P9" s="4">
        <v>11.88</v>
      </c>
      <c r="Q9" s="4">
        <v>17.36</v>
      </c>
      <c r="R9" s="4">
        <v>9.2799999999999994</v>
      </c>
      <c r="S9">
        <f t="shared" si="2"/>
        <v>9.2799999999999994</v>
      </c>
      <c r="T9" t="str">
        <f t="shared" si="3"/>
        <v>PEDRO</v>
      </c>
    </row>
    <row r="10" spans="1:20" x14ac:dyDescent="0.25">
      <c r="A10" s="3" t="s">
        <v>7</v>
      </c>
      <c r="B10" s="1">
        <v>283.25</v>
      </c>
      <c r="C10" s="1">
        <v>344.3</v>
      </c>
      <c r="D10" s="1">
        <v>255.31</v>
      </c>
      <c r="E10" s="1">
        <v>280.83</v>
      </c>
      <c r="F10" s="1">
        <v>240.41</v>
      </c>
      <c r="G10">
        <f t="shared" si="0"/>
        <v>240.41</v>
      </c>
      <c r="H10" t="str">
        <f t="shared" si="1"/>
        <v>PEDRO</v>
      </c>
      <c r="M10" s="4" t="s">
        <v>7</v>
      </c>
      <c r="N10" s="4">
        <v>186.19</v>
      </c>
      <c r="O10" s="4">
        <v>86.13</v>
      </c>
      <c r="P10" s="4">
        <v>150.36000000000001</v>
      </c>
      <c r="Q10" s="4">
        <v>228.92</v>
      </c>
      <c r="R10" s="4">
        <v>148.72</v>
      </c>
      <c r="S10">
        <f t="shared" si="2"/>
        <v>86.13</v>
      </c>
      <c r="T10" t="str">
        <f t="shared" si="3"/>
        <v>DTC</v>
      </c>
    </row>
    <row r="11" spans="1:20" x14ac:dyDescent="0.25">
      <c r="A11" s="3" t="s">
        <v>8</v>
      </c>
      <c r="B11" s="1">
        <v>43.16</v>
      </c>
      <c r="C11" s="1">
        <v>90.76</v>
      </c>
      <c r="D11" s="1">
        <v>43.84</v>
      </c>
      <c r="E11" s="1">
        <v>337</v>
      </c>
      <c r="F11" s="1">
        <v>36.29</v>
      </c>
      <c r="G11">
        <f t="shared" si="0"/>
        <v>36.29</v>
      </c>
      <c r="H11" t="str">
        <f t="shared" si="1"/>
        <v>PEDRO</v>
      </c>
      <c r="M11" s="4" t="s">
        <v>8</v>
      </c>
      <c r="N11" s="4">
        <v>36.659999999999997</v>
      </c>
      <c r="O11" s="4">
        <v>54.68</v>
      </c>
      <c r="P11" s="4">
        <v>26.84</v>
      </c>
      <c r="Q11" s="4">
        <v>49.83</v>
      </c>
      <c r="R11" s="4">
        <v>22.69</v>
      </c>
      <c r="S11">
        <f t="shared" si="2"/>
        <v>22.69</v>
      </c>
      <c r="T11" t="str">
        <f t="shared" si="3"/>
        <v>PEDRO</v>
      </c>
    </row>
    <row r="12" spans="1:20" x14ac:dyDescent="0.25">
      <c r="A12" s="3" t="s">
        <v>9</v>
      </c>
      <c r="B12" s="1">
        <v>6.9</v>
      </c>
      <c r="C12" s="1">
        <v>34.590000000000003</v>
      </c>
      <c r="D12" s="1">
        <v>11.43</v>
      </c>
      <c r="E12" s="1">
        <v>55.36</v>
      </c>
      <c r="F12" s="1">
        <v>7.56</v>
      </c>
      <c r="G12">
        <f t="shared" si="0"/>
        <v>6.9</v>
      </c>
      <c r="H12" t="str">
        <f t="shared" si="1"/>
        <v>DMBO</v>
      </c>
      <c r="M12" s="4" t="s">
        <v>9</v>
      </c>
      <c r="N12" s="4">
        <v>6.2</v>
      </c>
      <c r="O12" s="4">
        <v>6.79</v>
      </c>
      <c r="P12" s="4">
        <v>9.16</v>
      </c>
      <c r="Q12" s="4">
        <v>9.2200000000000006</v>
      </c>
      <c r="R12" s="4">
        <v>6.48</v>
      </c>
      <c r="S12">
        <f t="shared" si="2"/>
        <v>6.2</v>
      </c>
      <c r="T12" t="str">
        <f t="shared" si="3"/>
        <v>DMBO</v>
      </c>
    </row>
    <row r="13" spans="1:20" x14ac:dyDescent="0.25">
      <c r="A13" s="3" t="s">
        <v>10</v>
      </c>
      <c r="B13" s="1">
        <v>33.22</v>
      </c>
      <c r="C13" s="1">
        <v>29.92</v>
      </c>
      <c r="D13" s="1">
        <v>17.059999999999999</v>
      </c>
      <c r="E13" s="1">
        <v>127.04</v>
      </c>
      <c r="F13" s="1">
        <v>12.18</v>
      </c>
      <c r="G13">
        <f t="shared" si="0"/>
        <v>12.18</v>
      </c>
      <c r="H13" t="str">
        <f t="shared" si="1"/>
        <v>PEDRO</v>
      </c>
      <c r="M13" s="4" t="s">
        <v>10</v>
      </c>
      <c r="N13" s="4">
        <v>34.93</v>
      </c>
      <c r="O13" s="4">
        <v>78.23</v>
      </c>
      <c r="P13" s="4">
        <v>16.03</v>
      </c>
      <c r="Q13" s="4">
        <v>58.53</v>
      </c>
      <c r="R13" s="4">
        <v>11.97</v>
      </c>
      <c r="S13">
        <f t="shared" si="2"/>
        <v>11.97</v>
      </c>
      <c r="T13" t="str">
        <f t="shared" si="3"/>
        <v>PEDRO</v>
      </c>
    </row>
    <row r="14" spans="1:20" x14ac:dyDescent="0.25">
      <c r="A14" s="3" t="s">
        <v>11</v>
      </c>
      <c r="B14" s="1">
        <v>208.39</v>
      </c>
      <c r="C14" s="1">
        <v>230.13</v>
      </c>
      <c r="D14" s="1">
        <v>202.92</v>
      </c>
      <c r="E14" s="1">
        <v>188.66</v>
      </c>
      <c r="F14" s="1">
        <v>196</v>
      </c>
      <c r="G14">
        <f t="shared" si="0"/>
        <v>188.66</v>
      </c>
      <c r="H14" t="str">
        <f t="shared" si="1"/>
        <v>GTCOD</v>
      </c>
      <c r="M14" s="4" t="s">
        <v>11</v>
      </c>
      <c r="N14" s="4">
        <v>114.19</v>
      </c>
      <c r="O14" s="4">
        <v>66.45</v>
      </c>
      <c r="P14" s="4">
        <v>107.72</v>
      </c>
      <c r="Q14" s="4">
        <v>138.11000000000001</v>
      </c>
      <c r="R14" s="4">
        <v>98.01</v>
      </c>
      <c r="S14">
        <f t="shared" si="2"/>
        <v>66.45</v>
      </c>
      <c r="T14" t="str">
        <f t="shared" si="3"/>
        <v>DTC</v>
      </c>
    </row>
    <row r="15" spans="1:20" x14ac:dyDescent="0.25">
      <c r="A15" s="3" t="s">
        <v>12</v>
      </c>
      <c r="B15" s="1">
        <v>67.209999999999994</v>
      </c>
      <c r="C15" s="1">
        <v>31.59</v>
      </c>
      <c r="D15" s="1">
        <v>71.14</v>
      </c>
      <c r="E15" s="1">
        <v>66.16</v>
      </c>
      <c r="F15" s="1">
        <v>59.99</v>
      </c>
      <c r="G15">
        <f t="shared" si="0"/>
        <v>31.59</v>
      </c>
      <c r="H15" t="str">
        <f t="shared" si="1"/>
        <v>DTC</v>
      </c>
      <c r="M15" s="4" t="s">
        <v>12</v>
      </c>
      <c r="N15" s="4">
        <v>51.36</v>
      </c>
      <c r="O15" s="4">
        <v>35.01</v>
      </c>
      <c r="P15" s="4">
        <v>42.27</v>
      </c>
      <c r="Q15" s="4">
        <v>43.36</v>
      </c>
      <c r="R15" s="4">
        <v>33.85</v>
      </c>
      <c r="S15">
        <f t="shared" si="2"/>
        <v>33.85</v>
      </c>
      <c r="T15" t="str">
        <f t="shared" si="3"/>
        <v>PEDRO</v>
      </c>
    </row>
    <row r="16" spans="1:20" x14ac:dyDescent="0.25">
      <c r="A16" s="3" t="s">
        <v>13</v>
      </c>
      <c r="B16" s="1">
        <v>15.68</v>
      </c>
      <c r="C16" s="1">
        <v>27.42</v>
      </c>
      <c r="D16" s="1">
        <v>25.31</v>
      </c>
      <c r="E16" s="1">
        <v>22.33</v>
      </c>
      <c r="F16" s="1">
        <v>16.649999999999999</v>
      </c>
      <c r="G16">
        <f t="shared" si="0"/>
        <v>15.68</v>
      </c>
      <c r="H16" t="str">
        <f t="shared" si="1"/>
        <v>DMBO</v>
      </c>
      <c r="M16" s="4" t="s">
        <v>13</v>
      </c>
      <c r="N16" s="4">
        <v>13.11</v>
      </c>
      <c r="O16" s="4">
        <v>11.39</v>
      </c>
      <c r="P16" s="4">
        <v>18.350000000000001</v>
      </c>
      <c r="Q16" s="4">
        <v>15.85</v>
      </c>
      <c r="R16" s="4">
        <v>12.93</v>
      </c>
      <c r="S16">
        <f t="shared" si="2"/>
        <v>11.39</v>
      </c>
      <c r="T16" t="str">
        <f t="shared" si="3"/>
        <v>DTC</v>
      </c>
    </row>
    <row r="17" spans="1:20" x14ac:dyDescent="0.25">
      <c r="A17" s="3" t="s">
        <v>14</v>
      </c>
      <c r="B17" s="1">
        <v>102.55</v>
      </c>
      <c r="C17" s="1">
        <v>122.12</v>
      </c>
      <c r="D17" s="1">
        <v>69.56</v>
      </c>
      <c r="E17" s="1">
        <v>107.25</v>
      </c>
      <c r="F17" s="1">
        <v>44.77</v>
      </c>
      <c r="G17">
        <f t="shared" si="0"/>
        <v>44.77</v>
      </c>
      <c r="H17" t="str">
        <f t="shared" si="1"/>
        <v>PEDRO</v>
      </c>
      <c r="M17" s="4" t="s">
        <v>14</v>
      </c>
      <c r="N17" s="4">
        <v>82.13</v>
      </c>
      <c r="O17" s="4">
        <v>39.57</v>
      </c>
      <c r="P17" s="4">
        <v>43.77</v>
      </c>
      <c r="Q17" s="4">
        <v>103.2</v>
      </c>
      <c r="R17" s="4">
        <v>28.96</v>
      </c>
      <c r="S17">
        <f t="shared" si="2"/>
        <v>28.96</v>
      </c>
      <c r="T17" t="str">
        <f t="shared" si="3"/>
        <v>PEDRO</v>
      </c>
    </row>
    <row r="18" spans="1:20" x14ac:dyDescent="0.25">
      <c r="A18" s="3" t="s">
        <v>15</v>
      </c>
      <c r="B18" s="1">
        <v>153.34</v>
      </c>
      <c r="C18" s="1">
        <v>42.96</v>
      </c>
      <c r="D18" s="1">
        <v>26.58</v>
      </c>
      <c r="E18" s="1">
        <v>69.39</v>
      </c>
      <c r="F18" s="1">
        <v>25.21</v>
      </c>
      <c r="G18">
        <f t="shared" si="0"/>
        <v>25.21</v>
      </c>
      <c r="H18" t="str">
        <f t="shared" si="1"/>
        <v>PEDRO</v>
      </c>
      <c r="M18" s="4" t="s">
        <v>15</v>
      </c>
      <c r="N18" s="4">
        <v>112.98</v>
      </c>
      <c r="O18" s="4">
        <v>60.47</v>
      </c>
      <c r="P18" s="4">
        <v>24.97</v>
      </c>
      <c r="Q18" s="4">
        <v>82.43</v>
      </c>
      <c r="R18" s="4">
        <v>21.76</v>
      </c>
      <c r="S18">
        <f t="shared" si="2"/>
        <v>21.76</v>
      </c>
      <c r="T18" t="str">
        <f t="shared" si="3"/>
        <v>PEDRO</v>
      </c>
    </row>
    <row r="19" spans="1:20" x14ac:dyDescent="0.25">
      <c r="A19" s="3" t="s">
        <v>16</v>
      </c>
      <c r="B19" s="1">
        <v>64.489999999999995</v>
      </c>
      <c r="C19" s="1">
        <v>51.55</v>
      </c>
      <c r="D19" s="1">
        <v>72.62</v>
      </c>
      <c r="E19" s="1">
        <v>105.83</v>
      </c>
      <c r="F19" s="1">
        <v>57.97</v>
      </c>
      <c r="G19">
        <f t="shared" si="0"/>
        <v>51.55</v>
      </c>
      <c r="H19" t="str">
        <f t="shared" si="1"/>
        <v>DTC</v>
      </c>
      <c r="M19" s="4" t="s">
        <v>16</v>
      </c>
      <c r="N19" s="4">
        <v>42.69</v>
      </c>
      <c r="O19" s="4">
        <v>42.34</v>
      </c>
      <c r="P19" s="4">
        <v>41.95</v>
      </c>
      <c r="Q19" s="4">
        <v>76.64</v>
      </c>
      <c r="R19" s="4">
        <v>34.049999999999997</v>
      </c>
      <c r="S19">
        <f t="shared" si="2"/>
        <v>34.049999999999997</v>
      </c>
      <c r="T19" t="str">
        <f t="shared" si="3"/>
        <v>PEDRO</v>
      </c>
    </row>
    <row r="20" spans="1:20" x14ac:dyDescent="0.25">
      <c r="A20" s="3" t="s">
        <v>17</v>
      </c>
      <c r="B20" s="1">
        <v>53.42</v>
      </c>
      <c r="C20" s="1">
        <v>37.82</v>
      </c>
      <c r="D20" s="1">
        <v>66.97</v>
      </c>
      <c r="E20" s="1">
        <v>288.8</v>
      </c>
      <c r="F20" s="1">
        <v>50.95</v>
      </c>
      <c r="G20">
        <f t="shared" si="0"/>
        <v>37.82</v>
      </c>
      <c r="H20" t="str">
        <f t="shared" si="1"/>
        <v>DTC</v>
      </c>
      <c r="M20" s="4" t="s">
        <v>17</v>
      </c>
      <c r="N20" s="4">
        <v>33.270000000000003</v>
      </c>
      <c r="O20" s="4">
        <v>35.659999999999997</v>
      </c>
      <c r="P20" s="4">
        <v>37.380000000000003</v>
      </c>
      <c r="Q20" s="4">
        <v>51.48</v>
      </c>
      <c r="R20" s="4">
        <v>28.72</v>
      </c>
      <c r="S20">
        <f t="shared" si="2"/>
        <v>28.72</v>
      </c>
      <c r="T20" t="str">
        <f t="shared" si="3"/>
        <v>PEDRO</v>
      </c>
    </row>
    <row r="21" spans="1:20" x14ac:dyDescent="0.25">
      <c r="A21" s="3" t="s">
        <v>18</v>
      </c>
      <c r="B21" s="1">
        <v>154.34</v>
      </c>
      <c r="C21" s="1">
        <v>190.98</v>
      </c>
      <c r="D21" s="1">
        <v>21.7</v>
      </c>
      <c r="E21" s="1">
        <v>193.59</v>
      </c>
      <c r="F21" s="1">
        <v>28.25</v>
      </c>
      <c r="G21">
        <f t="shared" si="0"/>
        <v>21.7</v>
      </c>
      <c r="H21" t="str">
        <f t="shared" si="1"/>
        <v>GMOD</v>
      </c>
      <c r="M21" s="4" t="s">
        <v>18</v>
      </c>
      <c r="N21" s="4">
        <v>151.19</v>
      </c>
      <c r="O21" s="4">
        <v>180.67</v>
      </c>
      <c r="P21" s="4">
        <v>19.86</v>
      </c>
      <c r="Q21" s="4">
        <v>175.94</v>
      </c>
      <c r="R21" s="4">
        <v>22.09</v>
      </c>
      <c r="S21">
        <f t="shared" si="2"/>
        <v>19.86</v>
      </c>
      <c r="T21" t="str">
        <f t="shared" si="3"/>
        <v>GMOD</v>
      </c>
    </row>
    <row r="22" spans="1:20" x14ac:dyDescent="0.25">
      <c r="A22" s="3" t="s">
        <v>19</v>
      </c>
      <c r="B22" s="1">
        <v>12.82</v>
      </c>
      <c r="C22" s="1">
        <v>40.06</v>
      </c>
      <c r="D22" s="1">
        <v>18.32</v>
      </c>
      <c r="E22" s="1">
        <v>16.63</v>
      </c>
      <c r="F22" s="1">
        <v>13.37</v>
      </c>
      <c r="G22">
        <f t="shared" si="0"/>
        <v>12.82</v>
      </c>
      <c r="H22" t="str">
        <f t="shared" si="1"/>
        <v>DMBO</v>
      </c>
      <c r="M22" s="4" t="s">
        <v>19</v>
      </c>
      <c r="N22" s="4">
        <v>11.54</v>
      </c>
      <c r="O22" s="4">
        <v>9.98</v>
      </c>
      <c r="P22" s="4">
        <v>14.12</v>
      </c>
      <c r="Q22" s="4">
        <v>13.18</v>
      </c>
      <c r="R22" s="4">
        <v>10.210000000000001</v>
      </c>
      <c r="S22">
        <f t="shared" si="2"/>
        <v>9.98</v>
      </c>
      <c r="T22" t="str">
        <f t="shared" si="3"/>
        <v>DTC</v>
      </c>
    </row>
    <row r="23" spans="1:20" x14ac:dyDescent="0.25">
      <c r="A23" s="3" t="s">
        <v>20</v>
      </c>
      <c r="B23" s="1">
        <v>848.03</v>
      </c>
      <c r="C23" s="1">
        <v>870.1</v>
      </c>
      <c r="D23" s="1">
        <v>895.28</v>
      </c>
      <c r="E23" s="1">
        <v>682.18</v>
      </c>
      <c r="F23" s="1">
        <v>788.96</v>
      </c>
      <c r="G23">
        <f t="shared" si="0"/>
        <v>682.18</v>
      </c>
      <c r="H23" t="str">
        <f t="shared" si="1"/>
        <v>GTCOD</v>
      </c>
      <c r="M23" s="4" t="s">
        <v>20</v>
      </c>
      <c r="N23" s="4">
        <v>478.82</v>
      </c>
      <c r="O23" s="4">
        <v>179.53</v>
      </c>
      <c r="P23" s="4">
        <v>459.64</v>
      </c>
      <c r="Q23" s="4">
        <v>569.19000000000005</v>
      </c>
      <c r="R23" s="4">
        <v>404.41</v>
      </c>
      <c r="S23">
        <f t="shared" si="2"/>
        <v>179.53</v>
      </c>
      <c r="T23" t="str">
        <f t="shared" si="3"/>
        <v>DTC</v>
      </c>
    </row>
    <row r="24" spans="1:20" x14ac:dyDescent="0.25">
      <c r="A24" s="3" t="s">
        <v>21</v>
      </c>
      <c r="B24" s="1">
        <v>39</v>
      </c>
      <c r="C24" s="1">
        <v>27.76</v>
      </c>
      <c r="D24" s="1">
        <v>34.64</v>
      </c>
      <c r="E24" s="1">
        <v>34.61</v>
      </c>
      <c r="F24" s="1">
        <v>30.17</v>
      </c>
      <c r="G24">
        <f t="shared" si="0"/>
        <v>27.76</v>
      </c>
      <c r="H24" t="str">
        <f t="shared" si="1"/>
        <v>DTC</v>
      </c>
      <c r="M24" s="4" t="s">
        <v>21</v>
      </c>
      <c r="N24" s="4">
        <v>31.06</v>
      </c>
      <c r="O24" s="4">
        <v>23.73</v>
      </c>
      <c r="P24" s="4">
        <v>21.61</v>
      </c>
      <c r="Q24" s="4">
        <v>28.27</v>
      </c>
      <c r="R24" s="4">
        <v>18.149999999999999</v>
      </c>
      <c r="S24">
        <f t="shared" si="2"/>
        <v>18.149999999999999</v>
      </c>
      <c r="T24" t="str">
        <f t="shared" si="3"/>
        <v>PEDRO</v>
      </c>
    </row>
    <row r="25" spans="1:20" x14ac:dyDescent="0.25">
      <c r="A25" s="3" t="s">
        <v>22</v>
      </c>
      <c r="B25" s="1">
        <v>543.26</v>
      </c>
      <c r="C25" s="1">
        <v>535.25</v>
      </c>
      <c r="D25" s="1">
        <v>489.84</v>
      </c>
      <c r="E25" s="1">
        <v>352.35</v>
      </c>
      <c r="F25" s="1">
        <v>470.44</v>
      </c>
      <c r="G25">
        <f t="shared" si="0"/>
        <v>352.35</v>
      </c>
      <c r="H25" t="str">
        <f t="shared" si="1"/>
        <v>GTCOD</v>
      </c>
      <c r="M25" s="4" t="s">
        <v>22</v>
      </c>
      <c r="N25" s="4">
        <v>320.04000000000002</v>
      </c>
      <c r="O25" s="4">
        <v>127.72</v>
      </c>
      <c r="P25" s="4">
        <v>254.56</v>
      </c>
      <c r="Q25" s="4">
        <v>385.86</v>
      </c>
      <c r="R25" s="4">
        <v>242.64</v>
      </c>
      <c r="S25">
        <f t="shared" si="2"/>
        <v>127.72</v>
      </c>
      <c r="T25" t="str">
        <f t="shared" si="3"/>
        <v>DTC</v>
      </c>
    </row>
    <row r="26" spans="1:20" x14ac:dyDescent="0.25">
      <c r="A26" s="3" t="s">
        <v>23</v>
      </c>
      <c r="B26" s="1">
        <v>446.78</v>
      </c>
      <c r="C26" s="1">
        <v>581.69000000000005</v>
      </c>
      <c r="D26" s="1">
        <v>476.34</v>
      </c>
      <c r="E26" s="1">
        <v>396.43</v>
      </c>
      <c r="F26" s="1">
        <v>438.85</v>
      </c>
      <c r="G26">
        <f t="shared" si="0"/>
        <v>396.43</v>
      </c>
      <c r="H26" t="str">
        <f t="shared" si="1"/>
        <v>GTCOD</v>
      </c>
      <c r="M26" s="4" t="s">
        <v>23</v>
      </c>
      <c r="N26" s="4">
        <v>301.75</v>
      </c>
      <c r="O26" s="4">
        <v>178.85</v>
      </c>
      <c r="P26" s="4">
        <v>241.6</v>
      </c>
      <c r="Q26" s="4">
        <v>385.91</v>
      </c>
      <c r="R26" s="4">
        <v>214.11</v>
      </c>
      <c r="S26">
        <f t="shared" si="2"/>
        <v>178.85</v>
      </c>
      <c r="T26" t="str">
        <f t="shared" si="3"/>
        <v>DTC</v>
      </c>
    </row>
    <row r="27" spans="1:20" x14ac:dyDescent="0.25">
      <c r="A27" s="3" t="s">
        <v>24</v>
      </c>
      <c r="B27" s="1">
        <v>88.83</v>
      </c>
      <c r="C27" s="1">
        <v>66.72</v>
      </c>
      <c r="D27" s="1">
        <v>91.23</v>
      </c>
      <c r="E27" s="1">
        <v>92.95</v>
      </c>
      <c r="F27" s="1">
        <v>81.319999999999993</v>
      </c>
      <c r="G27">
        <f t="shared" si="0"/>
        <v>66.72</v>
      </c>
      <c r="H27" t="str">
        <f t="shared" si="1"/>
        <v>DTC</v>
      </c>
      <c r="M27" s="4" t="s">
        <v>24</v>
      </c>
      <c r="N27" s="4">
        <v>57.02</v>
      </c>
      <c r="O27" s="4">
        <v>86.96</v>
      </c>
      <c r="P27" s="4">
        <v>50.12</v>
      </c>
      <c r="Q27" s="4">
        <v>87.42</v>
      </c>
      <c r="R27" s="4">
        <v>45.11</v>
      </c>
      <c r="S27">
        <f t="shared" si="2"/>
        <v>45.11</v>
      </c>
      <c r="T27" t="str">
        <f t="shared" si="3"/>
        <v>PEDRO</v>
      </c>
    </row>
    <row r="28" spans="1:20" x14ac:dyDescent="0.25">
      <c r="A28" s="3" t="s">
        <v>25</v>
      </c>
      <c r="B28" s="1">
        <v>12.24</v>
      </c>
      <c r="C28" s="1">
        <v>30.96</v>
      </c>
      <c r="D28" s="1">
        <v>20.87</v>
      </c>
      <c r="E28" s="1">
        <v>34.75</v>
      </c>
      <c r="F28" s="1">
        <v>13.03</v>
      </c>
      <c r="G28">
        <f t="shared" si="0"/>
        <v>12.24</v>
      </c>
      <c r="H28" t="str">
        <f t="shared" si="1"/>
        <v>DMBO</v>
      </c>
      <c r="M28" s="4" t="s">
        <v>25</v>
      </c>
      <c r="N28" s="4">
        <v>8.4</v>
      </c>
      <c r="O28" s="4">
        <v>7.44</v>
      </c>
      <c r="P28" s="4">
        <v>13.54</v>
      </c>
      <c r="Q28" s="4">
        <v>13.76</v>
      </c>
      <c r="R28" s="4">
        <v>9.4499999999999993</v>
      </c>
      <c r="S28">
        <f t="shared" si="2"/>
        <v>7.44</v>
      </c>
      <c r="T28" t="str">
        <f t="shared" si="3"/>
        <v>DTC</v>
      </c>
    </row>
    <row r="29" spans="1:20" x14ac:dyDescent="0.25">
      <c r="A29" s="3" t="s">
        <v>26</v>
      </c>
      <c r="B29" s="1">
        <v>207.59</v>
      </c>
      <c r="C29" s="1">
        <v>131.62</v>
      </c>
      <c r="D29" s="1">
        <v>218.68</v>
      </c>
      <c r="E29" s="1">
        <v>559.32000000000005</v>
      </c>
      <c r="F29" s="1">
        <v>203.42</v>
      </c>
      <c r="G29">
        <f t="shared" si="0"/>
        <v>131.62</v>
      </c>
      <c r="H29" t="str">
        <f t="shared" si="1"/>
        <v>DTC</v>
      </c>
      <c r="M29" s="4" t="s">
        <v>26</v>
      </c>
      <c r="N29" s="4">
        <v>119.12</v>
      </c>
      <c r="O29" s="4">
        <v>123.25</v>
      </c>
      <c r="P29" s="4">
        <v>114.4</v>
      </c>
      <c r="Q29" s="4">
        <v>153.9</v>
      </c>
      <c r="R29" s="4">
        <v>106.45</v>
      </c>
      <c r="S29">
        <f t="shared" si="2"/>
        <v>106.45</v>
      </c>
      <c r="T29" t="str">
        <f t="shared" si="3"/>
        <v>PEDRO</v>
      </c>
    </row>
    <row r="30" spans="1:20" x14ac:dyDescent="0.25">
      <c r="A30" s="3" t="s">
        <v>27</v>
      </c>
      <c r="B30" s="1">
        <v>39.56</v>
      </c>
      <c r="C30" s="1">
        <v>62.68</v>
      </c>
      <c r="D30" s="1">
        <v>31.34</v>
      </c>
      <c r="E30" s="1">
        <v>95.84</v>
      </c>
      <c r="F30" s="1">
        <v>28.32</v>
      </c>
      <c r="G30">
        <f t="shared" si="0"/>
        <v>28.32</v>
      </c>
      <c r="H30" t="str">
        <f t="shared" si="1"/>
        <v>PEDRO</v>
      </c>
      <c r="M30" s="4" t="s">
        <v>27</v>
      </c>
      <c r="N30" s="4">
        <v>33.5</v>
      </c>
      <c r="O30" s="4">
        <v>45.11</v>
      </c>
      <c r="P30" s="4">
        <v>20.190000000000001</v>
      </c>
      <c r="Q30" s="4">
        <v>49.02</v>
      </c>
      <c r="R30" s="4">
        <v>15.44</v>
      </c>
      <c r="S30">
        <f t="shared" si="2"/>
        <v>15.44</v>
      </c>
      <c r="T30" t="str">
        <f t="shared" si="3"/>
        <v>PEDRO</v>
      </c>
    </row>
    <row r="31" spans="1:20" x14ac:dyDescent="0.25">
      <c r="A31" s="3" t="s">
        <v>28</v>
      </c>
      <c r="B31" s="1">
        <v>4218.55</v>
      </c>
      <c r="C31" s="1">
        <v>4376.3100000000004</v>
      </c>
      <c r="D31" s="1">
        <v>4055.53</v>
      </c>
      <c r="E31" s="1">
        <v>4490.8599999999997</v>
      </c>
      <c r="F31" s="1">
        <v>3810.92</v>
      </c>
      <c r="G31">
        <f t="shared" si="0"/>
        <v>3810.92</v>
      </c>
      <c r="H31" t="str">
        <f t="shared" si="1"/>
        <v>PEDRO</v>
      </c>
      <c r="M31" s="4" t="s">
        <v>28</v>
      </c>
      <c r="N31" s="4">
        <v>2276.19</v>
      </c>
      <c r="O31" s="4">
        <v>2314.39</v>
      </c>
      <c r="P31" s="4">
        <v>2046.87</v>
      </c>
      <c r="Q31" s="4">
        <v>2337.77</v>
      </c>
      <c r="R31" s="4">
        <v>1934.14</v>
      </c>
      <c r="S31">
        <f t="shared" si="2"/>
        <v>1934.14</v>
      </c>
      <c r="T31" t="str">
        <f t="shared" si="3"/>
        <v>PEDRO</v>
      </c>
    </row>
    <row r="32" spans="1:20" x14ac:dyDescent="0.25">
      <c r="A32" s="3" t="s">
        <v>29</v>
      </c>
      <c r="B32" s="1">
        <v>616.04</v>
      </c>
      <c r="C32" s="1">
        <v>571.1</v>
      </c>
      <c r="D32" s="1">
        <v>579.6</v>
      </c>
      <c r="E32" s="1">
        <v>384.63</v>
      </c>
      <c r="F32" s="1">
        <v>546.47</v>
      </c>
      <c r="G32">
        <f t="shared" si="0"/>
        <v>384.63</v>
      </c>
      <c r="H32" t="str">
        <f t="shared" si="1"/>
        <v>GTCOD</v>
      </c>
      <c r="M32" s="4" t="s">
        <v>29</v>
      </c>
      <c r="N32" s="4">
        <v>339.83</v>
      </c>
      <c r="O32" s="4">
        <v>79.52</v>
      </c>
      <c r="P32" s="4">
        <v>300.99</v>
      </c>
      <c r="Q32" s="4">
        <v>348.25</v>
      </c>
      <c r="R32" s="4">
        <v>281.18</v>
      </c>
      <c r="S32">
        <f t="shared" si="2"/>
        <v>79.52</v>
      </c>
      <c r="T32" t="str">
        <f t="shared" si="3"/>
        <v>DTC</v>
      </c>
    </row>
    <row r="33" spans="1:20" x14ac:dyDescent="0.25">
      <c r="A33" s="3" t="s">
        <v>30</v>
      </c>
      <c r="B33" s="1">
        <v>388.17</v>
      </c>
      <c r="C33" s="1">
        <v>428.38</v>
      </c>
      <c r="D33" s="1">
        <v>398.16</v>
      </c>
      <c r="E33" s="1">
        <v>277.85000000000002</v>
      </c>
      <c r="F33" s="1">
        <v>365.53</v>
      </c>
      <c r="G33">
        <f t="shared" si="0"/>
        <v>277.85000000000002</v>
      </c>
      <c r="H33" t="str">
        <f t="shared" si="1"/>
        <v>GTCOD</v>
      </c>
      <c r="M33" s="4" t="s">
        <v>30</v>
      </c>
      <c r="N33" s="4">
        <v>211.51</v>
      </c>
      <c r="O33" s="4">
        <v>53.37</v>
      </c>
      <c r="P33" s="4">
        <v>207.23</v>
      </c>
      <c r="Q33" s="4">
        <v>255.34</v>
      </c>
      <c r="R33" s="4">
        <v>188.35</v>
      </c>
      <c r="S33">
        <f t="shared" si="2"/>
        <v>53.37</v>
      </c>
      <c r="T33" t="str">
        <f t="shared" si="3"/>
        <v>DTC</v>
      </c>
    </row>
    <row r="34" spans="1:20" x14ac:dyDescent="0.25">
      <c r="A34" s="3" t="s">
        <v>31</v>
      </c>
      <c r="B34" s="1">
        <v>51.44</v>
      </c>
      <c r="C34" s="1">
        <v>65.48</v>
      </c>
      <c r="D34" s="1">
        <v>35.43</v>
      </c>
      <c r="E34" s="1">
        <v>133.51</v>
      </c>
      <c r="F34" s="1">
        <v>27.95</v>
      </c>
      <c r="G34">
        <f t="shared" si="0"/>
        <v>27.95</v>
      </c>
      <c r="H34" t="str">
        <f t="shared" si="1"/>
        <v>PEDRO</v>
      </c>
      <c r="M34" s="4" t="s">
        <v>31</v>
      </c>
      <c r="N34" s="4">
        <v>38.83</v>
      </c>
      <c r="O34" s="4">
        <v>97.66</v>
      </c>
      <c r="P34" s="4">
        <v>23.49</v>
      </c>
      <c r="Q34" s="4">
        <v>121.4</v>
      </c>
      <c r="R34" s="4">
        <v>19.02</v>
      </c>
      <c r="S34">
        <f t="shared" si="2"/>
        <v>19.02</v>
      </c>
      <c r="T34" t="str">
        <f t="shared" si="3"/>
        <v>PEDRO</v>
      </c>
    </row>
    <row r="35" spans="1:20" x14ac:dyDescent="0.25">
      <c r="A35" s="3" t="s">
        <v>32</v>
      </c>
      <c r="B35" s="1">
        <v>48.94</v>
      </c>
      <c r="C35" s="1">
        <v>36.43</v>
      </c>
      <c r="D35" s="1">
        <v>55.84</v>
      </c>
      <c r="E35" s="1">
        <v>186.58</v>
      </c>
      <c r="F35" s="1">
        <v>43.42</v>
      </c>
      <c r="G35">
        <f t="shared" si="0"/>
        <v>36.43</v>
      </c>
      <c r="H35" t="str">
        <f t="shared" si="1"/>
        <v>DTC</v>
      </c>
      <c r="M35" s="4" t="s">
        <v>32</v>
      </c>
      <c r="N35" s="4">
        <v>38.270000000000003</v>
      </c>
      <c r="O35" s="4">
        <v>43.85</v>
      </c>
      <c r="P35" s="4">
        <v>58.91</v>
      </c>
      <c r="Q35" s="4">
        <v>47</v>
      </c>
      <c r="R35" s="4">
        <v>41.24</v>
      </c>
      <c r="S35">
        <f t="shared" si="2"/>
        <v>38.270000000000003</v>
      </c>
      <c r="T35" t="str">
        <f t="shared" si="3"/>
        <v>DMBO</v>
      </c>
    </row>
    <row r="36" spans="1:20" x14ac:dyDescent="0.25">
      <c r="A36" s="3" t="s">
        <v>33</v>
      </c>
      <c r="B36" s="1">
        <v>39.369999999999997</v>
      </c>
      <c r="C36" s="1">
        <v>54.15</v>
      </c>
      <c r="D36" s="1">
        <v>11.9</v>
      </c>
      <c r="E36" s="1">
        <v>245.6</v>
      </c>
      <c r="F36" s="1">
        <v>28.61</v>
      </c>
      <c r="G36">
        <f t="shared" si="0"/>
        <v>11.9</v>
      </c>
      <c r="H36" t="str">
        <f t="shared" si="1"/>
        <v>GMOD</v>
      </c>
      <c r="M36" s="4" t="s">
        <v>33</v>
      </c>
      <c r="N36" s="4">
        <v>31.59</v>
      </c>
      <c r="O36" s="4">
        <v>37.06</v>
      </c>
      <c r="P36" s="4">
        <v>10.050000000000001</v>
      </c>
      <c r="Q36" s="4">
        <v>50.81</v>
      </c>
      <c r="R36" s="4">
        <v>23.99</v>
      </c>
      <c r="S36">
        <f t="shared" si="2"/>
        <v>10.050000000000001</v>
      </c>
      <c r="T36" t="str">
        <f t="shared" si="3"/>
        <v>GMOD</v>
      </c>
    </row>
    <row r="37" spans="1:20" x14ac:dyDescent="0.25">
      <c r="A37" s="3" t="s">
        <v>34</v>
      </c>
      <c r="B37" s="1">
        <v>44.96</v>
      </c>
      <c r="C37" s="1">
        <v>24.36</v>
      </c>
      <c r="D37" s="1">
        <v>79.77</v>
      </c>
      <c r="E37" s="1">
        <v>351.07</v>
      </c>
      <c r="F37" s="1">
        <v>56.77</v>
      </c>
      <c r="G37">
        <f t="shared" si="0"/>
        <v>24.36</v>
      </c>
      <c r="H37" t="str">
        <f t="shared" si="1"/>
        <v>DTC</v>
      </c>
      <c r="M37" s="4" t="s">
        <v>34</v>
      </c>
      <c r="N37" s="4">
        <v>29.6</v>
      </c>
      <c r="O37" s="4">
        <v>11.82</v>
      </c>
      <c r="P37" s="4">
        <v>43.88</v>
      </c>
      <c r="Q37" s="4">
        <v>61.98</v>
      </c>
      <c r="R37" s="4">
        <v>28.12</v>
      </c>
      <c r="S37">
        <f t="shared" si="2"/>
        <v>11.82</v>
      </c>
      <c r="T37" t="str">
        <f t="shared" si="3"/>
        <v>DTC</v>
      </c>
    </row>
    <row r="38" spans="1:20" x14ac:dyDescent="0.25">
      <c r="A38" s="3" t="s">
        <v>35</v>
      </c>
      <c r="B38" s="1">
        <v>103.6</v>
      </c>
      <c r="C38" s="1">
        <v>83.61</v>
      </c>
      <c r="D38" s="1">
        <v>37.18</v>
      </c>
      <c r="E38" s="1">
        <v>101.8</v>
      </c>
      <c r="F38" s="1">
        <v>73.95</v>
      </c>
      <c r="G38">
        <f t="shared" si="0"/>
        <v>37.18</v>
      </c>
      <c r="H38" t="str">
        <f t="shared" si="1"/>
        <v>GMOD</v>
      </c>
      <c r="M38" s="4" t="s">
        <v>35</v>
      </c>
      <c r="N38" s="4">
        <v>126.09</v>
      </c>
      <c r="O38" s="4">
        <v>67.23</v>
      </c>
      <c r="P38" s="4">
        <v>27.87</v>
      </c>
      <c r="Q38" s="4">
        <v>89.09</v>
      </c>
      <c r="R38" s="4">
        <v>47.21</v>
      </c>
      <c r="S38">
        <f t="shared" si="2"/>
        <v>27.87</v>
      </c>
      <c r="T38" t="str">
        <f t="shared" si="3"/>
        <v>GMOD</v>
      </c>
    </row>
    <row r="39" spans="1:20" x14ac:dyDescent="0.25">
      <c r="A39" s="3" t="s">
        <v>36</v>
      </c>
      <c r="B39" s="1">
        <v>699.78</v>
      </c>
      <c r="C39" s="1">
        <v>717.57</v>
      </c>
      <c r="D39" s="1">
        <v>682.37</v>
      </c>
      <c r="E39" s="1">
        <v>531.53</v>
      </c>
      <c r="F39" s="1">
        <v>611.86</v>
      </c>
      <c r="G39">
        <f t="shared" si="0"/>
        <v>531.53</v>
      </c>
      <c r="H39" t="str">
        <f t="shared" si="1"/>
        <v>GTCOD</v>
      </c>
      <c r="M39" s="4" t="s">
        <v>36</v>
      </c>
      <c r="N39" s="4">
        <v>438.37</v>
      </c>
      <c r="O39" s="4">
        <v>138.61000000000001</v>
      </c>
      <c r="P39" s="4">
        <v>350.38</v>
      </c>
      <c r="Q39" s="4">
        <v>558.96</v>
      </c>
      <c r="R39" s="4">
        <v>308.18</v>
      </c>
      <c r="S39">
        <f t="shared" si="2"/>
        <v>138.61000000000001</v>
      </c>
      <c r="T39" t="str">
        <f t="shared" si="3"/>
        <v>DTC</v>
      </c>
    </row>
    <row r="40" spans="1:20" x14ac:dyDescent="0.25">
      <c r="A40" s="3" t="s">
        <v>37</v>
      </c>
      <c r="B40" s="1">
        <v>8.5299999999999994</v>
      </c>
      <c r="C40" s="1">
        <v>9.18</v>
      </c>
      <c r="D40" s="1">
        <v>17.61</v>
      </c>
      <c r="E40" s="1">
        <v>67.31</v>
      </c>
      <c r="F40" s="1">
        <v>10.06</v>
      </c>
      <c r="G40">
        <f t="shared" si="0"/>
        <v>8.5299999999999994</v>
      </c>
      <c r="H40" t="str">
        <f t="shared" si="1"/>
        <v>DMBO</v>
      </c>
      <c r="M40" s="4" t="s">
        <v>37</v>
      </c>
      <c r="N40" s="4">
        <v>8.94</v>
      </c>
      <c r="O40" s="4">
        <v>7.64</v>
      </c>
      <c r="P40" s="4">
        <v>13.19</v>
      </c>
      <c r="Q40" s="4">
        <v>12.62</v>
      </c>
      <c r="R40" s="4">
        <v>8.43</v>
      </c>
      <c r="S40">
        <f t="shared" si="2"/>
        <v>7.64</v>
      </c>
      <c r="T40" t="str">
        <f t="shared" si="3"/>
        <v>DTC</v>
      </c>
    </row>
    <row r="41" spans="1:20" x14ac:dyDescent="0.25">
      <c r="A41" s="3" t="s">
        <v>38</v>
      </c>
      <c r="B41" s="1">
        <v>108.41</v>
      </c>
      <c r="C41" s="1">
        <v>18.96</v>
      </c>
      <c r="D41" s="1">
        <v>15.94</v>
      </c>
      <c r="E41" s="1">
        <v>158.08000000000001</v>
      </c>
      <c r="F41" s="1">
        <v>41.7</v>
      </c>
      <c r="G41">
        <f t="shared" si="0"/>
        <v>15.94</v>
      </c>
      <c r="H41" t="str">
        <f t="shared" si="1"/>
        <v>GMOD</v>
      </c>
      <c r="M41" s="4" t="s">
        <v>38</v>
      </c>
      <c r="N41" s="4">
        <v>93.27</v>
      </c>
      <c r="O41" s="4">
        <v>5.98</v>
      </c>
      <c r="P41" s="4">
        <v>37.01</v>
      </c>
      <c r="Q41" s="4">
        <v>33.06</v>
      </c>
      <c r="R41" s="4">
        <v>56.89</v>
      </c>
      <c r="S41">
        <f t="shared" si="2"/>
        <v>5.98</v>
      </c>
      <c r="T41" t="str">
        <f t="shared" si="3"/>
        <v>DTC</v>
      </c>
    </row>
    <row r="42" spans="1:20" x14ac:dyDescent="0.25">
      <c r="A42" s="3" t="s">
        <v>39</v>
      </c>
      <c r="B42" s="1">
        <v>150.4</v>
      </c>
      <c r="C42" s="1">
        <v>230.91</v>
      </c>
      <c r="D42" s="1">
        <v>211.84</v>
      </c>
      <c r="E42" s="1">
        <v>216.63</v>
      </c>
      <c r="F42" s="1">
        <v>147.91999999999999</v>
      </c>
      <c r="G42">
        <f t="shared" si="0"/>
        <v>147.91999999999999</v>
      </c>
      <c r="H42" t="str">
        <f t="shared" si="1"/>
        <v>PEDRO</v>
      </c>
      <c r="M42" s="4" t="s">
        <v>39</v>
      </c>
      <c r="N42" s="4">
        <v>81.93</v>
      </c>
      <c r="O42" s="4">
        <v>64.37</v>
      </c>
      <c r="P42" s="4">
        <v>110.92</v>
      </c>
      <c r="Q42" s="4">
        <v>158.56</v>
      </c>
      <c r="R42" s="4">
        <v>82.58</v>
      </c>
      <c r="S42">
        <f t="shared" si="2"/>
        <v>64.37</v>
      </c>
      <c r="T42" t="str">
        <f t="shared" si="3"/>
        <v>DTC</v>
      </c>
    </row>
    <row r="49" spans="1:20" x14ac:dyDescent="0.25">
      <c r="A49" s="4" t="s">
        <v>0</v>
      </c>
      <c r="B49" s="4" t="s">
        <v>40</v>
      </c>
      <c r="C49" s="4" t="s">
        <v>41</v>
      </c>
      <c r="D49" s="4" t="s">
        <v>42</v>
      </c>
      <c r="E49" s="4" t="s">
        <v>43</v>
      </c>
      <c r="F49" s="4" t="s">
        <v>44</v>
      </c>
      <c r="M49" s="4" t="s">
        <v>0</v>
      </c>
      <c r="N49" s="4" t="s">
        <v>40</v>
      </c>
      <c r="O49" s="4" t="s">
        <v>41</v>
      </c>
      <c r="P49" s="4" t="s">
        <v>42</v>
      </c>
      <c r="Q49" s="4" t="s">
        <v>43</v>
      </c>
      <c r="R49" s="4" t="s">
        <v>44</v>
      </c>
    </row>
    <row r="50" spans="1:20" x14ac:dyDescent="0.25">
      <c r="A50" s="4" t="s">
        <v>1</v>
      </c>
      <c r="B50" s="4">
        <v>474.21</v>
      </c>
      <c r="C50" s="4">
        <v>304.01</v>
      </c>
      <c r="D50" s="4">
        <v>47.21</v>
      </c>
      <c r="E50" s="4">
        <v>378.98</v>
      </c>
      <c r="F50" s="4">
        <v>57.26</v>
      </c>
      <c r="G50">
        <f>SMALL(B50:F50,1)</f>
        <v>47.21</v>
      </c>
      <c r="H50" t="str">
        <f>IF(G50=F50,"PEDRO",IF(G50=E50,"GTCOD",IF(G50=D50,"GMOD",IF(G50=C50,"DTC",IF(G50=B50,"DMBO")))))</f>
        <v>GMOD</v>
      </c>
      <c r="M50" s="4" t="s">
        <v>1</v>
      </c>
      <c r="N50" s="4">
        <v>605.22</v>
      </c>
      <c r="O50" s="4">
        <v>316.93</v>
      </c>
      <c r="P50" s="4">
        <v>51.63</v>
      </c>
      <c r="Q50" s="4">
        <v>326.79000000000002</v>
      </c>
      <c r="R50" s="4">
        <v>42.14</v>
      </c>
      <c r="S50">
        <f>SMALL(N50:R50,1)</f>
        <v>42.14</v>
      </c>
      <c r="T50" t="str">
        <f>IF(S50=R50,"PEDRO",IF(S50=Q50,"GTCOD",IF(S50=P50,"GMOD",IF(S50=O50,"DTC",IF(S50=N50,"DMBO")))))</f>
        <v>PEDRO</v>
      </c>
    </row>
    <row r="51" spans="1:20" x14ac:dyDescent="0.25">
      <c r="A51" s="4" t="s">
        <v>2</v>
      </c>
      <c r="B51" s="4">
        <v>16.29</v>
      </c>
      <c r="C51" s="4">
        <v>24.76</v>
      </c>
      <c r="D51" s="4">
        <v>16.53</v>
      </c>
      <c r="E51" s="4">
        <v>28.99</v>
      </c>
      <c r="F51" s="4">
        <v>13.1</v>
      </c>
      <c r="G51">
        <f t="shared" ref="G51:G88" si="4">SMALL(B51:F51,1)</f>
        <v>13.1</v>
      </c>
      <c r="H51" t="str">
        <f t="shared" ref="H51:H88" si="5">IF(G51=F51,"PEDRO",IF(G51=E51,"GTCOD",IF(G51=D51,"GMOD",IF(G51=C51,"DTC",IF(G51=B51,"DMBO")))))</f>
        <v>PEDRO</v>
      </c>
      <c r="M51" s="4" t="s">
        <v>2</v>
      </c>
      <c r="N51" s="4">
        <v>16.66</v>
      </c>
      <c r="O51" s="4">
        <v>25.47</v>
      </c>
      <c r="P51" s="4">
        <v>12.78</v>
      </c>
      <c r="Q51" s="4">
        <v>28.79</v>
      </c>
      <c r="R51" s="4">
        <v>12.2</v>
      </c>
      <c r="S51">
        <f t="shared" ref="S51:S88" si="6">SMALL(N51:R51,1)</f>
        <v>12.2</v>
      </c>
      <c r="T51" t="str">
        <f t="shared" ref="T51:T88" si="7">IF(S51=R51,"PEDRO",IF(S51=Q51,"GTCOD",IF(S51=P51,"GMOD",IF(S51=O51,"DTC",IF(S51=N51,"DMBO")))))</f>
        <v>PEDRO</v>
      </c>
    </row>
    <row r="52" spans="1:20" x14ac:dyDescent="0.25">
      <c r="A52" s="4" t="s">
        <v>3</v>
      </c>
      <c r="B52" s="4">
        <v>67.48</v>
      </c>
      <c r="C52" s="4">
        <v>85.76</v>
      </c>
      <c r="D52" s="4">
        <v>58.03</v>
      </c>
      <c r="E52" s="4">
        <v>97.19</v>
      </c>
      <c r="F52" s="4">
        <v>54.94</v>
      </c>
      <c r="G52">
        <f t="shared" si="4"/>
        <v>54.94</v>
      </c>
      <c r="H52" t="str">
        <f t="shared" si="5"/>
        <v>PEDRO</v>
      </c>
      <c r="M52" s="4" t="s">
        <v>3</v>
      </c>
      <c r="N52" s="4">
        <v>49.66</v>
      </c>
      <c r="O52" s="4">
        <v>83.68</v>
      </c>
      <c r="P52" s="4">
        <v>43.6</v>
      </c>
      <c r="Q52" s="4">
        <v>94.44</v>
      </c>
      <c r="R52" s="4">
        <v>43.36</v>
      </c>
      <c r="S52">
        <f t="shared" si="6"/>
        <v>43.36</v>
      </c>
      <c r="T52" t="str">
        <f t="shared" si="7"/>
        <v>PEDRO</v>
      </c>
    </row>
    <row r="53" spans="1:20" x14ac:dyDescent="0.25">
      <c r="A53" s="4" t="s">
        <v>4</v>
      </c>
      <c r="B53" s="4">
        <v>17.489999999999998</v>
      </c>
      <c r="C53" s="4">
        <v>20.84</v>
      </c>
      <c r="D53" s="4">
        <v>8.69</v>
      </c>
      <c r="E53" s="4">
        <v>22.38</v>
      </c>
      <c r="F53" s="4">
        <v>5.99</v>
      </c>
      <c r="G53">
        <f t="shared" si="4"/>
        <v>5.99</v>
      </c>
      <c r="H53" t="str">
        <f t="shared" si="5"/>
        <v>PEDRO</v>
      </c>
      <c r="M53" s="4" t="s">
        <v>4</v>
      </c>
      <c r="N53" s="4">
        <v>19.309999999999999</v>
      </c>
      <c r="O53" s="4">
        <v>20.38</v>
      </c>
      <c r="P53" s="4">
        <v>8.36</v>
      </c>
      <c r="Q53" s="4">
        <v>21.76</v>
      </c>
      <c r="R53" s="4">
        <v>7.25</v>
      </c>
      <c r="S53">
        <f t="shared" si="6"/>
        <v>7.25</v>
      </c>
      <c r="T53" t="str">
        <f t="shared" si="7"/>
        <v>PEDRO</v>
      </c>
    </row>
    <row r="54" spans="1:20" x14ac:dyDescent="0.25">
      <c r="A54" s="4" t="s">
        <v>5</v>
      </c>
      <c r="B54" s="4">
        <v>29.5</v>
      </c>
      <c r="C54" s="4">
        <v>119.37</v>
      </c>
      <c r="D54" s="4">
        <v>11.74</v>
      </c>
      <c r="E54" s="4">
        <v>171.72</v>
      </c>
      <c r="F54" s="4">
        <v>9.85</v>
      </c>
      <c r="G54">
        <f t="shared" si="4"/>
        <v>9.85</v>
      </c>
      <c r="H54" t="str">
        <f t="shared" si="5"/>
        <v>PEDRO</v>
      </c>
      <c r="M54" s="4" t="s">
        <v>5</v>
      </c>
      <c r="N54" s="4">
        <v>27.7</v>
      </c>
      <c r="O54" s="4">
        <v>120.68</v>
      </c>
      <c r="P54" s="4">
        <v>10.02</v>
      </c>
      <c r="Q54" s="4">
        <v>123.52</v>
      </c>
      <c r="R54" s="4">
        <v>9.94</v>
      </c>
      <c r="S54">
        <f t="shared" si="6"/>
        <v>9.94</v>
      </c>
      <c r="T54" t="str">
        <f t="shared" si="7"/>
        <v>PEDRO</v>
      </c>
    </row>
    <row r="55" spans="1:20" x14ac:dyDescent="0.25">
      <c r="A55" s="4" t="s">
        <v>6</v>
      </c>
      <c r="B55" s="4">
        <v>9.84</v>
      </c>
      <c r="C55" s="4">
        <v>14.33</v>
      </c>
      <c r="D55" s="4">
        <v>11.08</v>
      </c>
      <c r="E55" s="4">
        <v>19.170000000000002</v>
      </c>
      <c r="F55" s="4">
        <v>8.81</v>
      </c>
      <c r="G55">
        <f t="shared" si="4"/>
        <v>8.81</v>
      </c>
      <c r="H55" t="str">
        <f t="shared" si="5"/>
        <v>PEDRO</v>
      </c>
      <c r="M55" s="4" t="s">
        <v>6</v>
      </c>
      <c r="N55" s="4">
        <v>10.5</v>
      </c>
      <c r="O55" s="4">
        <v>15.49</v>
      </c>
      <c r="P55" s="4">
        <v>9.6999999999999993</v>
      </c>
      <c r="Q55" s="4">
        <v>19.079999999999998</v>
      </c>
      <c r="R55" s="4">
        <v>7.92</v>
      </c>
      <c r="S55">
        <f t="shared" si="6"/>
        <v>7.92</v>
      </c>
      <c r="T55" t="str">
        <f t="shared" si="7"/>
        <v>PEDRO</v>
      </c>
    </row>
    <row r="56" spans="1:20" x14ac:dyDescent="0.25">
      <c r="A56" s="4" t="s">
        <v>7</v>
      </c>
      <c r="B56" s="4">
        <v>113.18</v>
      </c>
      <c r="C56" s="4">
        <v>86.83</v>
      </c>
      <c r="D56" s="4">
        <v>100.07</v>
      </c>
      <c r="E56" s="4">
        <v>140.35</v>
      </c>
      <c r="F56" s="4">
        <v>86.86</v>
      </c>
      <c r="G56">
        <f t="shared" si="4"/>
        <v>86.83</v>
      </c>
      <c r="H56" t="str">
        <f t="shared" si="5"/>
        <v>DTC</v>
      </c>
      <c r="M56" s="4" t="s">
        <v>7</v>
      </c>
      <c r="N56" s="4">
        <v>108.04</v>
      </c>
      <c r="O56" s="4">
        <v>89.82</v>
      </c>
      <c r="P56" s="4">
        <v>68.89</v>
      </c>
      <c r="Q56" s="4">
        <v>178.88</v>
      </c>
      <c r="R56" s="4">
        <v>75.849999999999994</v>
      </c>
      <c r="S56">
        <f t="shared" si="6"/>
        <v>68.89</v>
      </c>
      <c r="T56" t="str">
        <f t="shared" si="7"/>
        <v>GMOD</v>
      </c>
    </row>
    <row r="57" spans="1:20" x14ac:dyDescent="0.25">
      <c r="A57" s="4" t="s">
        <v>8</v>
      </c>
      <c r="B57" s="4">
        <v>32.85</v>
      </c>
      <c r="C57" s="4">
        <v>55.32</v>
      </c>
      <c r="D57" s="4">
        <v>21.72</v>
      </c>
      <c r="E57" s="4">
        <v>52.42</v>
      </c>
      <c r="F57" s="4">
        <v>20.55</v>
      </c>
      <c r="G57">
        <f t="shared" si="4"/>
        <v>20.55</v>
      </c>
      <c r="H57" t="str">
        <f t="shared" si="5"/>
        <v>PEDRO</v>
      </c>
      <c r="M57" s="4" t="s">
        <v>8</v>
      </c>
      <c r="N57" s="4">
        <v>27.67</v>
      </c>
      <c r="O57" s="4">
        <v>59.27</v>
      </c>
      <c r="P57" s="4">
        <v>18.5</v>
      </c>
      <c r="Q57" s="4">
        <v>59.88</v>
      </c>
      <c r="R57" s="4">
        <v>18.079999999999998</v>
      </c>
      <c r="S57">
        <f t="shared" si="6"/>
        <v>18.079999999999998</v>
      </c>
      <c r="T57" t="str">
        <f t="shared" si="7"/>
        <v>PEDRO</v>
      </c>
    </row>
    <row r="58" spans="1:20" x14ac:dyDescent="0.25">
      <c r="A58" s="4" t="s">
        <v>9</v>
      </c>
      <c r="B58" s="4">
        <v>7.37</v>
      </c>
      <c r="C58" s="4">
        <v>7.33</v>
      </c>
      <c r="D58" s="4">
        <v>9.32</v>
      </c>
      <c r="E58" s="4">
        <v>9.49</v>
      </c>
      <c r="F58" s="4">
        <v>7.49</v>
      </c>
      <c r="G58">
        <f t="shared" si="4"/>
        <v>7.33</v>
      </c>
      <c r="H58" t="str">
        <f t="shared" si="5"/>
        <v>DTC</v>
      </c>
      <c r="M58" s="4" t="s">
        <v>9</v>
      </c>
      <c r="N58" s="4">
        <v>7.21</v>
      </c>
      <c r="O58" s="4">
        <v>8.2899999999999991</v>
      </c>
      <c r="P58" s="4">
        <v>9.3699999999999992</v>
      </c>
      <c r="Q58" s="4">
        <v>9.3800000000000008</v>
      </c>
      <c r="R58" s="4">
        <v>7.45</v>
      </c>
      <c r="S58">
        <f t="shared" si="6"/>
        <v>7.21</v>
      </c>
      <c r="T58" t="str">
        <f t="shared" si="7"/>
        <v>DMBO</v>
      </c>
    </row>
    <row r="59" spans="1:20" x14ac:dyDescent="0.25">
      <c r="A59" s="4" t="s">
        <v>10</v>
      </c>
      <c r="B59" s="4">
        <v>42.54</v>
      </c>
      <c r="C59" s="4">
        <v>78.84</v>
      </c>
      <c r="D59" s="4">
        <v>15.21</v>
      </c>
      <c r="E59" s="4">
        <v>81.19</v>
      </c>
      <c r="F59" s="4">
        <v>12.77</v>
      </c>
      <c r="G59">
        <f t="shared" si="4"/>
        <v>12.77</v>
      </c>
      <c r="H59" t="str">
        <f t="shared" si="5"/>
        <v>PEDRO</v>
      </c>
      <c r="M59" s="4" t="s">
        <v>10</v>
      </c>
      <c r="N59" s="4">
        <v>24.32</v>
      </c>
      <c r="O59" s="4">
        <v>84.93</v>
      </c>
      <c r="P59" s="4">
        <v>14.24</v>
      </c>
      <c r="Q59" s="4">
        <v>89.82</v>
      </c>
      <c r="R59" s="4">
        <v>12.14</v>
      </c>
      <c r="S59">
        <f t="shared" si="6"/>
        <v>12.14</v>
      </c>
      <c r="T59" t="str">
        <f t="shared" si="7"/>
        <v>PEDRO</v>
      </c>
    </row>
    <row r="60" spans="1:20" x14ac:dyDescent="0.25">
      <c r="A60" s="4" t="s">
        <v>11</v>
      </c>
      <c r="B60" s="4">
        <v>82.57</v>
      </c>
      <c r="C60" s="4">
        <v>67</v>
      </c>
      <c r="D60" s="4">
        <v>77.55</v>
      </c>
      <c r="E60" s="4">
        <v>87.76</v>
      </c>
      <c r="F60" s="4">
        <v>72.650000000000006</v>
      </c>
      <c r="G60">
        <f t="shared" si="4"/>
        <v>67</v>
      </c>
      <c r="H60" t="str">
        <f t="shared" si="5"/>
        <v>DTC</v>
      </c>
      <c r="M60" s="4" t="s">
        <v>11</v>
      </c>
      <c r="N60" s="4">
        <v>70.03</v>
      </c>
      <c r="O60" s="4">
        <v>70.41</v>
      </c>
      <c r="P60" s="4">
        <v>58.91</v>
      </c>
      <c r="Q60" s="4">
        <v>106.76</v>
      </c>
      <c r="R60" s="4">
        <v>58.41</v>
      </c>
      <c r="S60">
        <f t="shared" si="6"/>
        <v>58.41</v>
      </c>
      <c r="T60" t="str">
        <f t="shared" si="7"/>
        <v>PEDRO</v>
      </c>
    </row>
    <row r="61" spans="1:20" x14ac:dyDescent="0.25">
      <c r="A61" s="4" t="s">
        <v>12</v>
      </c>
      <c r="B61" s="4">
        <v>38.549999999999997</v>
      </c>
      <c r="C61" s="4">
        <v>44.52</v>
      </c>
      <c r="D61" s="4">
        <v>33.299999999999997</v>
      </c>
      <c r="E61" s="4">
        <v>44.32</v>
      </c>
      <c r="F61" s="4">
        <v>29.76</v>
      </c>
      <c r="G61">
        <f t="shared" si="4"/>
        <v>29.76</v>
      </c>
      <c r="H61" t="str">
        <f t="shared" si="5"/>
        <v>PEDRO</v>
      </c>
      <c r="M61" s="4" t="s">
        <v>12</v>
      </c>
      <c r="N61" s="4">
        <v>35.520000000000003</v>
      </c>
      <c r="O61" s="4">
        <v>43.45</v>
      </c>
      <c r="P61" s="4">
        <v>26.55</v>
      </c>
      <c r="Q61" s="4">
        <v>43.05</v>
      </c>
      <c r="R61" s="4">
        <v>24.07</v>
      </c>
      <c r="S61">
        <f t="shared" si="6"/>
        <v>24.07</v>
      </c>
      <c r="T61" t="str">
        <f t="shared" si="7"/>
        <v>PEDRO</v>
      </c>
    </row>
    <row r="62" spans="1:20" x14ac:dyDescent="0.25">
      <c r="A62" s="4" t="s">
        <v>13</v>
      </c>
      <c r="B62" s="4">
        <v>12.97</v>
      </c>
      <c r="C62" s="4">
        <v>12.2</v>
      </c>
      <c r="D62" s="4">
        <v>15.89</v>
      </c>
      <c r="E62" s="4">
        <v>16.05</v>
      </c>
      <c r="F62" s="4">
        <v>13.09</v>
      </c>
      <c r="G62">
        <f t="shared" si="4"/>
        <v>12.2</v>
      </c>
      <c r="H62" t="str">
        <f t="shared" si="5"/>
        <v>DTC</v>
      </c>
      <c r="M62" s="4" t="s">
        <v>13</v>
      </c>
      <c r="N62" s="4">
        <v>11.33</v>
      </c>
      <c r="O62" s="4">
        <v>12.83</v>
      </c>
      <c r="P62" s="4">
        <v>14.36</v>
      </c>
      <c r="Q62" s="4">
        <v>16.100000000000001</v>
      </c>
      <c r="R62" s="4">
        <v>12.23</v>
      </c>
      <c r="S62">
        <f t="shared" si="6"/>
        <v>11.33</v>
      </c>
      <c r="T62" t="str">
        <f t="shared" si="7"/>
        <v>DMBO</v>
      </c>
    </row>
    <row r="63" spans="1:20" x14ac:dyDescent="0.25">
      <c r="A63" s="4" t="s">
        <v>14</v>
      </c>
      <c r="B63" s="4">
        <v>112.76</v>
      </c>
      <c r="C63" s="4">
        <v>38.74</v>
      </c>
      <c r="D63" s="4">
        <v>35.75</v>
      </c>
      <c r="E63" s="4">
        <v>96.43</v>
      </c>
      <c r="F63" s="4">
        <v>27.19</v>
      </c>
      <c r="G63">
        <f t="shared" si="4"/>
        <v>27.19</v>
      </c>
      <c r="H63" t="str">
        <f t="shared" si="5"/>
        <v>PEDRO</v>
      </c>
      <c r="M63" s="4" t="s">
        <v>14</v>
      </c>
      <c r="N63" s="4">
        <v>74.819999999999993</v>
      </c>
      <c r="O63" s="4">
        <v>43.69</v>
      </c>
      <c r="P63" s="4">
        <v>31.29</v>
      </c>
      <c r="Q63" s="4">
        <v>83.78</v>
      </c>
      <c r="R63" s="4">
        <v>23.31</v>
      </c>
      <c r="S63">
        <f t="shared" si="6"/>
        <v>23.31</v>
      </c>
      <c r="T63" t="str">
        <f t="shared" si="7"/>
        <v>PEDRO</v>
      </c>
    </row>
    <row r="64" spans="1:20" x14ac:dyDescent="0.25">
      <c r="A64" s="4" t="s">
        <v>15</v>
      </c>
      <c r="B64" s="4">
        <v>144.81</v>
      </c>
      <c r="C64" s="4">
        <v>59.97</v>
      </c>
      <c r="D64" s="4">
        <v>25.05</v>
      </c>
      <c r="E64" s="4">
        <v>74.7</v>
      </c>
      <c r="F64" s="4">
        <v>22.35</v>
      </c>
      <c r="G64">
        <f t="shared" si="4"/>
        <v>22.35</v>
      </c>
      <c r="H64" t="str">
        <f t="shared" si="5"/>
        <v>PEDRO</v>
      </c>
      <c r="M64" s="4" t="s">
        <v>15</v>
      </c>
      <c r="N64" s="4">
        <v>97.35</v>
      </c>
      <c r="O64" s="4">
        <v>61.23</v>
      </c>
      <c r="P64" s="4">
        <v>23.92</v>
      </c>
      <c r="Q64" s="4">
        <v>100.76</v>
      </c>
      <c r="R64" s="4">
        <v>21.16</v>
      </c>
      <c r="S64">
        <f t="shared" si="6"/>
        <v>21.16</v>
      </c>
      <c r="T64" t="str">
        <f t="shared" si="7"/>
        <v>PEDRO</v>
      </c>
    </row>
    <row r="65" spans="1:20" x14ac:dyDescent="0.25">
      <c r="A65" s="4" t="s">
        <v>16</v>
      </c>
      <c r="B65" s="4">
        <v>38.25</v>
      </c>
      <c r="C65" s="4">
        <v>74.900000000000006</v>
      </c>
      <c r="D65" s="4">
        <v>31.9</v>
      </c>
      <c r="E65" s="4">
        <v>82.94</v>
      </c>
      <c r="F65" s="4">
        <v>28.02</v>
      </c>
      <c r="G65">
        <f t="shared" si="4"/>
        <v>28.02</v>
      </c>
      <c r="H65" t="str">
        <f t="shared" si="5"/>
        <v>PEDRO</v>
      </c>
      <c r="M65" s="4" t="s">
        <v>16</v>
      </c>
      <c r="N65" s="4">
        <v>34.21</v>
      </c>
      <c r="O65" s="4">
        <v>76.19</v>
      </c>
      <c r="P65" s="4">
        <v>27.33</v>
      </c>
      <c r="Q65" s="4">
        <v>83.47</v>
      </c>
      <c r="R65" s="4">
        <v>24.15</v>
      </c>
      <c r="S65">
        <f t="shared" si="6"/>
        <v>24.15</v>
      </c>
      <c r="T65" t="str">
        <f t="shared" si="7"/>
        <v>PEDRO</v>
      </c>
    </row>
    <row r="66" spans="1:20" x14ac:dyDescent="0.25">
      <c r="A66" s="4" t="s">
        <v>17</v>
      </c>
      <c r="B66" s="4">
        <v>31.35</v>
      </c>
      <c r="C66" s="4">
        <v>35.619999999999997</v>
      </c>
      <c r="D66" s="4">
        <v>28.43</v>
      </c>
      <c r="E66" s="4">
        <v>41.95</v>
      </c>
      <c r="F66" s="4">
        <v>23.47</v>
      </c>
      <c r="G66">
        <f t="shared" si="4"/>
        <v>23.47</v>
      </c>
      <c r="H66" t="str">
        <f t="shared" si="5"/>
        <v>PEDRO</v>
      </c>
      <c r="M66" s="4" t="s">
        <v>17</v>
      </c>
      <c r="N66" s="4">
        <v>24.45</v>
      </c>
      <c r="O66" s="4">
        <v>36.979999999999997</v>
      </c>
      <c r="P66" s="4">
        <v>22.66</v>
      </c>
      <c r="Q66" s="4">
        <v>42.44</v>
      </c>
      <c r="R66" s="4">
        <v>20.72</v>
      </c>
      <c r="S66">
        <f t="shared" si="6"/>
        <v>20.72</v>
      </c>
      <c r="T66" t="str">
        <f t="shared" si="7"/>
        <v>PEDRO</v>
      </c>
    </row>
    <row r="67" spans="1:20" x14ac:dyDescent="0.25">
      <c r="A67" s="4" t="s">
        <v>18</v>
      </c>
      <c r="B67" s="4">
        <v>85.26</v>
      </c>
      <c r="C67" s="4">
        <v>179.29</v>
      </c>
      <c r="D67" s="4">
        <v>20.9</v>
      </c>
      <c r="E67" s="4">
        <v>194.2</v>
      </c>
      <c r="F67" s="4">
        <v>24.71</v>
      </c>
      <c r="G67">
        <f t="shared" si="4"/>
        <v>20.9</v>
      </c>
      <c r="H67" t="str">
        <f t="shared" si="5"/>
        <v>GMOD</v>
      </c>
      <c r="M67" s="4" t="s">
        <v>18</v>
      </c>
      <c r="N67" s="4">
        <v>117.01</v>
      </c>
      <c r="O67" s="4">
        <v>184.3</v>
      </c>
      <c r="P67" s="4">
        <v>18.41</v>
      </c>
      <c r="Q67" s="4">
        <v>173.99</v>
      </c>
      <c r="R67" s="4">
        <v>17.07</v>
      </c>
      <c r="S67">
        <f t="shared" si="6"/>
        <v>17.07</v>
      </c>
      <c r="T67" t="str">
        <f t="shared" si="7"/>
        <v>PEDRO</v>
      </c>
    </row>
    <row r="68" spans="1:20" x14ac:dyDescent="0.25">
      <c r="A68" s="4" t="s">
        <v>19</v>
      </c>
      <c r="B68" s="4">
        <v>10.94</v>
      </c>
      <c r="C68" s="4">
        <v>10.050000000000001</v>
      </c>
      <c r="D68" s="4">
        <v>12.8</v>
      </c>
      <c r="E68" s="4">
        <v>13.55</v>
      </c>
      <c r="F68" s="4">
        <v>10.91</v>
      </c>
      <c r="G68">
        <f t="shared" si="4"/>
        <v>10.050000000000001</v>
      </c>
      <c r="H68" t="str">
        <f t="shared" si="5"/>
        <v>DTC</v>
      </c>
      <c r="M68" s="4" t="s">
        <v>19</v>
      </c>
      <c r="N68" s="4">
        <v>9.02</v>
      </c>
      <c r="O68" s="4">
        <v>11.07</v>
      </c>
      <c r="P68" s="4">
        <v>11.35</v>
      </c>
      <c r="Q68" s="4">
        <v>13.13</v>
      </c>
      <c r="R68" s="4">
        <v>10.44</v>
      </c>
      <c r="S68">
        <f t="shared" si="6"/>
        <v>9.02</v>
      </c>
      <c r="T68" t="str">
        <f t="shared" si="7"/>
        <v>DMBO</v>
      </c>
    </row>
    <row r="69" spans="1:20" x14ac:dyDescent="0.25">
      <c r="A69" s="4" t="s">
        <v>20</v>
      </c>
      <c r="B69" s="4">
        <v>311.95999999999998</v>
      </c>
      <c r="C69" s="4">
        <v>185.02</v>
      </c>
      <c r="D69" s="4">
        <v>314.94</v>
      </c>
      <c r="E69" s="4">
        <v>450.07</v>
      </c>
      <c r="F69" s="4">
        <v>282.64999999999998</v>
      </c>
      <c r="G69">
        <f t="shared" si="4"/>
        <v>185.02</v>
      </c>
      <c r="H69" t="str">
        <f t="shared" si="5"/>
        <v>DTC</v>
      </c>
      <c r="M69" s="4" t="s">
        <v>20</v>
      </c>
      <c r="N69" s="4">
        <v>270.49</v>
      </c>
      <c r="O69" s="4">
        <v>190.11</v>
      </c>
      <c r="P69" s="4">
        <v>238.81</v>
      </c>
      <c r="Q69" s="4">
        <v>366.23</v>
      </c>
      <c r="R69" s="4">
        <v>214.5</v>
      </c>
      <c r="S69">
        <f t="shared" si="6"/>
        <v>190.11</v>
      </c>
      <c r="T69" t="str">
        <f t="shared" si="7"/>
        <v>DTC</v>
      </c>
    </row>
    <row r="70" spans="1:20" x14ac:dyDescent="0.25">
      <c r="A70" s="4" t="s">
        <v>21</v>
      </c>
      <c r="B70" s="4">
        <v>22.5</v>
      </c>
      <c r="C70" s="4">
        <v>23.46</v>
      </c>
      <c r="D70" s="4">
        <v>16.96</v>
      </c>
      <c r="E70" s="4">
        <v>29.2</v>
      </c>
      <c r="F70" s="4">
        <v>14.27</v>
      </c>
      <c r="G70">
        <f t="shared" si="4"/>
        <v>14.27</v>
      </c>
      <c r="H70" t="str">
        <f t="shared" si="5"/>
        <v>PEDRO</v>
      </c>
      <c r="M70" s="4" t="s">
        <v>21</v>
      </c>
      <c r="N70" s="4">
        <v>23.61</v>
      </c>
      <c r="O70" s="4">
        <v>26.31</v>
      </c>
      <c r="P70" s="4">
        <v>14.5</v>
      </c>
      <c r="Q70" s="4">
        <v>30.7</v>
      </c>
      <c r="R70" s="4">
        <v>12.13</v>
      </c>
      <c r="S70">
        <f t="shared" si="6"/>
        <v>12.13</v>
      </c>
      <c r="T70" t="str">
        <f t="shared" si="7"/>
        <v>PEDRO</v>
      </c>
    </row>
    <row r="71" spans="1:20" x14ac:dyDescent="0.25">
      <c r="A71" s="4" t="s">
        <v>22</v>
      </c>
      <c r="B71" s="4">
        <v>214.96</v>
      </c>
      <c r="C71" s="4">
        <v>141.46</v>
      </c>
      <c r="D71" s="4">
        <v>180.12</v>
      </c>
      <c r="E71" s="4">
        <v>294.27</v>
      </c>
      <c r="F71" s="4">
        <v>196.18</v>
      </c>
      <c r="G71">
        <f t="shared" si="4"/>
        <v>141.46</v>
      </c>
      <c r="H71" t="str">
        <f t="shared" si="5"/>
        <v>DTC</v>
      </c>
      <c r="M71" s="4" t="s">
        <v>22</v>
      </c>
      <c r="N71" s="4">
        <v>180</v>
      </c>
      <c r="O71" s="4">
        <v>135.74</v>
      </c>
      <c r="P71" s="4">
        <v>142.1</v>
      </c>
      <c r="Q71" s="4">
        <v>261.07</v>
      </c>
      <c r="R71" s="4">
        <v>139.94999999999999</v>
      </c>
      <c r="S71">
        <f t="shared" si="6"/>
        <v>135.74</v>
      </c>
      <c r="T71" t="str">
        <f t="shared" si="7"/>
        <v>DTC</v>
      </c>
    </row>
    <row r="72" spans="1:20" x14ac:dyDescent="0.25">
      <c r="A72" s="4" t="s">
        <v>23</v>
      </c>
      <c r="B72" s="4">
        <v>196.01</v>
      </c>
      <c r="C72" s="4">
        <v>184.51</v>
      </c>
      <c r="D72" s="4">
        <v>175.37</v>
      </c>
      <c r="E72" s="4">
        <v>289.17</v>
      </c>
      <c r="F72" s="4">
        <v>161.6</v>
      </c>
      <c r="G72">
        <f t="shared" si="4"/>
        <v>161.6</v>
      </c>
      <c r="H72" t="str">
        <f t="shared" si="5"/>
        <v>PEDRO</v>
      </c>
      <c r="M72" s="4" t="s">
        <v>23</v>
      </c>
      <c r="N72" s="4">
        <v>237.71</v>
      </c>
      <c r="O72" s="4">
        <v>183.3</v>
      </c>
      <c r="P72" s="4">
        <v>133.21</v>
      </c>
      <c r="Q72" s="4">
        <v>280.31</v>
      </c>
      <c r="R72" s="4">
        <v>133.52000000000001</v>
      </c>
      <c r="S72">
        <f t="shared" si="6"/>
        <v>133.21</v>
      </c>
      <c r="T72" t="str">
        <f t="shared" si="7"/>
        <v>GMOD</v>
      </c>
    </row>
    <row r="73" spans="1:20" x14ac:dyDescent="0.25">
      <c r="A73" s="4" t="s">
        <v>24</v>
      </c>
      <c r="B73" s="4">
        <v>39.19</v>
      </c>
      <c r="C73" s="4">
        <v>86.83</v>
      </c>
      <c r="D73" s="4">
        <v>36.79</v>
      </c>
      <c r="E73" s="4">
        <v>89.49</v>
      </c>
      <c r="F73" s="4">
        <v>33.590000000000003</v>
      </c>
      <c r="G73">
        <f t="shared" si="4"/>
        <v>33.590000000000003</v>
      </c>
      <c r="H73" t="str">
        <f t="shared" si="5"/>
        <v>PEDRO</v>
      </c>
      <c r="M73" s="4" t="s">
        <v>24</v>
      </c>
      <c r="N73" s="4">
        <v>34.590000000000003</v>
      </c>
      <c r="O73" s="4">
        <v>86.3</v>
      </c>
      <c r="P73" s="4">
        <v>29.51</v>
      </c>
      <c r="Q73" s="4">
        <v>85.71</v>
      </c>
      <c r="R73" s="4">
        <v>27.65</v>
      </c>
      <c r="S73">
        <f t="shared" si="6"/>
        <v>27.65</v>
      </c>
      <c r="T73" t="str">
        <f t="shared" si="7"/>
        <v>PEDRO</v>
      </c>
    </row>
    <row r="74" spans="1:20" x14ac:dyDescent="0.25">
      <c r="A74" s="4" t="s">
        <v>25</v>
      </c>
      <c r="B74" s="4">
        <v>8.66</v>
      </c>
      <c r="C74" s="4">
        <v>8.36</v>
      </c>
      <c r="D74" s="4">
        <v>11.23</v>
      </c>
      <c r="E74" s="4">
        <v>10.4</v>
      </c>
      <c r="F74" s="4">
        <v>8.9</v>
      </c>
      <c r="G74">
        <f t="shared" si="4"/>
        <v>8.36</v>
      </c>
      <c r="H74" t="str">
        <f t="shared" si="5"/>
        <v>DTC</v>
      </c>
      <c r="M74" s="4" t="s">
        <v>25</v>
      </c>
      <c r="N74" s="4">
        <v>7.85</v>
      </c>
      <c r="O74" s="4">
        <v>9.25</v>
      </c>
      <c r="P74" s="4">
        <v>10.52</v>
      </c>
      <c r="Q74" s="4">
        <v>10.59</v>
      </c>
      <c r="R74" s="4">
        <v>8.41</v>
      </c>
      <c r="S74">
        <f t="shared" si="6"/>
        <v>7.85</v>
      </c>
      <c r="T74" t="str">
        <f t="shared" si="7"/>
        <v>DMBO</v>
      </c>
    </row>
    <row r="75" spans="1:20" x14ac:dyDescent="0.25">
      <c r="A75" s="4" t="s">
        <v>26</v>
      </c>
      <c r="B75" s="4">
        <v>83.33</v>
      </c>
      <c r="C75" s="4">
        <v>122.54</v>
      </c>
      <c r="D75" s="4">
        <v>79.52</v>
      </c>
      <c r="E75" s="4">
        <v>170.45</v>
      </c>
      <c r="F75" s="4">
        <v>75.489999999999995</v>
      </c>
      <c r="G75">
        <f t="shared" si="4"/>
        <v>75.489999999999995</v>
      </c>
      <c r="H75" t="str">
        <f t="shared" si="5"/>
        <v>PEDRO</v>
      </c>
      <c r="M75" s="4" t="s">
        <v>26</v>
      </c>
      <c r="N75" s="4">
        <v>65.459999999999994</v>
      </c>
      <c r="O75" s="4">
        <v>123.82</v>
      </c>
      <c r="P75" s="4">
        <v>61.04</v>
      </c>
      <c r="Q75" s="4">
        <v>125.35</v>
      </c>
      <c r="R75" s="4">
        <v>59.2</v>
      </c>
      <c r="S75">
        <f t="shared" si="6"/>
        <v>59.2</v>
      </c>
      <c r="T75" t="str">
        <f t="shared" si="7"/>
        <v>PEDRO</v>
      </c>
    </row>
    <row r="76" spans="1:20" x14ac:dyDescent="0.25">
      <c r="A76" s="4" t="s">
        <v>27</v>
      </c>
      <c r="B76" s="4">
        <v>22.73</v>
      </c>
      <c r="C76" s="4">
        <v>46</v>
      </c>
      <c r="D76" s="4">
        <v>16.3</v>
      </c>
      <c r="E76" s="4">
        <v>49.86</v>
      </c>
      <c r="F76" s="4">
        <v>14.32</v>
      </c>
      <c r="G76">
        <f t="shared" si="4"/>
        <v>14.32</v>
      </c>
      <c r="H76" t="str">
        <f t="shared" si="5"/>
        <v>PEDRO</v>
      </c>
      <c r="M76" s="4" t="s">
        <v>27</v>
      </c>
      <c r="N76" s="4">
        <v>27.17</v>
      </c>
      <c r="O76" s="4">
        <v>46.13</v>
      </c>
      <c r="P76" s="4">
        <v>14.39</v>
      </c>
      <c r="Q76" s="4">
        <v>48.3</v>
      </c>
      <c r="R76" s="4">
        <v>13.23</v>
      </c>
      <c r="S76">
        <f t="shared" si="6"/>
        <v>13.23</v>
      </c>
      <c r="T76" t="str">
        <f t="shared" si="7"/>
        <v>PEDRO</v>
      </c>
    </row>
    <row r="77" spans="1:20" x14ac:dyDescent="0.25">
      <c r="A77" s="4" t="s">
        <v>28</v>
      </c>
      <c r="B77" s="4">
        <v>1568.02</v>
      </c>
      <c r="C77" s="4">
        <v>1315.62</v>
      </c>
      <c r="D77" s="4">
        <v>1380.89</v>
      </c>
      <c r="E77" s="4">
        <v>1741.46</v>
      </c>
      <c r="F77" s="4">
        <v>1319.99</v>
      </c>
      <c r="G77">
        <f t="shared" si="4"/>
        <v>1315.62</v>
      </c>
      <c r="H77" t="str">
        <f t="shared" si="5"/>
        <v>DTC</v>
      </c>
      <c r="M77" s="4" t="s">
        <v>28</v>
      </c>
      <c r="N77" s="4">
        <v>1257.6199999999999</v>
      </c>
      <c r="O77" s="4">
        <v>1326.24</v>
      </c>
      <c r="P77" s="4">
        <v>1034.71</v>
      </c>
      <c r="Q77" s="4">
        <v>1340.29</v>
      </c>
      <c r="R77" s="4">
        <v>993.75</v>
      </c>
      <c r="S77">
        <f t="shared" si="6"/>
        <v>993.75</v>
      </c>
      <c r="T77" t="str">
        <f t="shared" si="7"/>
        <v>PEDRO</v>
      </c>
    </row>
    <row r="78" spans="1:20" x14ac:dyDescent="0.25">
      <c r="A78" s="4" t="s">
        <v>29</v>
      </c>
      <c r="B78" s="4">
        <v>256.86</v>
      </c>
      <c r="C78" s="4">
        <v>81.45</v>
      </c>
      <c r="D78" s="4">
        <v>209.22</v>
      </c>
      <c r="E78" s="4">
        <v>254.71</v>
      </c>
      <c r="F78" s="4">
        <v>200.35</v>
      </c>
      <c r="G78">
        <f t="shared" si="4"/>
        <v>81.45</v>
      </c>
      <c r="H78" t="str">
        <f t="shared" si="5"/>
        <v>DTC</v>
      </c>
      <c r="M78" s="4" t="s">
        <v>29</v>
      </c>
      <c r="N78" s="4">
        <v>184.89</v>
      </c>
      <c r="O78" s="4">
        <v>83.56</v>
      </c>
      <c r="P78" s="4">
        <v>158.94999999999999</v>
      </c>
      <c r="Q78" s="4">
        <v>228.86</v>
      </c>
      <c r="R78" s="4">
        <v>154.87</v>
      </c>
      <c r="S78">
        <f t="shared" si="6"/>
        <v>83.56</v>
      </c>
      <c r="T78" t="str">
        <f t="shared" si="7"/>
        <v>DTC</v>
      </c>
    </row>
    <row r="79" spans="1:20" x14ac:dyDescent="0.25">
      <c r="A79" s="4" t="s">
        <v>30</v>
      </c>
      <c r="B79" s="4">
        <v>165.58</v>
      </c>
      <c r="C79" s="4">
        <v>52.83</v>
      </c>
      <c r="D79" s="4">
        <v>144.38999999999999</v>
      </c>
      <c r="E79" s="4">
        <v>187.47</v>
      </c>
      <c r="F79" s="4">
        <v>133.03</v>
      </c>
      <c r="G79">
        <f t="shared" si="4"/>
        <v>52.83</v>
      </c>
      <c r="H79" t="str">
        <f t="shared" si="5"/>
        <v>DTC</v>
      </c>
      <c r="M79" s="4" t="s">
        <v>30</v>
      </c>
      <c r="N79" s="4">
        <v>128.19</v>
      </c>
      <c r="O79" s="4">
        <v>56.65</v>
      </c>
      <c r="P79" s="4">
        <v>107.2</v>
      </c>
      <c r="Q79" s="4">
        <v>149.25</v>
      </c>
      <c r="R79" s="4">
        <v>103.99</v>
      </c>
      <c r="S79">
        <f t="shared" si="6"/>
        <v>56.65</v>
      </c>
      <c r="T79" t="str">
        <f t="shared" si="7"/>
        <v>DTC</v>
      </c>
    </row>
    <row r="80" spans="1:20" x14ac:dyDescent="0.25">
      <c r="A80" s="4" t="s">
        <v>31</v>
      </c>
      <c r="B80" s="4">
        <v>28.71</v>
      </c>
      <c r="C80" s="4">
        <v>98.27</v>
      </c>
      <c r="D80" s="4">
        <v>19.03</v>
      </c>
      <c r="E80" s="4">
        <v>114.65</v>
      </c>
      <c r="F80" s="4">
        <v>16.64</v>
      </c>
      <c r="G80">
        <f t="shared" si="4"/>
        <v>16.64</v>
      </c>
      <c r="H80" t="str">
        <f t="shared" si="5"/>
        <v>PEDRO</v>
      </c>
      <c r="M80" s="4" t="s">
        <v>31</v>
      </c>
      <c r="N80" s="4">
        <v>25.34</v>
      </c>
      <c r="O80" s="4">
        <v>134.31</v>
      </c>
      <c r="P80" s="4">
        <v>15.18</v>
      </c>
      <c r="Q80" s="4">
        <v>119.54</v>
      </c>
      <c r="R80" s="4">
        <v>14.8</v>
      </c>
      <c r="S80">
        <f t="shared" si="6"/>
        <v>14.8</v>
      </c>
      <c r="T80" t="str">
        <f t="shared" si="7"/>
        <v>PEDRO</v>
      </c>
    </row>
    <row r="81" spans="1:20" x14ac:dyDescent="0.25">
      <c r="A81" s="4" t="s">
        <v>32</v>
      </c>
      <c r="B81" s="4">
        <v>44.18</v>
      </c>
      <c r="C81" s="4">
        <v>50.04</v>
      </c>
      <c r="D81" s="4">
        <v>83.97</v>
      </c>
      <c r="E81" s="4">
        <v>61.06</v>
      </c>
      <c r="F81" s="4">
        <v>49.33</v>
      </c>
      <c r="G81">
        <f t="shared" si="4"/>
        <v>44.18</v>
      </c>
      <c r="H81" t="str">
        <f t="shared" si="5"/>
        <v>DMBO</v>
      </c>
      <c r="M81" s="4" t="s">
        <v>32</v>
      </c>
      <c r="N81" s="4">
        <v>90.23</v>
      </c>
      <c r="O81" s="4">
        <v>61.01</v>
      </c>
      <c r="P81" s="4">
        <v>46.23</v>
      </c>
      <c r="Q81" s="4">
        <v>65.33</v>
      </c>
      <c r="R81" s="4">
        <v>59.73</v>
      </c>
      <c r="S81">
        <f t="shared" si="6"/>
        <v>46.23</v>
      </c>
      <c r="T81" t="str">
        <f t="shared" si="7"/>
        <v>GMOD</v>
      </c>
    </row>
    <row r="82" spans="1:20" x14ac:dyDescent="0.25">
      <c r="A82" s="4" t="s">
        <v>33</v>
      </c>
      <c r="B82" s="4">
        <v>26.9</v>
      </c>
      <c r="C82" s="4">
        <v>37.56</v>
      </c>
      <c r="D82" s="4">
        <v>15.33</v>
      </c>
      <c r="E82" s="4">
        <v>49.9</v>
      </c>
      <c r="F82" s="4">
        <v>8.8800000000000008</v>
      </c>
      <c r="G82">
        <f t="shared" si="4"/>
        <v>8.8800000000000008</v>
      </c>
      <c r="H82" t="str">
        <f t="shared" si="5"/>
        <v>PEDRO</v>
      </c>
      <c r="M82" s="4" t="s">
        <v>33</v>
      </c>
      <c r="N82" s="4">
        <v>24.54</v>
      </c>
      <c r="O82" s="4">
        <v>37.82</v>
      </c>
      <c r="P82" s="4">
        <v>12.55</v>
      </c>
      <c r="Q82" s="4">
        <v>59.9</v>
      </c>
      <c r="R82" s="4">
        <v>11.19</v>
      </c>
      <c r="S82">
        <f t="shared" si="6"/>
        <v>11.19</v>
      </c>
      <c r="T82" t="str">
        <f t="shared" si="7"/>
        <v>PEDRO</v>
      </c>
    </row>
    <row r="83" spans="1:20" x14ac:dyDescent="0.25">
      <c r="A83" s="4" t="s">
        <v>34</v>
      </c>
      <c r="B83" s="4">
        <v>22.04</v>
      </c>
      <c r="C83" s="4">
        <v>12.68</v>
      </c>
      <c r="D83" s="4">
        <v>32.43</v>
      </c>
      <c r="E83" s="4">
        <v>43.58</v>
      </c>
      <c r="F83" s="4">
        <v>24.2</v>
      </c>
      <c r="G83">
        <f t="shared" si="4"/>
        <v>12.68</v>
      </c>
      <c r="H83" t="str">
        <f t="shared" si="5"/>
        <v>DTC</v>
      </c>
      <c r="M83" s="4" t="s">
        <v>34</v>
      </c>
      <c r="N83" s="4">
        <v>21.3</v>
      </c>
      <c r="O83" s="4">
        <v>14.05</v>
      </c>
      <c r="P83" s="4">
        <v>25.18</v>
      </c>
      <c r="Q83" s="4">
        <v>36.31</v>
      </c>
      <c r="R83" s="4">
        <v>19.23</v>
      </c>
      <c r="S83">
        <f t="shared" si="6"/>
        <v>14.05</v>
      </c>
      <c r="T83" t="str">
        <f t="shared" si="7"/>
        <v>DTC</v>
      </c>
    </row>
    <row r="84" spans="1:20" x14ac:dyDescent="0.25">
      <c r="A84" s="4" t="s">
        <v>35</v>
      </c>
      <c r="B84" s="4">
        <v>97.25</v>
      </c>
      <c r="C84" s="4">
        <v>63.64</v>
      </c>
      <c r="D84" s="4">
        <v>27.94</v>
      </c>
      <c r="E84" s="4">
        <v>88.88</v>
      </c>
      <c r="F84" s="4">
        <v>55.31</v>
      </c>
      <c r="G84">
        <f t="shared" si="4"/>
        <v>27.94</v>
      </c>
      <c r="H84" t="str">
        <f t="shared" si="5"/>
        <v>GMOD</v>
      </c>
      <c r="M84" s="4" t="s">
        <v>35</v>
      </c>
      <c r="N84" s="4">
        <v>80.069999999999993</v>
      </c>
      <c r="O84" s="4">
        <v>65.53</v>
      </c>
      <c r="P84" s="4">
        <v>18.89</v>
      </c>
      <c r="Q84" s="4">
        <v>99.17</v>
      </c>
      <c r="R84" s="4">
        <v>45.33</v>
      </c>
      <c r="S84">
        <f t="shared" si="6"/>
        <v>18.89</v>
      </c>
      <c r="T84" t="str">
        <f t="shared" si="7"/>
        <v>GMOD</v>
      </c>
    </row>
    <row r="85" spans="1:20" x14ac:dyDescent="0.25">
      <c r="A85" s="4" t="s">
        <v>36</v>
      </c>
      <c r="B85" s="4">
        <v>286.35000000000002</v>
      </c>
      <c r="C85" s="4">
        <v>192.02</v>
      </c>
      <c r="D85" s="4">
        <v>241.96</v>
      </c>
      <c r="E85" s="4">
        <v>428.93</v>
      </c>
      <c r="F85" s="4">
        <v>238.05</v>
      </c>
      <c r="G85">
        <f t="shared" si="4"/>
        <v>192.02</v>
      </c>
      <c r="H85" t="str">
        <f t="shared" si="5"/>
        <v>DTC</v>
      </c>
      <c r="M85" s="4" t="s">
        <v>36</v>
      </c>
      <c r="N85" s="4">
        <v>239.39</v>
      </c>
      <c r="O85" s="4">
        <v>183.97</v>
      </c>
      <c r="P85" s="4">
        <v>184.42</v>
      </c>
      <c r="Q85" s="4">
        <v>338.62</v>
      </c>
      <c r="R85" s="4">
        <v>171.88</v>
      </c>
      <c r="S85">
        <f t="shared" si="6"/>
        <v>171.88</v>
      </c>
      <c r="T85" t="str">
        <f t="shared" si="7"/>
        <v>PEDRO</v>
      </c>
    </row>
    <row r="86" spans="1:20" x14ac:dyDescent="0.25">
      <c r="A86" s="4" t="s">
        <v>37</v>
      </c>
      <c r="B86" s="4">
        <v>8.58</v>
      </c>
      <c r="C86" s="4">
        <v>8.2799999999999994</v>
      </c>
      <c r="D86" s="4">
        <v>11.46</v>
      </c>
      <c r="E86" s="4">
        <v>11.65</v>
      </c>
      <c r="F86" s="4">
        <v>8.82</v>
      </c>
      <c r="G86">
        <f t="shared" si="4"/>
        <v>8.2799999999999994</v>
      </c>
      <c r="H86" t="str">
        <f t="shared" si="5"/>
        <v>DTC</v>
      </c>
      <c r="M86" s="4" t="s">
        <v>37</v>
      </c>
      <c r="N86" s="4">
        <v>7.79</v>
      </c>
      <c r="O86" s="4">
        <v>9.17</v>
      </c>
      <c r="P86" s="4">
        <v>10.7</v>
      </c>
      <c r="Q86" s="4">
        <v>11.32</v>
      </c>
      <c r="R86" s="4">
        <v>8.7799999999999994</v>
      </c>
      <c r="S86">
        <f t="shared" si="6"/>
        <v>7.79</v>
      </c>
      <c r="T86" t="str">
        <f t="shared" si="7"/>
        <v>DMBO</v>
      </c>
    </row>
    <row r="87" spans="1:20" x14ac:dyDescent="0.25">
      <c r="A87" s="4" t="s">
        <v>38</v>
      </c>
      <c r="B87" s="4">
        <v>61.94</v>
      </c>
      <c r="C87" s="4">
        <v>5.96</v>
      </c>
      <c r="D87" s="4">
        <v>19.41</v>
      </c>
      <c r="E87" s="4">
        <v>36.75</v>
      </c>
      <c r="F87" s="4">
        <v>17.489999999999998</v>
      </c>
      <c r="G87">
        <f t="shared" si="4"/>
        <v>5.96</v>
      </c>
      <c r="H87" t="str">
        <f t="shared" si="5"/>
        <v>DTC</v>
      </c>
      <c r="M87" s="4" t="s">
        <v>38</v>
      </c>
      <c r="N87" s="4">
        <v>71.400000000000006</v>
      </c>
      <c r="O87" s="4">
        <v>14.43</v>
      </c>
      <c r="P87" s="4">
        <v>21.52</v>
      </c>
      <c r="Q87" s="4">
        <v>43.5</v>
      </c>
      <c r="R87" s="4">
        <v>23.24</v>
      </c>
      <c r="S87">
        <f t="shared" si="6"/>
        <v>14.43</v>
      </c>
      <c r="T87" t="str">
        <f t="shared" si="7"/>
        <v>DTC</v>
      </c>
    </row>
    <row r="88" spans="1:20" x14ac:dyDescent="0.25">
      <c r="A88" s="4" t="s">
        <v>39</v>
      </c>
      <c r="B88" s="4">
        <v>64.319999999999993</v>
      </c>
      <c r="C88" s="4">
        <v>65.16</v>
      </c>
      <c r="D88" s="4">
        <v>81.67</v>
      </c>
      <c r="E88" s="4">
        <v>118.41</v>
      </c>
      <c r="F88" s="4">
        <v>55.9</v>
      </c>
      <c r="G88">
        <f t="shared" si="4"/>
        <v>55.9</v>
      </c>
      <c r="H88" t="str">
        <f t="shared" si="5"/>
        <v>PEDRO</v>
      </c>
      <c r="M88" s="4" t="s">
        <v>39</v>
      </c>
      <c r="N88" s="4">
        <v>48.16</v>
      </c>
      <c r="O88" s="4">
        <v>66.47</v>
      </c>
      <c r="P88" s="4">
        <v>61.41</v>
      </c>
      <c r="Q88" s="4">
        <v>110.65</v>
      </c>
      <c r="R88" s="4">
        <v>48.46</v>
      </c>
      <c r="S88">
        <f t="shared" si="6"/>
        <v>48.16</v>
      </c>
      <c r="T88" t="str">
        <f t="shared" si="7"/>
        <v>DMBO</v>
      </c>
    </row>
    <row r="95" spans="1:20" x14ac:dyDescent="0.25">
      <c r="A95" s="4" t="s">
        <v>0</v>
      </c>
      <c r="B95" s="4" t="s">
        <v>40</v>
      </c>
      <c r="C95" s="4" t="s">
        <v>41</v>
      </c>
      <c r="D95" s="4" t="s">
        <v>42</v>
      </c>
      <c r="E95" s="4" t="s">
        <v>43</v>
      </c>
      <c r="F95" s="4" t="s">
        <v>44</v>
      </c>
    </row>
    <row r="96" spans="1:20" x14ac:dyDescent="0.25">
      <c r="A96" s="4" t="s">
        <v>1</v>
      </c>
      <c r="B96" s="4">
        <v>280.42</v>
      </c>
      <c r="C96" s="4">
        <v>385.95</v>
      </c>
      <c r="D96" s="4">
        <v>43.79</v>
      </c>
      <c r="E96" s="4">
        <v>305.77</v>
      </c>
      <c r="F96" s="4">
        <v>42.54</v>
      </c>
      <c r="G96">
        <f>SMALL(B96:F96,1)</f>
        <v>42.54</v>
      </c>
      <c r="H96" t="str">
        <f>IF(G96=F96,"PEDRO",IF(G96=E96,"GTCOD",IF(G96=D96,"GMOD",IF(G96=C96,"DTC",IF(G96=B96,"DMBO")))))</f>
        <v>PEDRO</v>
      </c>
    </row>
    <row r="97" spans="1:8" x14ac:dyDescent="0.25">
      <c r="A97" s="4" t="s">
        <v>2</v>
      </c>
      <c r="B97" s="4">
        <v>11.85</v>
      </c>
      <c r="C97" s="4">
        <v>24.07</v>
      </c>
      <c r="D97" s="4">
        <v>12.83</v>
      </c>
      <c r="E97" s="4">
        <v>29.45</v>
      </c>
      <c r="F97" s="4">
        <v>11.1</v>
      </c>
      <c r="G97">
        <f t="shared" ref="G97:G134" si="8">SMALL(B97:F97,1)</f>
        <v>11.1</v>
      </c>
      <c r="H97" t="str">
        <f t="shared" ref="H97:H134" si="9">IF(G97=F97,"PEDRO",IF(G97=E97,"GTCOD",IF(G97=D97,"GMOD",IF(G97=C97,"DTC",IF(G97=B97,"DMBO")))))</f>
        <v>PEDRO</v>
      </c>
    </row>
    <row r="98" spans="1:8" x14ac:dyDescent="0.25">
      <c r="A98" s="4" t="s">
        <v>3</v>
      </c>
      <c r="B98" s="4">
        <v>30.7</v>
      </c>
      <c r="C98" s="4">
        <v>85.22</v>
      </c>
      <c r="D98" s="4">
        <v>30.2</v>
      </c>
      <c r="E98" s="4">
        <v>110.93</v>
      </c>
      <c r="F98" s="4">
        <v>27.07</v>
      </c>
      <c r="G98">
        <f t="shared" si="8"/>
        <v>27.07</v>
      </c>
      <c r="H98" t="str">
        <f t="shared" si="9"/>
        <v>PEDRO</v>
      </c>
    </row>
    <row r="99" spans="1:8" x14ac:dyDescent="0.25">
      <c r="A99" s="4" t="s">
        <v>4</v>
      </c>
      <c r="B99" s="4">
        <v>14.7</v>
      </c>
      <c r="C99" s="4">
        <v>19.739999999999998</v>
      </c>
      <c r="D99" s="4">
        <v>9.89</v>
      </c>
      <c r="E99" s="4">
        <v>72.38</v>
      </c>
      <c r="F99" s="4">
        <v>7.7</v>
      </c>
      <c r="G99">
        <f t="shared" si="8"/>
        <v>7.7</v>
      </c>
      <c r="H99" t="str">
        <f t="shared" si="9"/>
        <v>PEDRO</v>
      </c>
    </row>
    <row r="100" spans="1:8" x14ac:dyDescent="0.25">
      <c r="A100" s="4" t="s">
        <v>5</v>
      </c>
      <c r="B100" s="4">
        <v>18.7</v>
      </c>
      <c r="C100" s="4">
        <v>115.17</v>
      </c>
      <c r="D100" s="4">
        <v>12.64</v>
      </c>
      <c r="E100" s="4">
        <v>513.17999999999995</v>
      </c>
      <c r="F100" s="4">
        <v>10.01</v>
      </c>
      <c r="G100">
        <f t="shared" si="8"/>
        <v>10.01</v>
      </c>
      <c r="H100" t="str">
        <f t="shared" si="9"/>
        <v>PEDRO</v>
      </c>
    </row>
    <row r="101" spans="1:8" x14ac:dyDescent="0.25">
      <c r="A101" s="4" t="s">
        <v>6</v>
      </c>
      <c r="B101" s="4">
        <v>8.4700000000000006</v>
      </c>
      <c r="C101" s="4">
        <v>16.04</v>
      </c>
      <c r="D101" s="4">
        <v>10.19</v>
      </c>
      <c r="E101" s="4">
        <v>14.47</v>
      </c>
      <c r="F101" s="4">
        <v>8.31</v>
      </c>
      <c r="G101">
        <f t="shared" si="8"/>
        <v>8.31</v>
      </c>
      <c r="H101" t="str">
        <f t="shared" si="9"/>
        <v>PEDRO</v>
      </c>
    </row>
    <row r="102" spans="1:8" x14ac:dyDescent="0.25">
      <c r="A102" s="4" t="s">
        <v>7</v>
      </c>
      <c r="B102" s="4">
        <v>70.09</v>
      </c>
      <c r="C102" s="4">
        <v>103.52</v>
      </c>
      <c r="D102" s="4">
        <v>56.3</v>
      </c>
      <c r="E102" s="4">
        <v>104.84</v>
      </c>
      <c r="F102" s="4">
        <v>53.66</v>
      </c>
      <c r="G102">
        <f t="shared" si="8"/>
        <v>53.66</v>
      </c>
      <c r="H102" t="str">
        <f t="shared" si="9"/>
        <v>PEDRO</v>
      </c>
    </row>
    <row r="103" spans="1:8" x14ac:dyDescent="0.25">
      <c r="A103" s="4" t="s">
        <v>8</v>
      </c>
      <c r="B103" s="4">
        <v>14.32</v>
      </c>
      <c r="C103" s="4">
        <v>59.8</v>
      </c>
      <c r="D103" s="4">
        <v>15.1</v>
      </c>
      <c r="E103" s="4">
        <v>162.04</v>
      </c>
      <c r="F103" s="4">
        <v>13.06</v>
      </c>
      <c r="G103">
        <f t="shared" si="8"/>
        <v>13.06</v>
      </c>
      <c r="H103" t="str">
        <f t="shared" si="9"/>
        <v>PEDRO</v>
      </c>
    </row>
    <row r="104" spans="1:8" x14ac:dyDescent="0.25">
      <c r="A104" s="4" t="s">
        <v>9</v>
      </c>
      <c r="B104" s="4">
        <v>5.55</v>
      </c>
      <c r="C104" s="4">
        <v>8.1199999999999992</v>
      </c>
      <c r="D104" s="4">
        <v>9.69</v>
      </c>
      <c r="E104" s="4">
        <v>57.9</v>
      </c>
      <c r="F104" s="4">
        <v>6.84</v>
      </c>
      <c r="G104">
        <f t="shared" si="8"/>
        <v>5.55</v>
      </c>
      <c r="H104" t="str">
        <f t="shared" si="9"/>
        <v>DMBO</v>
      </c>
    </row>
    <row r="105" spans="1:8" x14ac:dyDescent="0.25">
      <c r="A105" s="4" t="s">
        <v>10</v>
      </c>
      <c r="B105" s="4">
        <v>20.16</v>
      </c>
      <c r="C105" s="4">
        <v>86.51</v>
      </c>
      <c r="D105" s="4">
        <v>14.49</v>
      </c>
      <c r="E105" s="4">
        <v>114.11</v>
      </c>
      <c r="F105" s="4">
        <v>11.86</v>
      </c>
      <c r="G105">
        <f t="shared" si="8"/>
        <v>11.86</v>
      </c>
      <c r="H105" t="str">
        <f t="shared" si="9"/>
        <v>PEDRO</v>
      </c>
    </row>
    <row r="106" spans="1:8" x14ac:dyDescent="0.25">
      <c r="A106" s="4" t="s">
        <v>11</v>
      </c>
      <c r="B106" s="4">
        <v>40.049999999999997</v>
      </c>
      <c r="C106" s="4">
        <v>80.64</v>
      </c>
      <c r="D106" s="4">
        <v>38.369999999999997</v>
      </c>
      <c r="E106" s="4">
        <v>92.02</v>
      </c>
      <c r="F106" s="4">
        <v>34.71</v>
      </c>
      <c r="G106">
        <f t="shared" si="8"/>
        <v>34.71</v>
      </c>
      <c r="H106" t="str">
        <f t="shared" si="9"/>
        <v>PEDRO</v>
      </c>
    </row>
    <row r="107" spans="1:8" x14ac:dyDescent="0.25">
      <c r="A107" s="4" t="s">
        <v>12</v>
      </c>
      <c r="B107" s="4">
        <v>24.83</v>
      </c>
      <c r="C107" s="4">
        <v>38.82</v>
      </c>
      <c r="D107" s="4">
        <v>20.51</v>
      </c>
      <c r="E107" s="4">
        <v>69.22</v>
      </c>
      <c r="F107" s="4">
        <v>19.23</v>
      </c>
      <c r="G107">
        <f t="shared" si="8"/>
        <v>19.23</v>
      </c>
      <c r="H107" t="str">
        <f t="shared" si="9"/>
        <v>PEDRO</v>
      </c>
    </row>
    <row r="108" spans="1:8" x14ac:dyDescent="0.25">
      <c r="A108" s="4" t="s">
        <v>13</v>
      </c>
      <c r="B108" s="4">
        <v>10.15</v>
      </c>
      <c r="C108" s="4">
        <v>12.25</v>
      </c>
      <c r="D108" s="4">
        <v>12.86</v>
      </c>
      <c r="E108" s="4">
        <v>18.670000000000002</v>
      </c>
      <c r="F108" s="4">
        <v>10.92</v>
      </c>
      <c r="G108">
        <f t="shared" si="8"/>
        <v>10.15</v>
      </c>
      <c r="H108" t="str">
        <f t="shared" si="9"/>
        <v>DMBO</v>
      </c>
    </row>
    <row r="109" spans="1:8" x14ac:dyDescent="0.25">
      <c r="A109" s="4" t="s">
        <v>14</v>
      </c>
      <c r="B109" s="4">
        <v>60.28</v>
      </c>
      <c r="C109" s="4">
        <v>54.22</v>
      </c>
      <c r="D109" s="4">
        <v>26.6</v>
      </c>
      <c r="E109" s="4">
        <v>59.71</v>
      </c>
      <c r="F109" s="4">
        <v>24.93</v>
      </c>
      <c r="G109">
        <f t="shared" si="8"/>
        <v>24.93</v>
      </c>
      <c r="H109" t="str">
        <f t="shared" si="9"/>
        <v>PEDRO</v>
      </c>
    </row>
    <row r="110" spans="1:8" x14ac:dyDescent="0.25">
      <c r="A110" s="4" t="s">
        <v>15</v>
      </c>
      <c r="B110" s="4">
        <v>86.56</v>
      </c>
      <c r="C110" s="4">
        <v>61.12</v>
      </c>
      <c r="D110" s="4">
        <v>28.67</v>
      </c>
      <c r="E110" s="4">
        <v>70.349999999999994</v>
      </c>
      <c r="F110" s="4">
        <v>22.85</v>
      </c>
      <c r="G110">
        <f t="shared" si="8"/>
        <v>22.85</v>
      </c>
      <c r="H110" t="str">
        <f t="shared" si="9"/>
        <v>PEDRO</v>
      </c>
    </row>
    <row r="111" spans="1:8" x14ac:dyDescent="0.25">
      <c r="A111" s="4" t="s">
        <v>16</v>
      </c>
      <c r="B111" s="4">
        <v>18.989999999999998</v>
      </c>
      <c r="C111" s="4">
        <v>82.65</v>
      </c>
      <c r="D111" s="4">
        <v>19.84</v>
      </c>
      <c r="E111" s="4">
        <v>76.87</v>
      </c>
      <c r="F111" s="4">
        <v>18.190000000000001</v>
      </c>
      <c r="G111">
        <f t="shared" si="8"/>
        <v>18.190000000000001</v>
      </c>
      <c r="H111" t="str">
        <f t="shared" si="9"/>
        <v>PEDRO</v>
      </c>
    </row>
    <row r="112" spans="1:8" x14ac:dyDescent="0.25">
      <c r="A112" s="4" t="s">
        <v>17</v>
      </c>
      <c r="B112" s="4">
        <v>13.61</v>
      </c>
      <c r="C112" s="4">
        <v>38.72</v>
      </c>
      <c r="D112" s="4">
        <v>16.54</v>
      </c>
      <c r="E112" s="4">
        <v>103.47</v>
      </c>
      <c r="F112" s="4">
        <v>14.64</v>
      </c>
      <c r="G112">
        <f t="shared" si="8"/>
        <v>13.61</v>
      </c>
      <c r="H112" t="str">
        <f t="shared" si="9"/>
        <v>DMBO</v>
      </c>
    </row>
    <row r="113" spans="1:8" x14ac:dyDescent="0.25">
      <c r="A113" s="4" t="s">
        <v>18</v>
      </c>
      <c r="B113" s="4">
        <v>65.930000000000007</v>
      </c>
      <c r="C113" s="4">
        <v>178.46</v>
      </c>
      <c r="D113" s="4">
        <v>18.43</v>
      </c>
      <c r="E113" s="4">
        <v>180.73</v>
      </c>
      <c r="F113" s="4">
        <v>15.94</v>
      </c>
      <c r="G113">
        <f t="shared" si="8"/>
        <v>15.94</v>
      </c>
      <c r="H113" t="str">
        <f t="shared" si="9"/>
        <v>PEDRO</v>
      </c>
    </row>
    <row r="114" spans="1:8" x14ac:dyDescent="0.25">
      <c r="A114" s="4" t="s">
        <v>19</v>
      </c>
      <c r="B114" s="4">
        <v>10.26</v>
      </c>
      <c r="C114" s="4">
        <v>10.18</v>
      </c>
      <c r="D114" s="4">
        <v>11.36</v>
      </c>
      <c r="E114" s="4">
        <v>15.4</v>
      </c>
      <c r="F114" s="4">
        <v>9.3699999999999992</v>
      </c>
      <c r="G114">
        <f t="shared" si="8"/>
        <v>9.3699999999999992</v>
      </c>
      <c r="H114" t="str">
        <f t="shared" si="9"/>
        <v>PEDRO</v>
      </c>
    </row>
    <row r="115" spans="1:8" x14ac:dyDescent="0.25">
      <c r="A115" s="4" t="s">
        <v>20</v>
      </c>
      <c r="B115" s="4">
        <v>128.91</v>
      </c>
      <c r="C115" s="4">
        <v>190.38</v>
      </c>
      <c r="D115" s="4">
        <v>131.86000000000001</v>
      </c>
      <c r="E115" s="4">
        <v>160.54</v>
      </c>
      <c r="F115" s="4">
        <v>125.71</v>
      </c>
      <c r="G115">
        <f t="shared" si="8"/>
        <v>125.71</v>
      </c>
      <c r="H115" t="str">
        <f t="shared" si="9"/>
        <v>PEDRO</v>
      </c>
    </row>
    <row r="116" spans="1:8" x14ac:dyDescent="0.25">
      <c r="A116" s="4" t="s">
        <v>21</v>
      </c>
      <c r="B116" s="4">
        <v>13.67</v>
      </c>
      <c r="C116" s="4">
        <v>29.03</v>
      </c>
      <c r="D116" s="4">
        <v>10.88</v>
      </c>
      <c r="E116" s="4">
        <v>21.51</v>
      </c>
      <c r="F116" s="4">
        <v>9.25</v>
      </c>
      <c r="G116">
        <f t="shared" si="8"/>
        <v>9.25</v>
      </c>
      <c r="H116" t="str">
        <f t="shared" si="9"/>
        <v>PEDRO</v>
      </c>
    </row>
    <row r="117" spans="1:8" x14ac:dyDescent="0.25">
      <c r="A117" s="4" t="s">
        <v>22</v>
      </c>
      <c r="B117" s="4">
        <v>90.34</v>
      </c>
      <c r="C117" s="4">
        <v>161.63999999999999</v>
      </c>
      <c r="D117" s="4">
        <v>83.56</v>
      </c>
      <c r="E117" s="4">
        <v>144.97</v>
      </c>
      <c r="F117" s="4">
        <v>78.75</v>
      </c>
      <c r="G117">
        <f t="shared" si="8"/>
        <v>78.75</v>
      </c>
      <c r="H117" t="str">
        <f t="shared" si="9"/>
        <v>PEDRO</v>
      </c>
    </row>
    <row r="118" spans="1:8" x14ac:dyDescent="0.25">
      <c r="A118" s="4" t="s">
        <v>23</v>
      </c>
      <c r="B118" s="4">
        <v>110.17</v>
      </c>
      <c r="C118" s="4">
        <v>208.35</v>
      </c>
      <c r="D118" s="4">
        <v>80.08</v>
      </c>
      <c r="E118" s="4">
        <v>115.35</v>
      </c>
      <c r="F118" s="4">
        <v>77.150000000000006</v>
      </c>
      <c r="G118">
        <f t="shared" si="8"/>
        <v>77.150000000000006</v>
      </c>
      <c r="H118" t="str">
        <f t="shared" si="9"/>
        <v>PEDRO</v>
      </c>
    </row>
    <row r="119" spans="1:8" x14ac:dyDescent="0.25">
      <c r="A119" s="4" t="s">
        <v>24</v>
      </c>
      <c r="B119" s="4">
        <v>20.49</v>
      </c>
      <c r="C119" s="4">
        <v>84.85</v>
      </c>
      <c r="D119" s="4">
        <v>19.47</v>
      </c>
      <c r="E119" s="4">
        <v>47.8</v>
      </c>
      <c r="F119" s="4">
        <v>17.72</v>
      </c>
      <c r="G119">
        <f t="shared" si="8"/>
        <v>17.72</v>
      </c>
      <c r="H119" t="str">
        <f t="shared" si="9"/>
        <v>PEDRO</v>
      </c>
    </row>
    <row r="120" spans="1:8" x14ac:dyDescent="0.25">
      <c r="A120" s="4" t="s">
        <v>25</v>
      </c>
      <c r="B120" s="4">
        <v>6.84</v>
      </c>
      <c r="C120" s="4">
        <v>9.15</v>
      </c>
      <c r="D120" s="4">
        <v>9.3000000000000007</v>
      </c>
      <c r="E120" s="4">
        <v>24.12</v>
      </c>
      <c r="F120" s="4">
        <v>6.91</v>
      </c>
      <c r="G120">
        <f t="shared" si="8"/>
        <v>6.84</v>
      </c>
      <c r="H120" t="str">
        <f t="shared" si="9"/>
        <v>DMBO</v>
      </c>
    </row>
    <row r="121" spans="1:8" x14ac:dyDescent="0.25">
      <c r="A121" s="4" t="s">
        <v>26</v>
      </c>
      <c r="B121" s="4">
        <v>34.520000000000003</v>
      </c>
      <c r="C121" s="4">
        <v>118.92</v>
      </c>
      <c r="D121" s="4">
        <v>35.369999999999997</v>
      </c>
      <c r="E121" s="4">
        <v>162.63999999999999</v>
      </c>
      <c r="F121" s="4">
        <v>34.229999999999997</v>
      </c>
      <c r="G121">
        <f t="shared" si="8"/>
        <v>34.229999999999997</v>
      </c>
      <c r="H121" t="str">
        <f t="shared" si="9"/>
        <v>PEDRO</v>
      </c>
    </row>
    <row r="122" spans="1:8" x14ac:dyDescent="0.25">
      <c r="A122" s="4" t="s">
        <v>27</v>
      </c>
      <c r="B122" s="4">
        <v>15.23</v>
      </c>
      <c r="C122" s="4">
        <v>46.46</v>
      </c>
      <c r="D122" s="4">
        <v>12.88</v>
      </c>
      <c r="E122" s="4">
        <v>70.819999999999993</v>
      </c>
      <c r="F122" s="4">
        <v>11.11</v>
      </c>
      <c r="G122">
        <f t="shared" si="8"/>
        <v>11.11</v>
      </c>
      <c r="H122" t="str">
        <f t="shared" si="9"/>
        <v>PEDRO</v>
      </c>
    </row>
    <row r="123" spans="1:8" x14ac:dyDescent="0.25">
      <c r="A123" s="4" t="s">
        <v>28</v>
      </c>
      <c r="B123" s="4">
        <v>604.35</v>
      </c>
      <c r="C123" s="4">
        <v>566.62</v>
      </c>
      <c r="D123" s="4">
        <v>542.48</v>
      </c>
      <c r="E123" s="4">
        <v>387.26</v>
      </c>
      <c r="F123" s="4">
        <v>526.21</v>
      </c>
      <c r="G123">
        <f t="shared" si="8"/>
        <v>387.26</v>
      </c>
      <c r="H123" t="str">
        <f t="shared" si="9"/>
        <v>GTCOD</v>
      </c>
    </row>
    <row r="124" spans="1:8" x14ac:dyDescent="0.25">
      <c r="A124" s="4" t="s">
        <v>29</v>
      </c>
      <c r="B124" s="4">
        <v>103.4</v>
      </c>
      <c r="C124" s="4">
        <v>84.11</v>
      </c>
      <c r="D124" s="4">
        <v>97.67</v>
      </c>
      <c r="E124" s="4">
        <v>109.02</v>
      </c>
      <c r="F124" s="4">
        <v>90.65</v>
      </c>
      <c r="G124">
        <f t="shared" si="8"/>
        <v>84.11</v>
      </c>
      <c r="H124" t="str">
        <f t="shared" si="9"/>
        <v>DTC</v>
      </c>
    </row>
    <row r="125" spans="1:8" x14ac:dyDescent="0.25">
      <c r="A125" s="4" t="s">
        <v>30</v>
      </c>
      <c r="B125" s="4">
        <v>73.349999999999994</v>
      </c>
      <c r="C125" s="4">
        <v>68.8</v>
      </c>
      <c r="D125" s="4">
        <v>66.040000000000006</v>
      </c>
      <c r="E125" s="4">
        <v>53.36</v>
      </c>
      <c r="F125" s="4">
        <v>64.040000000000006</v>
      </c>
      <c r="G125">
        <f t="shared" si="8"/>
        <v>53.36</v>
      </c>
      <c r="H125" t="str">
        <f t="shared" si="9"/>
        <v>GTCOD</v>
      </c>
    </row>
    <row r="126" spans="1:8" x14ac:dyDescent="0.25">
      <c r="A126" s="4" t="s">
        <v>31</v>
      </c>
      <c r="B126" s="4">
        <v>22.9</v>
      </c>
      <c r="C126" s="4">
        <v>129.03</v>
      </c>
      <c r="D126" s="4">
        <v>13.27</v>
      </c>
      <c r="E126" s="4">
        <v>113.54</v>
      </c>
      <c r="F126" s="4">
        <v>11.78</v>
      </c>
      <c r="G126">
        <f t="shared" si="8"/>
        <v>11.78</v>
      </c>
      <c r="H126" t="str">
        <f t="shared" si="9"/>
        <v>PEDRO</v>
      </c>
    </row>
    <row r="127" spans="1:8" x14ac:dyDescent="0.25">
      <c r="A127" s="4" t="s">
        <v>32</v>
      </c>
      <c r="B127" s="4">
        <v>75.08</v>
      </c>
      <c r="C127" s="4">
        <v>131.91999999999999</v>
      </c>
      <c r="D127" s="4">
        <v>99.06</v>
      </c>
      <c r="E127" s="4">
        <v>244.35</v>
      </c>
      <c r="F127" s="4">
        <v>134.22</v>
      </c>
      <c r="G127">
        <f t="shared" si="8"/>
        <v>75.08</v>
      </c>
      <c r="H127" t="str">
        <f t="shared" si="9"/>
        <v>DMBO</v>
      </c>
    </row>
    <row r="128" spans="1:8" x14ac:dyDescent="0.25">
      <c r="A128" s="4" t="s">
        <v>33</v>
      </c>
      <c r="B128" s="4">
        <v>17.07</v>
      </c>
      <c r="C128" s="4">
        <v>38.15</v>
      </c>
      <c r="D128" s="4">
        <v>15.57</v>
      </c>
      <c r="E128" s="4">
        <v>164.27</v>
      </c>
      <c r="F128" s="4">
        <v>12.96</v>
      </c>
      <c r="G128">
        <f t="shared" si="8"/>
        <v>12.96</v>
      </c>
      <c r="H128" t="str">
        <f t="shared" si="9"/>
        <v>PEDRO</v>
      </c>
    </row>
    <row r="129" spans="1:8" x14ac:dyDescent="0.25">
      <c r="A129" s="4" t="s">
        <v>34</v>
      </c>
      <c r="B129" s="4">
        <v>13.88</v>
      </c>
      <c r="C129" s="4">
        <v>14.55</v>
      </c>
      <c r="D129" s="4">
        <v>17.440000000000001</v>
      </c>
      <c r="E129" s="4">
        <v>84.29</v>
      </c>
      <c r="F129" s="4">
        <v>15.86</v>
      </c>
      <c r="G129">
        <f t="shared" si="8"/>
        <v>13.88</v>
      </c>
      <c r="H129" t="str">
        <f t="shared" si="9"/>
        <v>DMBO</v>
      </c>
    </row>
    <row r="130" spans="1:8" x14ac:dyDescent="0.25">
      <c r="A130" s="4" t="s">
        <v>35</v>
      </c>
      <c r="B130" s="4">
        <v>57.99</v>
      </c>
      <c r="C130" s="4">
        <v>103.11</v>
      </c>
      <c r="D130" s="4">
        <v>22.79</v>
      </c>
      <c r="E130" s="4">
        <v>95.13</v>
      </c>
      <c r="F130" s="4">
        <v>20.43</v>
      </c>
      <c r="G130">
        <f t="shared" si="8"/>
        <v>20.43</v>
      </c>
      <c r="H130" t="str">
        <f t="shared" si="9"/>
        <v>PEDRO</v>
      </c>
    </row>
    <row r="131" spans="1:8" x14ac:dyDescent="0.25">
      <c r="A131" s="4" t="s">
        <v>36</v>
      </c>
      <c r="B131" s="4">
        <v>134.80000000000001</v>
      </c>
      <c r="C131" s="4">
        <v>203.78</v>
      </c>
      <c r="D131" s="4">
        <v>108.27</v>
      </c>
      <c r="E131" s="4">
        <v>148.86000000000001</v>
      </c>
      <c r="F131" s="4">
        <v>97.37</v>
      </c>
      <c r="G131">
        <f t="shared" si="8"/>
        <v>97.37</v>
      </c>
      <c r="H131" t="str">
        <f t="shared" si="9"/>
        <v>PEDRO</v>
      </c>
    </row>
    <row r="132" spans="1:8" x14ac:dyDescent="0.25">
      <c r="A132" s="4" t="s">
        <v>37</v>
      </c>
      <c r="B132" s="4">
        <v>7.56</v>
      </c>
      <c r="C132" s="4">
        <v>9.3800000000000008</v>
      </c>
      <c r="D132" s="4">
        <v>9.36</v>
      </c>
      <c r="E132" s="4">
        <v>48.74</v>
      </c>
      <c r="F132" s="4">
        <v>7.54</v>
      </c>
      <c r="G132">
        <f t="shared" si="8"/>
        <v>7.54</v>
      </c>
      <c r="H132" t="str">
        <f t="shared" si="9"/>
        <v>PEDRO</v>
      </c>
    </row>
    <row r="133" spans="1:8" x14ac:dyDescent="0.25">
      <c r="A133" s="4" t="s">
        <v>38</v>
      </c>
      <c r="B133" s="4">
        <v>48.47</v>
      </c>
      <c r="C133" s="4">
        <v>13.67</v>
      </c>
      <c r="D133" s="4">
        <v>24.73</v>
      </c>
      <c r="E133" s="4">
        <v>66.56</v>
      </c>
      <c r="F133" s="4">
        <v>22.46</v>
      </c>
      <c r="G133">
        <f t="shared" si="8"/>
        <v>13.67</v>
      </c>
      <c r="H133" t="str">
        <f t="shared" si="9"/>
        <v>DTC</v>
      </c>
    </row>
    <row r="134" spans="1:8" x14ac:dyDescent="0.25">
      <c r="A134" s="4" t="s">
        <v>39</v>
      </c>
      <c r="B134" s="4">
        <v>27.88</v>
      </c>
      <c r="C134" s="4">
        <v>65.98</v>
      </c>
      <c r="D134" s="4">
        <v>41.09</v>
      </c>
      <c r="E134" s="4">
        <v>126.69</v>
      </c>
      <c r="F134" s="4">
        <v>37.65</v>
      </c>
      <c r="G134">
        <f t="shared" si="8"/>
        <v>27.88</v>
      </c>
      <c r="H134" t="str">
        <f t="shared" si="9"/>
        <v>DMBO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workbookViewId="0">
      <selection activeCell="G12" sqref="G12"/>
    </sheetView>
  </sheetViews>
  <sheetFormatPr defaultRowHeight="15" x14ac:dyDescent="0.25"/>
  <cols>
    <col min="1" max="1" width="18.125" bestFit="1" customWidth="1"/>
  </cols>
  <sheetData>
    <row r="2" spans="1:15" x14ac:dyDescent="0.25">
      <c r="A2" s="4" t="s">
        <v>0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</row>
    <row r="3" spans="1:15" x14ac:dyDescent="0.25">
      <c r="A3" s="4" t="s">
        <v>1</v>
      </c>
      <c r="B3" s="4" t="s">
        <v>44</v>
      </c>
      <c r="C3" s="4" t="s">
        <v>42</v>
      </c>
      <c r="D3" s="4" t="s">
        <v>42</v>
      </c>
      <c r="E3" s="4" t="s">
        <v>44</v>
      </c>
      <c r="F3" s="4" t="s">
        <v>44</v>
      </c>
      <c r="I3" s="4" t="s">
        <v>51</v>
      </c>
      <c r="J3" s="4" t="s">
        <v>57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</row>
    <row r="4" spans="1:15" x14ac:dyDescent="0.25">
      <c r="A4" s="4" t="s">
        <v>2</v>
      </c>
      <c r="B4" s="4" t="s">
        <v>41</v>
      </c>
      <c r="C4" s="4" t="s">
        <v>44</v>
      </c>
      <c r="D4" s="4" t="s">
        <v>44</v>
      </c>
      <c r="E4" s="4" t="s">
        <v>44</v>
      </c>
      <c r="F4" s="4" t="s">
        <v>44</v>
      </c>
      <c r="I4" s="4" t="s">
        <v>40</v>
      </c>
      <c r="J4" s="4">
        <f>SUM(K4:O4)</f>
        <v>21</v>
      </c>
      <c r="K4" s="4">
        <f>COUNTIF(B3:B41,"=DMBO")</f>
        <v>5</v>
      </c>
      <c r="L4" s="4">
        <f>COUNTIF(C3:C41,"=DMBO")</f>
        <v>2</v>
      </c>
      <c r="M4" s="4">
        <f>COUNTIF(D3:D41,"=DMBO")</f>
        <v>1</v>
      </c>
      <c r="N4" s="4">
        <f>COUNTIF(E3:E41,"=DMBO")</f>
        <v>6</v>
      </c>
      <c r="O4" s="4">
        <f>COUNTIF(F3:F41,"=DMBO")</f>
        <v>7</v>
      </c>
    </row>
    <row r="5" spans="1:15" x14ac:dyDescent="0.25">
      <c r="A5" s="4" t="s">
        <v>3</v>
      </c>
      <c r="B5" s="4" t="s">
        <v>41</v>
      </c>
      <c r="C5" s="4" t="s">
        <v>44</v>
      </c>
      <c r="D5" s="4" t="s">
        <v>44</v>
      </c>
      <c r="E5" s="4" t="s">
        <v>44</v>
      </c>
      <c r="F5" s="4" t="s">
        <v>44</v>
      </c>
      <c r="I5" s="4" t="s">
        <v>41</v>
      </c>
      <c r="J5" s="4">
        <f t="shared" ref="J5:J8" si="0">SUM(K5:O5)</f>
        <v>48</v>
      </c>
      <c r="K5" s="4">
        <f>COUNTIF(B3:B41,"=DTC")</f>
        <v>10</v>
      </c>
      <c r="L5" s="4">
        <f>COUNTIF(C3:C41,"=DTC")</f>
        <v>15</v>
      </c>
      <c r="M5" s="4">
        <f>COUNTIF(D3:D41,"=DTC")</f>
        <v>15</v>
      </c>
      <c r="N5" s="4">
        <f>COUNTIF(E3:E41,"=DTC")</f>
        <v>6</v>
      </c>
      <c r="O5" s="4">
        <f>COUNTIF(F3:F41,"=DTC")</f>
        <v>2</v>
      </c>
    </row>
    <row r="6" spans="1:15" x14ac:dyDescent="0.25">
      <c r="A6" s="4" t="s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44</v>
      </c>
      <c r="I6" s="4" t="s">
        <v>42</v>
      </c>
      <c r="J6" s="4">
        <f t="shared" si="0"/>
        <v>16</v>
      </c>
      <c r="K6" s="4">
        <f>COUNTIF(B3:B41,"=GMOD")</f>
        <v>5</v>
      </c>
      <c r="L6" s="4">
        <f>COUNTIF(C3:C41,"=GMOD")</f>
        <v>4</v>
      </c>
      <c r="M6" s="4">
        <f>COUNTIF(D3:D41,"=GMOD")</f>
        <v>3</v>
      </c>
      <c r="N6" s="4">
        <f>COUNTIF(E3:E41,"=GMOD")</f>
        <v>4</v>
      </c>
      <c r="O6" s="4">
        <f>COUNTIF(F3:F41,"=GMOD")</f>
        <v>0</v>
      </c>
    </row>
    <row r="7" spans="1:15" x14ac:dyDescent="0.25">
      <c r="A7" s="4" t="s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44</v>
      </c>
      <c r="I7" s="4" t="s">
        <v>43</v>
      </c>
      <c r="J7" s="4">
        <f t="shared" si="0"/>
        <v>9</v>
      </c>
      <c r="K7" s="4">
        <f>COUNTIF(B3:B41,"=GTCOD")</f>
        <v>7</v>
      </c>
      <c r="L7" s="4">
        <f>COUNTIF(C3:C41,"=GTCOD")</f>
        <v>0</v>
      </c>
      <c r="M7" s="4">
        <f>COUNTIF(D3:D41,"=GTCOD")</f>
        <v>0</v>
      </c>
      <c r="N7" s="4">
        <f>COUNTIF(E3:E41,"=GTCOD")</f>
        <v>0</v>
      </c>
      <c r="O7" s="4">
        <f>COUNTIF(F3:F41,"=GTCOD")</f>
        <v>2</v>
      </c>
    </row>
    <row r="8" spans="1:15" x14ac:dyDescent="0.25">
      <c r="A8" s="4" t="s">
        <v>6</v>
      </c>
      <c r="B8" s="4" t="s">
        <v>42</v>
      </c>
      <c r="C8" s="4" t="s">
        <v>44</v>
      </c>
      <c r="D8" s="4" t="s">
        <v>44</v>
      </c>
      <c r="E8" s="4" t="s">
        <v>44</v>
      </c>
      <c r="F8" s="4" t="s">
        <v>44</v>
      </c>
      <c r="I8" s="4" t="s">
        <v>44</v>
      </c>
      <c r="J8" s="4">
        <f t="shared" si="0"/>
        <v>101</v>
      </c>
      <c r="K8" s="4">
        <f>COUNTIF(B3:B41,"=PEDRO")</f>
        <v>12</v>
      </c>
      <c r="L8" s="4">
        <f>COUNTIF(C3:C41,"=PEDRO")</f>
        <v>18</v>
      </c>
      <c r="M8" s="4">
        <f>COUNTIF(D3:D41,"=PEDRO")</f>
        <v>20</v>
      </c>
      <c r="N8" s="4">
        <f>COUNTIF(E3:E41,"=PEDRO")</f>
        <v>23</v>
      </c>
      <c r="O8" s="4">
        <f>COUNTIF(F3:F41,"=PEDRO")</f>
        <v>28</v>
      </c>
    </row>
    <row r="9" spans="1:15" x14ac:dyDescent="0.25">
      <c r="A9" s="4" t="s">
        <v>7</v>
      </c>
      <c r="B9" s="4" t="s">
        <v>44</v>
      </c>
      <c r="C9" s="4" t="s">
        <v>41</v>
      </c>
      <c r="D9" s="4" t="s">
        <v>41</v>
      </c>
      <c r="E9" s="4" t="s">
        <v>42</v>
      </c>
      <c r="F9" s="4" t="s">
        <v>44</v>
      </c>
      <c r="I9" s="4" t="s">
        <v>57</v>
      </c>
      <c r="J9" s="4">
        <f>SUM(K9:O9)</f>
        <v>195</v>
      </c>
      <c r="K9" s="4">
        <f>SUM(K4:K8)</f>
        <v>39</v>
      </c>
      <c r="L9" s="4">
        <f t="shared" ref="L9:O9" si="1">SUM(L4:L8)</f>
        <v>39</v>
      </c>
      <c r="M9" s="4">
        <f t="shared" si="1"/>
        <v>39</v>
      </c>
      <c r="N9" s="4">
        <f t="shared" si="1"/>
        <v>39</v>
      </c>
      <c r="O9" s="4">
        <f t="shared" si="1"/>
        <v>39</v>
      </c>
    </row>
    <row r="10" spans="1:15" x14ac:dyDescent="0.25">
      <c r="A10" s="4" t="s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44</v>
      </c>
    </row>
    <row r="11" spans="1:15" x14ac:dyDescent="0.25">
      <c r="A11" s="4" t="s">
        <v>9</v>
      </c>
      <c r="B11" s="4" t="s">
        <v>40</v>
      </c>
      <c r="C11" s="4" t="s">
        <v>40</v>
      </c>
      <c r="D11" s="4" t="s">
        <v>41</v>
      </c>
      <c r="E11" s="4" t="s">
        <v>40</v>
      </c>
      <c r="F11" s="4" t="s">
        <v>40</v>
      </c>
    </row>
    <row r="12" spans="1:15" x14ac:dyDescent="0.25">
      <c r="A12" s="4" t="s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44</v>
      </c>
    </row>
    <row r="13" spans="1:15" x14ac:dyDescent="0.25">
      <c r="A13" s="4" t="s">
        <v>11</v>
      </c>
      <c r="B13" s="4" t="s">
        <v>43</v>
      </c>
      <c r="C13" s="4" t="s">
        <v>41</v>
      </c>
      <c r="D13" s="4" t="s">
        <v>41</v>
      </c>
      <c r="E13" s="4" t="s">
        <v>44</v>
      </c>
      <c r="F13" s="4" t="s">
        <v>44</v>
      </c>
    </row>
    <row r="14" spans="1:15" x14ac:dyDescent="0.25">
      <c r="A14" s="4" t="s">
        <v>12</v>
      </c>
      <c r="B14" s="4" t="s">
        <v>41</v>
      </c>
      <c r="C14" s="4" t="s">
        <v>44</v>
      </c>
      <c r="D14" s="4" t="s">
        <v>44</v>
      </c>
      <c r="E14" s="4" t="s">
        <v>44</v>
      </c>
      <c r="F14" s="4" t="s">
        <v>44</v>
      </c>
    </row>
    <row r="15" spans="1:15" x14ac:dyDescent="0.25">
      <c r="A15" s="4" t="s">
        <v>13</v>
      </c>
      <c r="B15" s="4" t="s">
        <v>40</v>
      </c>
      <c r="C15" s="4" t="s">
        <v>41</v>
      </c>
      <c r="D15" s="4" t="s">
        <v>41</v>
      </c>
      <c r="E15" s="4" t="s">
        <v>40</v>
      </c>
      <c r="F15" s="4" t="s">
        <v>40</v>
      </c>
    </row>
    <row r="16" spans="1:15" x14ac:dyDescent="0.25">
      <c r="A16" s="4" t="s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44</v>
      </c>
    </row>
    <row r="17" spans="1:6" x14ac:dyDescent="0.25">
      <c r="A17" s="4" t="s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44</v>
      </c>
    </row>
    <row r="18" spans="1:6" x14ac:dyDescent="0.25">
      <c r="A18" s="4" t="s">
        <v>16</v>
      </c>
      <c r="B18" s="4" t="s">
        <v>41</v>
      </c>
      <c r="C18" s="4" t="s">
        <v>44</v>
      </c>
      <c r="D18" s="4" t="s">
        <v>44</v>
      </c>
      <c r="E18" s="4" t="s">
        <v>44</v>
      </c>
      <c r="F18" s="4" t="s">
        <v>44</v>
      </c>
    </row>
    <row r="19" spans="1:6" x14ac:dyDescent="0.25">
      <c r="A19" s="4" t="s">
        <v>17</v>
      </c>
      <c r="B19" s="4" t="s">
        <v>41</v>
      </c>
      <c r="C19" s="4" t="s">
        <v>44</v>
      </c>
      <c r="D19" s="4" t="s">
        <v>44</v>
      </c>
      <c r="E19" s="4" t="s">
        <v>44</v>
      </c>
      <c r="F19" s="4" t="s">
        <v>40</v>
      </c>
    </row>
    <row r="20" spans="1:6" x14ac:dyDescent="0.25">
      <c r="A20" s="4" t="s">
        <v>18</v>
      </c>
      <c r="B20" s="4" t="s">
        <v>42</v>
      </c>
      <c r="C20" s="4" t="s">
        <v>42</v>
      </c>
      <c r="D20" s="4" t="s">
        <v>42</v>
      </c>
      <c r="E20" s="4" t="s">
        <v>44</v>
      </c>
      <c r="F20" s="4" t="s">
        <v>44</v>
      </c>
    </row>
    <row r="21" spans="1:6" x14ac:dyDescent="0.25">
      <c r="A21" s="4" t="s">
        <v>19</v>
      </c>
      <c r="B21" s="4" t="s">
        <v>40</v>
      </c>
      <c r="C21" s="4" t="s">
        <v>41</v>
      </c>
      <c r="D21" s="4" t="s">
        <v>41</v>
      </c>
      <c r="E21" s="4" t="s">
        <v>40</v>
      </c>
      <c r="F21" s="4" t="s">
        <v>44</v>
      </c>
    </row>
    <row r="22" spans="1:6" x14ac:dyDescent="0.25">
      <c r="A22" s="4" t="s">
        <v>20</v>
      </c>
      <c r="B22" s="4" t="s">
        <v>43</v>
      </c>
      <c r="C22" s="4" t="s">
        <v>41</v>
      </c>
      <c r="D22" s="4" t="s">
        <v>41</v>
      </c>
      <c r="E22" s="4" t="s">
        <v>41</v>
      </c>
      <c r="F22" s="4" t="s">
        <v>44</v>
      </c>
    </row>
    <row r="23" spans="1:6" x14ac:dyDescent="0.25">
      <c r="A23" s="4" t="s">
        <v>21</v>
      </c>
      <c r="B23" s="4" t="s">
        <v>41</v>
      </c>
      <c r="C23" s="4" t="s">
        <v>44</v>
      </c>
      <c r="D23" s="4" t="s">
        <v>44</v>
      </c>
      <c r="E23" s="4" t="s">
        <v>44</v>
      </c>
      <c r="F23" s="4" t="s">
        <v>44</v>
      </c>
    </row>
    <row r="24" spans="1:6" x14ac:dyDescent="0.25">
      <c r="A24" s="4" t="s">
        <v>22</v>
      </c>
      <c r="B24" s="4" t="s">
        <v>43</v>
      </c>
      <c r="C24" s="4" t="s">
        <v>41</v>
      </c>
      <c r="D24" s="4" t="s">
        <v>41</v>
      </c>
      <c r="E24" s="4" t="s">
        <v>41</v>
      </c>
      <c r="F24" s="4" t="s">
        <v>44</v>
      </c>
    </row>
    <row r="25" spans="1:6" x14ac:dyDescent="0.25">
      <c r="A25" s="4" t="s">
        <v>23</v>
      </c>
      <c r="B25" s="4" t="s">
        <v>43</v>
      </c>
      <c r="C25" s="4" t="s">
        <v>41</v>
      </c>
      <c r="D25" s="4" t="s">
        <v>44</v>
      </c>
      <c r="E25" s="4" t="s">
        <v>42</v>
      </c>
      <c r="F25" s="4" t="s">
        <v>44</v>
      </c>
    </row>
    <row r="26" spans="1:6" x14ac:dyDescent="0.25">
      <c r="A26" s="4" t="s">
        <v>24</v>
      </c>
      <c r="B26" s="4" t="s">
        <v>41</v>
      </c>
      <c r="C26" s="4" t="s">
        <v>44</v>
      </c>
      <c r="D26" s="4" t="s">
        <v>44</v>
      </c>
      <c r="E26" s="4" t="s">
        <v>44</v>
      </c>
      <c r="F26" s="4" t="s">
        <v>44</v>
      </c>
    </row>
    <row r="27" spans="1:6" x14ac:dyDescent="0.25">
      <c r="A27" s="4" t="s">
        <v>25</v>
      </c>
      <c r="B27" s="4" t="s">
        <v>40</v>
      </c>
      <c r="C27" s="4" t="s">
        <v>41</v>
      </c>
      <c r="D27" s="4" t="s">
        <v>41</v>
      </c>
      <c r="E27" s="4" t="s">
        <v>40</v>
      </c>
      <c r="F27" s="4" t="s">
        <v>40</v>
      </c>
    </row>
    <row r="28" spans="1:6" x14ac:dyDescent="0.25">
      <c r="A28" s="4" t="s">
        <v>26</v>
      </c>
      <c r="B28" s="4" t="s">
        <v>41</v>
      </c>
      <c r="C28" s="4" t="s">
        <v>44</v>
      </c>
      <c r="D28" s="4" t="s">
        <v>44</v>
      </c>
      <c r="E28" s="4" t="s">
        <v>44</v>
      </c>
      <c r="F28" s="4" t="s">
        <v>44</v>
      </c>
    </row>
    <row r="29" spans="1:6" x14ac:dyDescent="0.25">
      <c r="A29" s="4" t="s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44</v>
      </c>
    </row>
    <row r="30" spans="1:6" x14ac:dyDescent="0.25">
      <c r="A30" s="4" t="s">
        <v>28</v>
      </c>
      <c r="B30" s="4" t="s">
        <v>44</v>
      </c>
      <c r="C30" s="4" t="s">
        <v>44</v>
      </c>
      <c r="D30" s="4" t="s">
        <v>41</v>
      </c>
      <c r="E30" s="4" t="s">
        <v>44</v>
      </c>
      <c r="F30" s="4" t="s">
        <v>43</v>
      </c>
    </row>
    <row r="31" spans="1:6" x14ac:dyDescent="0.25">
      <c r="A31" s="4" t="s">
        <v>29</v>
      </c>
      <c r="B31" s="4" t="s">
        <v>43</v>
      </c>
      <c r="C31" s="4" t="s">
        <v>41</v>
      </c>
      <c r="D31" s="4" t="s">
        <v>41</v>
      </c>
      <c r="E31" s="4" t="s">
        <v>41</v>
      </c>
      <c r="F31" s="4" t="s">
        <v>41</v>
      </c>
    </row>
    <row r="32" spans="1:6" x14ac:dyDescent="0.25">
      <c r="A32" s="4" t="s">
        <v>30</v>
      </c>
      <c r="B32" s="4" t="s">
        <v>43</v>
      </c>
      <c r="C32" s="4" t="s">
        <v>41</v>
      </c>
      <c r="D32" s="4" t="s">
        <v>41</v>
      </c>
      <c r="E32" s="4" t="s">
        <v>41</v>
      </c>
      <c r="F32" s="4" t="s">
        <v>43</v>
      </c>
    </row>
    <row r="33" spans="1:6" x14ac:dyDescent="0.25">
      <c r="A33" s="4" t="s">
        <v>31</v>
      </c>
      <c r="B33" s="4" t="s">
        <v>44</v>
      </c>
      <c r="C33" s="4" t="s">
        <v>44</v>
      </c>
      <c r="D33" s="4" t="s">
        <v>44</v>
      </c>
      <c r="E33" s="4" t="s">
        <v>44</v>
      </c>
      <c r="F33" s="4" t="s">
        <v>44</v>
      </c>
    </row>
    <row r="34" spans="1:6" x14ac:dyDescent="0.25">
      <c r="A34" s="4" t="s">
        <v>32</v>
      </c>
      <c r="B34" s="4" t="s">
        <v>41</v>
      </c>
      <c r="C34" s="4" t="s">
        <v>40</v>
      </c>
      <c r="D34" s="4" t="s">
        <v>40</v>
      </c>
      <c r="E34" s="4" t="s">
        <v>42</v>
      </c>
      <c r="F34" s="4" t="s">
        <v>40</v>
      </c>
    </row>
    <row r="35" spans="1:6" x14ac:dyDescent="0.25">
      <c r="A35" s="4" t="s">
        <v>33</v>
      </c>
      <c r="B35" s="4" t="s">
        <v>42</v>
      </c>
      <c r="C35" s="4" t="s">
        <v>42</v>
      </c>
      <c r="D35" s="4" t="s">
        <v>44</v>
      </c>
      <c r="E35" s="4" t="s">
        <v>44</v>
      </c>
      <c r="F35" s="4" t="s">
        <v>44</v>
      </c>
    </row>
    <row r="36" spans="1:6" x14ac:dyDescent="0.25">
      <c r="A36" s="4" t="s">
        <v>34</v>
      </c>
      <c r="B36" s="4" t="s">
        <v>41</v>
      </c>
      <c r="C36" s="4" t="s">
        <v>41</v>
      </c>
      <c r="D36" s="4" t="s">
        <v>41</v>
      </c>
      <c r="E36" s="4" t="s">
        <v>41</v>
      </c>
      <c r="F36" s="4" t="s">
        <v>40</v>
      </c>
    </row>
    <row r="37" spans="1:6" x14ac:dyDescent="0.25">
      <c r="A37" s="4" t="s">
        <v>35</v>
      </c>
      <c r="B37" s="4" t="s">
        <v>42</v>
      </c>
      <c r="C37" s="4" t="s">
        <v>42</v>
      </c>
      <c r="D37" s="4" t="s">
        <v>42</v>
      </c>
      <c r="E37" s="4" t="s">
        <v>42</v>
      </c>
      <c r="F37" s="4" t="s">
        <v>44</v>
      </c>
    </row>
    <row r="38" spans="1:6" x14ac:dyDescent="0.25">
      <c r="A38" s="4" t="s">
        <v>36</v>
      </c>
      <c r="B38" s="4" t="s">
        <v>43</v>
      </c>
      <c r="C38" s="4" t="s">
        <v>41</v>
      </c>
      <c r="D38" s="4" t="s">
        <v>41</v>
      </c>
      <c r="E38" s="4" t="s">
        <v>44</v>
      </c>
      <c r="F38" s="4" t="s">
        <v>44</v>
      </c>
    </row>
    <row r="39" spans="1:6" x14ac:dyDescent="0.25">
      <c r="A39" s="4" t="s">
        <v>37</v>
      </c>
      <c r="B39" s="4" t="s">
        <v>40</v>
      </c>
      <c r="C39" s="4" t="s">
        <v>41</v>
      </c>
      <c r="D39" s="4" t="s">
        <v>41</v>
      </c>
      <c r="E39" s="4" t="s">
        <v>40</v>
      </c>
      <c r="F39" s="4" t="s">
        <v>44</v>
      </c>
    </row>
    <row r="40" spans="1:6" x14ac:dyDescent="0.25">
      <c r="A40" s="4" t="s">
        <v>38</v>
      </c>
      <c r="B40" s="4" t="s">
        <v>42</v>
      </c>
      <c r="C40" s="4" t="s">
        <v>41</v>
      </c>
      <c r="D40" s="4" t="s">
        <v>41</v>
      </c>
      <c r="E40" s="4" t="s">
        <v>41</v>
      </c>
      <c r="F40" s="4" t="s">
        <v>41</v>
      </c>
    </row>
    <row r="41" spans="1:6" x14ac:dyDescent="0.25">
      <c r="A41" s="4" t="s">
        <v>39</v>
      </c>
      <c r="B41" s="4" t="s">
        <v>44</v>
      </c>
      <c r="C41" s="4" t="s">
        <v>41</v>
      </c>
      <c r="D41" s="4" t="s">
        <v>44</v>
      </c>
      <c r="E41" s="4" t="s">
        <v>40</v>
      </c>
      <c r="F41" s="4" t="s">
        <v>40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topLeftCell="G1" workbookViewId="0">
      <selection activeCell="H12" sqref="H12"/>
    </sheetView>
  </sheetViews>
  <sheetFormatPr defaultRowHeight="15" x14ac:dyDescent="0.25"/>
  <cols>
    <col min="1" max="1" width="18.125" bestFit="1" customWidth="1"/>
  </cols>
  <sheetData>
    <row r="2" spans="1:15" x14ac:dyDescent="0.25">
      <c r="A2" s="4" t="s">
        <v>0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</row>
    <row r="3" spans="1:15" x14ac:dyDescent="0.25">
      <c r="A3" s="4" t="s">
        <v>1</v>
      </c>
      <c r="B3" s="4" t="s">
        <v>40</v>
      </c>
      <c r="C3" s="4" t="s">
        <v>44</v>
      </c>
      <c r="D3" s="4" t="s">
        <v>44</v>
      </c>
      <c r="E3" s="4" t="s">
        <v>42</v>
      </c>
      <c r="F3" s="4" t="s">
        <v>42</v>
      </c>
      <c r="I3" s="4" t="s">
        <v>51</v>
      </c>
      <c r="J3" s="4" t="s">
        <v>57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</row>
    <row r="4" spans="1:15" x14ac:dyDescent="0.25">
      <c r="A4" s="4" t="s">
        <v>2</v>
      </c>
      <c r="B4" s="4" t="s">
        <v>40</v>
      </c>
      <c r="C4" s="4" t="s">
        <v>40</v>
      </c>
      <c r="D4" s="4" t="s">
        <v>40</v>
      </c>
      <c r="E4" s="4" t="s">
        <v>42</v>
      </c>
      <c r="F4" s="4" t="s">
        <v>40</v>
      </c>
      <c r="I4" s="4" t="s">
        <v>40</v>
      </c>
      <c r="J4" s="4">
        <f>SUM(K4:O4)</f>
        <v>25</v>
      </c>
      <c r="K4" s="4">
        <f>COUNTIF(B3:B41,"=DMBO")</f>
        <v>6</v>
      </c>
      <c r="L4" s="4">
        <f>COUNTIF(C3:C41,"=DMBO")</f>
        <v>4</v>
      </c>
      <c r="M4" s="4">
        <f>COUNTIF(D3:D41,"=DMBO")</f>
        <v>8</v>
      </c>
      <c r="N4" s="4">
        <f>COUNTIF(E3:E41,"=DMBO")</f>
        <v>0</v>
      </c>
      <c r="O4" s="4">
        <f>COUNTIF(F3:F41,"=DMBO")</f>
        <v>7</v>
      </c>
    </row>
    <row r="5" spans="1:15" x14ac:dyDescent="0.25">
      <c r="A5" s="4" t="s">
        <v>3</v>
      </c>
      <c r="B5" s="4" t="s">
        <v>42</v>
      </c>
      <c r="C5" s="4" t="s">
        <v>42</v>
      </c>
      <c r="D5" s="4" t="s">
        <v>42</v>
      </c>
      <c r="E5" s="4" t="s">
        <v>42</v>
      </c>
      <c r="F5" s="4" t="s">
        <v>42</v>
      </c>
      <c r="I5" s="4" t="s">
        <v>41</v>
      </c>
      <c r="J5" s="4">
        <f t="shared" ref="J5:J8" si="0">SUM(K5:O5)</f>
        <v>7</v>
      </c>
      <c r="K5" s="4">
        <f>COUNTIF(B3:B41,"=DTC")</f>
        <v>2</v>
      </c>
      <c r="L5" s="4">
        <f>COUNTIF(C3:C41,"=DTC")</f>
        <v>2</v>
      </c>
      <c r="M5" s="4">
        <f>COUNTIF(D3:D41,"=DTC")</f>
        <v>0</v>
      </c>
      <c r="N5" s="4">
        <f>COUNTIF(E3:E41,"=DTC")</f>
        <v>1</v>
      </c>
      <c r="O5" s="4">
        <f>COUNTIF(F3:F41,"=DTC")</f>
        <v>2</v>
      </c>
    </row>
    <row r="6" spans="1:15" x14ac:dyDescent="0.25">
      <c r="A6" s="4" t="s">
        <v>4</v>
      </c>
      <c r="B6" s="4" t="s">
        <v>42</v>
      </c>
      <c r="C6" s="4" t="s">
        <v>42</v>
      </c>
      <c r="D6" s="4" t="s">
        <v>42</v>
      </c>
      <c r="E6" s="4" t="s">
        <v>42</v>
      </c>
      <c r="F6" s="4" t="s">
        <v>42</v>
      </c>
      <c r="I6" s="4" t="s">
        <v>42</v>
      </c>
      <c r="J6" s="4">
        <f t="shared" si="0"/>
        <v>86</v>
      </c>
      <c r="K6" s="4">
        <f>COUNTIF(B3:B41,"=GMOD")</f>
        <v>10</v>
      </c>
      <c r="L6" s="4">
        <f>COUNTIF(C3:C41,"=GMOD")</f>
        <v>14</v>
      </c>
      <c r="M6" s="4">
        <f>COUNTIF(D3:D41,"=GMOD")</f>
        <v>18</v>
      </c>
      <c r="N6" s="4">
        <f>COUNTIF(E3:E41,"=GMOD")</f>
        <v>23</v>
      </c>
      <c r="O6" s="4">
        <f>COUNTIF(F3:F41,"=GMOD")</f>
        <v>21</v>
      </c>
    </row>
    <row r="7" spans="1:15" x14ac:dyDescent="0.25">
      <c r="A7" s="4" t="s">
        <v>5</v>
      </c>
      <c r="B7" s="4" t="s">
        <v>40</v>
      </c>
      <c r="C7" s="4" t="s">
        <v>42</v>
      </c>
      <c r="D7" s="4" t="s">
        <v>42</v>
      </c>
      <c r="E7" s="4" t="s">
        <v>42</v>
      </c>
      <c r="F7" s="4" t="s">
        <v>42</v>
      </c>
      <c r="I7" s="4" t="s">
        <v>43</v>
      </c>
      <c r="J7" s="4">
        <f t="shared" si="0"/>
        <v>1</v>
      </c>
      <c r="K7" s="4">
        <f>COUNTIF(B3:B41,"=GTCOD")</f>
        <v>0</v>
      </c>
      <c r="L7" s="4">
        <f>COUNTIF(C3:C41,"=GTCOD")</f>
        <v>1</v>
      </c>
      <c r="M7" s="4">
        <f>COUNTIF(D3:D41,"=GTCOD")</f>
        <v>0</v>
      </c>
      <c r="N7" s="4">
        <f>COUNTIF(E3:E41,"=GTCOD")</f>
        <v>0</v>
      </c>
      <c r="O7" s="4">
        <f>COUNTIF(F3:F41,"=GTCOD")</f>
        <v>0</v>
      </c>
    </row>
    <row r="8" spans="1:15" x14ac:dyDescent="0.25">
      <c r="A8" s="4" t="s">
        <v>6</v>
      </c>
      <c r="B8" s="4" t="s">
        <v>42</v>
      </c>
      <c r="C8" s="4" t="s">
        <v>42</v>
      </c>
      <c r="D8" s="4" t="s">
        <v>40</v>
      </c>
      <c r="E8" s="4" t="s">
        <v>42</v>
      </c>
      <c r="F8" s="4" t="s">
        <v>40</v>
      </c>
      <c r="I8" s="4" t="s">
        <v>44</v>
      </c>
      <c r="J8" s="4">
        <f t="shared" si="0"/>
        <v>76</v>
      </c>
      <c r="K8" s="4">
        <f>COUNTIF(B3:B41,"=PEDRO")</f>
        <v>21</v>
      </c>
      <c r="L8" s="4">
        <f>COUNTIF(C3:C41,"=PEDRO")</f>
        <v>18</v>
      </c>
      <c r="M8" s="4">
        <f>COUNTIF(D3:D41,"=PEDRO")</f>
        <v>13</v>
      </c>
      <c r="N8" s="4">
        <f>COUNTIF(E3:E41,"=PEDRO")</f>
        <v>15</v>
      </c>
      <c r="O8" s="4">
        <f>COUNTIF(F3:F41,"=PEDRO")</f>
        <v>9</v>
      </c>
    </row>
    <row r="9" spans="1:15" x14ac:dyDescent="0.25">
      <c r="A9" s="4" t="s">
        <v>7</v>
      </c>
      <c r="B9" s="4" t="s">
        <v>40</v>
      </c>
      <c r="C9" s="4" t="s">
        <v>44</v>
      </c>
      <c r="D9" s="4" t="s">
        <v>44</v>
      </c>
      <c r="E9" s="4" t="s">
        <v>44</v>
      </c>
      <c r="F9" s="4" t="s">
        <v>42</v>
      </c>
      <c r="I9" s="4" t="s">
        <v>57</v>
      </c>
      <c r="J9" s="4">
        <f>SUM(K9:O9)</f>
        <v>195</v>
      </c>
      <c r="K9" s="4">
        <f>SUM(K4:K8)</f>
        <v>39</v>
      </c>
      <c r="L9" s="4">
        <f t="shared" ref="L9:O9" si="1">SUM(L4:L8)</f>
        <v>39</v>
      </c>
      <c r="M9" s="4">
        <f t="shared" si="1"/>
        <v>39</v>
      </c>
      <c r="N9" s="4">
        <f t="shared" si="1"/>
        <v>39</v>
      </c>
      <c r="O9" s="4">
        <f t="shared" si="1"/>
        <v>39</v>
      </c>
    </row>
    <row r="10" spans="1:15" x14ac:dyDescent="0.25">
      <c r="A10" s="4" t="s">
        <v>8</v>
      </c>
      <c r="B10" s="4" t="s">
        <v>44</v>
      </c>
      <c r="C10" s="4" t="s">
        <v>42</v>
      </c>
      <c r="D10" s="4" t="s">
        <v>42</v>
      </c>
      <c r="E10" s="4" t="s">
        <v>42</v>
      </c>
      <c r="F10" s="4" t="s">
        <v>40</v>
      </c>
    </row>
    <row r="11" spans="1:15" x14ac:dyDescent="0.25">
      <c r="A11" s="4" t="s">
        <v>9</v>
      </c>
      <c r="B11" s="4" t="s">
        <v>42</v>
      </c>
      <c r="C11" s="4" t="s">
        <v>44</v>
      </c>
      <c r="D11" s="4" t="s">
        <v>40</v>
      </c>
      <c r="E11" s="4" t="s">
        <v>44</v>
      </c>
      <c r="F11" s="4" t="s">
        <v>44</v>
      </c>
    </row>
    <row r="12" spans="1:15" x14ac:dyDescent="0.25">
      <c r="A12" s="4" t="s">
        <v>10</v>
      </c>
      <c r="B12" s="4" t="s">
        <v>44</v>
      </c>
      <c r="C12" s="4" t="s">
        <v>42</v>
      </c>
      <c r="D12" s="4" t="s">
        <v>42</v>
      </c>
      <c r="E12" s="4" t="s">
        <v>42</v>
      </c>
      <c r="F12" s="4" t="s">
        <v>42</v>
      </c>
    </row>
    <row r="13" spans="1:15" x14ac:dyDescent="0.25">
      <c r="A13" s="4" t="s">
        <v>11</v>
      </c>
      <c r="B13" s="4" t="s">
        <v>44</v>
      </c>
      <c r="C13" s="4" t="s">
        <v>44</v>
      </c>
      <c r="D13" s="4" t="s">
        <v>44</v>
      </c>
      <c r="E13" s="4" t="s">
        <v>42</v>
      </c>
      <c r="F13" s="4" t="s">
        <v>42</v>
      </c>
    </row>
    <row r="14" spans="1:15" x14ac:dyDescent="0.25">
      <c r="A14" s="4" t="s">
        <v>12</v>
      </c>
      <c r="B14" s="4" t="s">
        <v>44</v>
      </c>
      <c r="C14" s="4" t="s">
        <v>41</v>
      </c>
      <c r="D14" s="4" t="s">
        <v>42</v>
      </c>
      <c r="E14" s="4" t="s">
        <v>42</v>
      </c>
      <c r="F14" s="4" t="s">
        <v>42</v>
      </c>
    </row>
    <row r="15" spans="1:15" x14ac:dyDescent="0.25">
      <c r="A15" s="4" t="s">
        <v>13</v>
      </c>
      <c r="B15" s="4" t="s">
        <v>42</v>
      </c>
      <c r="C15" s="4" t="s">
        <v>44</v>
      </c>
      <c r="D15" s="4" t="s">
        <v>40</v>
      </c>
      <c r="E15" s="4" t="s">
        <v>44</v>
      </c>
      <c r="F15" s="4" t="s">
        <v>44</v>
      </c>
    </row>
    <row r="16" spans="1:15" x14ac:dyDescent="0.25">
      <c r="A16" s="4" t="s">
        <v>14</v>
      </c>
      <c r="B16" s="4" t="s">
        <v>42</v>
      </c>
      <c r="C16" s="4" t="s">
        <v>41</v>
      </c>
      <c r="D16" s="4" t="s">
        <v>42</v>
      </c>
      <c r="E16" s="4" t="s">
        <v>42</v>
      </c>
      <c r="F16" s="4" t="s">
        <v>42</v>
      </c>
    </row>
    <row r="17" spans="1:6" x14ac:dyDescent="0.25">
      <c r="A17" s="4" t="s">
        <v>15</v>
      </c>
      <c r="B17" s="4" t="s">
        <v>44</v>
      </c>
      <c r="C17" s="4" t="s">
        <v>42</v>
      </c>
      <c r="D17" s="4" t="s">
        <v>42</v>
      </c>
      <c r="E17" s="4" t="s">
        <v>42</v>
      </c>
      <c r="F17" s="4" t="s">
        <v>42</v>
      </c>
    </row>
    <row r="18" spans="1:6" x14ac:dyDescent="0.25">
      <c r="A18" s="4" t="s">
        <v>16</v>
      </c>
      <c r="B18" s="4" t="s">
        <v>44</v>
      </c>
      <c r="C18" s="4" t="s">
        <v>42</v>
      </c>
      <c r="D18" s="4" t="s">
        <v>42</v>
      </c>
      <c r="E18" s="4" t="s">
        <v>42</v>
      </c>
      <c r="F18" s="4" t="s">
        <v>40</v>
      </c>
    </row>
    <row r="19" spans="1:6" x14ac:dyDescent="0.25">
      <c r="A19" s="4" t="s">
        <v>17</v>
      </c>
      <c r="B19" s="4" t="s">
        <v>44</v>
      </c>
      <c r="C19" s="4" t="s">
        <v>40</v>
      </c>
      <c r="D19" s="4" t="s">
        <v>42</v>
      </c>
      <c r="E19" s="4" t="s">
        <v>42</v>
      </c>
      <c r="F19" s="4" t="s">
        <v>44</v>
      </c>
    </row>
    <row r="20" spans="1:6" x14ac:dyDescent="0.25">
      <c r="A20" s="4" t="s">
        <v>18</v>
      </c>
      <c r="B20" s="4" t="s">
        <v>44</v>
      </c>
      <c r="C20" s="4" t="s">
        <v>44</v>
      </c>
      <c r="D20" s="4" t="s">
        <v>44</v>
      </c>
      <c r="E20" s="4" t="s">
        <v>42</v>
      </c>
      <c r="F20" s="4" t="s">
        <v>42</v>
      </c>
    </row>
    <row r="21" spans="1:6" x14ac:dyDescent="0.25">
      <c r="A21" s="4" t="s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41</v>
      </c>
    </row>
    <row r="22" spans="1:6" x14ac:dyDescent="0.25">
      <c r="A22" s="4" t="s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40</v>
      </c>
    </row>
    <row r="23" spans="1:6" x14ac:dyDescent="0.25">
      <c r="A23" s="4" t="s">
        <v>21</v>
      </c>
      <c r="B23" s="4" t="s">
        <v>44</v>
      </c>
      <c r="C23" s="4" t="s">
        <v>42</v>
      </c>
      <c r="D23" s="4" t="s">
        <v>42</v>
      </c>
      <c r="E23" s="4" t="s">
        <v>42</v>
      </c>
      <c r="F23" s="4" t="s">
        <v>42</v>
      </c>
    </row>
    <row r="24" spans="1:6" x14ac:dyDescent="0.25">
      <c r="A24" s="4" t="s">
        <v>22</v>
      </c>
      <c r="B24" s="4" t="s">
        <v>44</v>
      </c>
      <c r="C24" s="4" t="s">
        <v>44</v>
      </c>
      <c r="D24" s="4" t="s">
        <v>42</v>
      </c>
      <c r="E24" s="4" t="s">
        <v>44</v>
      </c>
      <c r="F24" s="4" t="s">
        <v>42</v>
      </c>
    </row>
    <row r="25" spans="1:6" x14ac:dyDescent="0.25">
      <c r="A25" s="4" t="s">
        <v>23</v>
      </c>
      <c r="B25" s="4" t="s">
        <v>44</v>
      </c>
      <c r="C25" s="4" t="s">
        <v>44</v>
      </c>
      <c r="D25" s="4" t="s">
        <v>42</v>
      </c>
      <c r="E25" s="4" t="s">
        <v>44</v>
      </c>
      <c r="F25" s="4" t="s">
        <v>42</v>
      </c>
    </row>
    <row r="26" spans="1:6" x14ac:dyDescent="0.25">
      <c r="A26" s="4" t="s">
        <v>24</v>
      </c>
      <c r="B26" s="4" t="s">
        <v>44</v>
      </c>
      <c r="C26" s="4" t="s">
        <v>42</v>
      </c>
      <c r="D26" s="4" t="s">
        <v>42</v>
      </c>
      <c r="E26" s="4" t="s">
        <v>42</v>
      </c>
      <c r="F26" s="4" t="s">
        <v>42</v>
      </c>
    </row>
    <row r="27" spans="1:6" x14ac:dyDescent="0.25">
      <c r="A27" s="4" t="s">
        <v>25</v>
      </c>
      <c r="B27" s="4" t="s">
        <v>44</v>
      </c>
      <c r="C27" s="4" t="s">
        <v>40</v>
      </c>
      <c r="D27" s="4" t="s">
        <v>40</v>
      </c>
      <c r="E27" s="4" t="s">
        <v>44</v>
      </c>
      <c r="F27" s="4" t="s">
        <v>44</v>
      </c>
    </row>
    <row r="28" spans="1:6" x14ac:dyDescent="0.25">
      <c r="A28" s="4" t="s">
        <v>26</v>
      </c>
      <c r="B28" s="4" t="s">
        <v>42</v>
      </c>
      <c r="C28" s="4" t="s">
        <v>42</v>
      </c>
      <c r="D28" s="4" t="s">
        <v>42</v>
      </c>
      <c r="E28" s="4" t="s">
        <v>42</v>
      </c>
      <c r="F28" s="4" t="s">
        <v>40</v>
      </c>
    </row>
    <row r="29" spans="1:6" x14ac:dyDescent="0.25">
      <c r="A29" s="4" t="s">
        <v>27</v>
      </c>
      <c r="B29" s="4" t="s">
        <v>42</v>
      </c>
      <c r="C29" s="4" t="s">
        <v>42</v>
      </c>
      <c r="D29" s="4" t="s">
        <v>42</v>
      </c>
      <c r="E29" s="4" t="s">
        <v>42</v>
      </c>
      <c r="F29" s="4" t="s">
        <v>42</v>
      </c>
    </row>
    <row r="30" spans="1:6" x14ac:dyDescent="0.25">
      <c r="A30" s="4" t="s">
        <v>28</v>
      </c>
      <c r="B30" s="4" t="s">
        <v>44</v>
      </c>
      <c r="C30" s="4" t="s">
        <v>42</v>
      </c>
      <c r="D30" s="4" t="s">
        <v>44</v>
      </c>
      <c r="E30" s="4" t="s">
        <v>42</v>
      </c>
      <c r="F30" s="4" t="s">
        <v>44</v>
      </c>
    </row>
    <row r="31" spans="1:6" x14ac:dyDescent="0.25">
      <c r="A31" s="4" t="s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44</v>
      </c>
    </row>
    <row r="32" spans="1:6" x14ac:dyDescent="0.25">
      <c r="A32" s="4" t="s">
        <v>30</v>
      </c>
      <c r="B32" s="4" t="s">
        <v>42</v>
      </c>
      <c r="C32" s="4" t="s">
        <v>44</v>
      </c>
      <c r="D32" s="4" t="s">
        <v>44</v>
      </c>
      <c r="E32" s="4" t="s">
        <v>44</v>
      </c>
      <c r="F32" s="4" t="s">
        <v>44</v>
      </c>
    </row>
    <row r="33" spans="1:6" x14ac:dyDescent="0.25">
      <c r="A33" s="4" t="s">
        <v>31</v>
      </c>
      <c r="B33" s="4" t="s">
        <v>44</v>
      </c>
      <c r="C33" s="4" t="s">
        <v>42</v>
      </c>
      <c r="D33" s="4" t="s">
        <v>42</v>
      </c>
      <c r="E33" s="4" t="s">
        <v>42</v>
      </c>
      <c r="F33" s="4" t="s">
        <v>42</v>
      </c>
    </row>
    <row r="34" spans="1:6" x14ac:dyDescent="0.25">
      <c r="A34" s="4" t="s">
        <v>32</v>
      </c>
      <c r="B34" s="4" t="s">
        <v>44</v>
      </c>
      <c r="C34" s="4" t="s">
        <v>44</v>
      </c>
      <c r="D34" s="4" t="s">
        <v>44</v>
      </c>
      <c r="E34" s="4" t="s">
        <v>44</v>
      </c>
      <c r="F34" s="4" t="s">
        <v>42</v>
      </c>
    </row>
    <row r="35" spans="1:6" x14ac:dyDescent="0.25">
      <c r="A35" s="4" t="s">
        <v>33</v>
      </c>
      <c r="B35" s="4" t="s">
        <v>40</v>
      </c>
      <c r="C35" s="4" t="s">
        <v>44</v>
      </c>
      <c r="D35" s="4" t="s">
        <v>42</v>
      </c>
      <c r="E35" s="4" t="s">
        <v>42</v>
      </c>
      <c r="F35" s="4" t="s">
        <v>42</v>
      </c>
    </row>
    <row r="36" spans="1:6" x14ac:dyDescent="0.25">
      <c r="A36" s="4" t="s">
        <v>34</v>
      </c>
      <c r="B36" s="4" t="s">
        <v>44</v>
      </c>
      <c r="C36" s="4" t="s">
        <v>44</v>
      </c>
      <c r="D36" s="4" t="s">
        <v>40</v>
      </c>
      <c r="E36" s="4" t="s">
        <v>44</v>
      </c>
      <c r="F36" s="4" t="s">
        <v>41</v>
      </c>
    </row>
    <row r="37" spans="1:6" x14ac:dyDescent="0.25">
      <c r="A37" s="4" t="s">
        <v>35</v>
      </c>
      <c r="B37" s="4" t="s">
        <v>44</v>
      </c>
      <c r="C37" s="4" t="s">
        <v>44</v>
      </c>
      <c r="D37" s="4" t="s">
        <v>44</v>
      </c>
      <c r="E37" s="4" t="s">
        <v>44</v>
      </c>
      <c r="F37" s="4" t="s">
        <v>42</v>
      </c>
    </row>
    <row r="38" spans="1:6" x14ac:dyDescent="0.25">
      <c r="A38" s="4" t="s">
        <v>36</v>
      </c>
      <c r="B38" s="4" t="s">
        <v>41</v>
      </c>
      <c r="C38" s="4" t="s">
        <v>44</v>
      </c>
      <c r="D38" s="4" t="s">
        <v>44</v>
      </c>
      <c r="E38" s="4" t="s">
        <v>41</v>
      </c>
      <c r="F38" s="4" t="s">
        <v>42</v>
      </c>
    </row>
    <row r="39" spans="1:6" x14ac:dyDescent="0.25">
      <c r="A39" s="4" t="s">
        <v>37</v>
      </c>
      <c r="B39" s="4" t="s">
        <v>41</v>
      </c>
      <c r="C39" s="4" t="s">
        <v>44</v>
      </c>
      <c r="D39" s="4" t="s">
        <v>40</v>
      </c>
      <c r="E39" s="4" t="s">
        <v>44</v>
      </c>
      <c r="F39" s="4" t="s">
        <v>40</v>
      </c>
    </row>
    <row r="40" spans="1:6" x14ac:dyDescent="0.25">
      <c r="A40" s="4" t="s">
        <v>38</v>
      </c>
      <c r="B40" s="4" t="s">
        <v>40</v>
      </c>
      <c r="C40" s="4" t="s">
        <v>43</v>
      </c>
      <c r="D40" s="4" t="s">
        <v>44</v>
      </c>
      <c r="E40" s="4" t="s">
        <v>42</v>
      </c>
      <c r="F40" s="4" t="s">
        <v>44</v>
      </c>
    </row>
    <row r="41" spans="1:6" x14ac:dyDescent="0.25">
      <c r="A41" s="4" t="s">
        <v>39</v>
      </c>
      <c r="B41" s="4" t="s">
        <v>42</v>
      </c>
      <c r="C41" s="4" t="s">
        <v>40</v>
      </c>
      <c r="D41" s="4" t="s">
        <v>40</v>
      </c>
      <c r="E41" s="4" t="s">
        <v>44</v>
      </c>
      <c r="F41" s="4" t="s">
        <v>44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topLeftCell="B1" workbookViewId="0">
      <selection activeCell="O16" sqref="O16"/>
    </sheetView>
  </sheetViews>
  <sheetFormatPr defaultRowHeight="15" x14ac:dyDescent="0.25"/>
  <cols>
    <col min="1" max="1" width="18.125" bestFit="1" customWidth="1"/>
  </cols>
  <sheetData>
    <row r="2" spans="1:15" x14ac:dyDescent="0.25">
      <c r="A2" s="4" t="s">
        <v>0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</row>
    <row r="3" spans="1:15" x14ac:dyDescent="0.25">
      <c r="A3" s="4" t="s">
        <v>1</v>
      </c>
      <c r="B3" s="4" t="s">
        <v>42</v>
      </c>
      <c r="C3" s="4" t="s">
        <v>41</v>
      </c>
      <c r="D3" s="4" t="s">
        <v>41</v>
      </c>
      <c r="E3" s="4" t="s">
        <v>41</v>
      </c>
      <c r="F3" s="4" t="s">
        <v>40</v>
      </c>
      <c r="I3" s="4" t="s">
        <v>51</v>
      </c>
      <c r="J3" s="4" t="s">
        <v>57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</row>
    <row r="4" spans="1:15" x14ac:dyDescent="0.25">
      <c r="A4" s="4" t="s">
        <v>2</v>
      </c>
      <c r="B4" s="4" t="s">
        <v>42</v>
      </c>
      <c r="C4" s="4" t="s">
        <v>42</v>
      </c>
      <c r="D4" s="4" t="s">
        <v>42</v>
      </c>
      <c r="E4" s="4" t="s">
        <v>40</v>
      </c>
      <c r="F4" s="4" t="s">
        <v>42</v>
      </c>
      <c r="I4" s="4" t="s">
        <v>40</v>
      </c>
      <c r="J4" s="4">
        <f>SUM(K4:O4)</f>
        <v>89</v>
      </c>
      <c r="K4" s="4">
        <f>COUNTIF(B3:B41,"=DMBO")</f>
        <v>17</v>
      </c>
      <c r="L4" s="4">
        <f>COUNTIF(C3:C41,"=DMBO")</f>
        <v>16</v>
      </c>
      <c r="M4" s="4">
        <f>COUNTIF(D3:D41,"=DMBO")</f>
        <v>17</v>
      </c>
      <c r="N4" s="4">
        <f>COUNTIF(E3:E41,"=DMBO")</f>
        <v>20</v>
      </c>
      <c r="O4" s="4">
        <f>COUNTIF(F3:F41,"=DMBO")</f>
        <v>19</v>
      </c>
    </row>
    <row r="5" spans="1:15" x14ac:dyDescent="0.25">
      <c r="A5" s="4" t="s">
        <v>3</v>
      </c>
      <c r="B5" s="4" t="s">
        <v>40</v>
      </c>
      <c r="C5" s="4" t="s">
        <v>40</v>
      </c>
      <c r="D5" s="4" t="s">
        <v>40</v>
      </c>
      <c r="E5" s="4" t="s">
        <v>40</v>
      </c>
      <c r="F5" s="4" t="s">
        <v>40</v>
      </c>
      <c r="I5" s="4" t="s">
        <v>41</v>
      </c>
      <c r="J5" s="4">
        <f t="shared" ref="J5:J8" si="0">SUM(K5:O5)</f>
        <v>38</v>
      </c>
      <c r="K5" s="4">
        <f>COUNTIF(B3:B41,"=DTC")</f>
        <v>4</v>
      </c>
      <c r="L5" s="4">
        <f>COUNTIF(C3:C41,"=DTC")</f>
        <v>9</v>
      </c>
      <c r="M5" s="4">
        <f>COUNTIF(D3:D41,"=DTC")</f>
        <v>7</v>
      </c>
      <c r="N5" s="4">
        <f>COUNTIF(E3:E41,"=DTC")</f>
        <v>12</v>
      </c>
      <c r="O5" s="4">
        <f>COUNTIF(F3:F41,"=DTC")</f>
        <v>6</v>
      </c>
    </row>
    <row r="6" spans="1:15" x14ac:dyDescent="0.25">
      <c r="A6" s="4" t="s">
        <v>4</v>
      </c>
      <c r="B6" s="4" t="s">
        <v>40</v>
      </c>
      <c r="C6" s="4" t="s">
        <v>41</v>
      </c>
      <c r="D6" s="4" t="s">
        <v>40</v>
      </c>
      <c r="E6" s="4" t="s">
        <v>40</v>
      </c>
      <c r="F6" s="4" t="s">
        <v>40</v>
      </c>
      <c r="I6" s="4" t="s">
        <v>42</v>
      </c>
      <c r="J6" s="4">
        <f t="shared" si="0"/>
        <v>49</v>
      </c>
      <c r="K6" s="4">
        <f>COUNTIF(B3:B41,"=GMOD")</f>
        <v>9</v>
      </c>
      <c r="L6" s="4">
        <f>COUNTIF(C3:C41,"=GMOD")</f>
        <v>12</v>
      </c>
      <c r="M6" s="4">
        <f>COUNTIF(D3:D41,"=GMOD")</f>
        <v>9</v>
      </c>
      <c r="N6" s="4">
        <f>COUNTIF(E3:E41,"=GMOD")</f>
        <v>6</v>
      </c>
      <c r="O6" s="4">
        <f>COUNTIF(F3:F41,"=GMOD")</f>
        <v>13</v>
      </c>
    </row>
    <row r="7" spans="1:15" x14ac:dyDescent="0.25">
      <c r="A7" s="4" t="s">
        <v>5</v>
      </c>
      <c r="B7" s="4" t="s">
        <v>44</v>
      </c>
      <c r="C7" s="4" t="s">
        <v>40</v>
      </c>
      <c r="D7" s="4" t="s">
        <v>40</v>
      </c>
      <c r="E7" s="4" t="s">
        <v>40</v>
      </c>
      <c r="F7" s="4" t="s">
        <v>40</v>
      </c>
      <c r="I7" s="4" t="s">
        <v>43</v>
      </c>
      <c r="J7" s="4">
        <f t="shared" si="0"/>
        <v>5</v>
      </c>
      <c r="K7" s="4">
        <f>COUNTIF(B3:B41,"=GTCOD")</f>
        <v>5</v>
      </c>
      <c r="L7" s="4">
        <f>COUNTIF(C3:C41,"=GTCOD")</f>
        <v>0</v>
      </c>
      <c r="M7" s="4">
        <f>COUNTIF(D3:D41,"=GTCOD")</f>
        <v>0</v>
      </c>
      <c r="N7" s="4">
        <f>COUNTIF(E3:E41,"=GTCOD")</f>
        <v>0</v>
      </c>
      <c r="O7" s="4">
        <f>COUNTIF(F3:F41,"=GTCOD")</f>
        <v>0</v>
      </c>
    </row>
    <row r="8" spans="1:15" x14ac:dyDescent="0.25">
      <c r="A8" s="4" t="s">
        <v>6</v>
      </c>
      <c r="B8" s="4" t="s">
        <v>43</v>
      </c>
      <c r="C8" s="4" t="s">
        <v>40</v>
      </c>
      <c r="D8" s="4" t="s">
        <v>42</v>
      </c>
      <c r="E8" s="4" t="s">
        <v>40</v>
      </c>
      <c r="F8" s="4" t="s">
        <v>42</v>
      </c>
      <c r="I8" s="4" t="s">
        <v>44</v>
      </c>
      <c r="J8" s="4">
        <f t="shared" si="0"/>
        <v>14</v>
      </c>
      <c r="K8" s="4">
        <f>COUNTIF(B3:B41,"=PEDRO")</f>
        <v>4</v>
      </c>
      <c r="L8" s="4">
        <f>COUNTIF(C3:C41,"=PEDRO")</f>
        <v>2</v>
      </c>
      <c r="M8" s="4">
        <f>COUNTIF(D3:D41,"=PEDRO")</f>
        <v>6</v>
      </c>
      <c r="N8" s="4">
        <f>COUNTIF(E3:E41,"=PEDRO")</f>
        <v>1</v>
      </c>
      <c r="O8" s="4">
        <f>COUNTIF(F3:F41,"=PEDRO")</f>
        <v>1</v>
      </c>
    </row>
    <row r="9" spans="1:15" x14ac:dyDescent="0.25">
      <c r="A9" s="4" t="s">
        <v>7</v>
      </c>
      <c r="B9" s="4" t="s">
        <v>42</v>
      </c>
      <c r="C9" s="4" t="s">
        <v>42</v>
      </c>
      <c r="D9" s="4" t="s">
        <v>42</v>
      </c>
      <c r="E9" s="4" t="s">
        <v>41</v>
      </c>
      <c r="F9" s="4" t="s">
        <v>40</v>
      </c>
      <c r="I9" s="4" t="s">
        <v>57</v>
      </c>
      <c r="J9" s="4">
        <f>SUM(K9:O9)</f>
        <v>195</v>
      </c>
      <c r="K9" s="4">
        <f>SUM(K4:K8)</f>
        <v>39</v>
      </c>
      <c r="L9" s="4">
        <f t="shared" ref="L9:O9" si="1">SUM(L4:L8)</f>
        <v>39</v>
      </c>
      <c r="M9" s="4">
        <f t="shared" si="1"/>
        <v>39</v>
      </c>
      <c r="N9" s="4">
        <f t="shared" si="1"/>
        <v>39</v>
      </c>
      <c r="O9" s="4">
        <f t="shared" si="1"/>
        <v>39</v>
      </c>
    </row>
    <row r="10" spans="1:15" x14ac:dyDescent="0.25">
      <c r="A10" s="4" t="s">
        <v>8</v>
      </c>
      <c r="B10" s="4" t="s">
        <v>42</v>
      </c>
      <c r="C10" s="4" t="s">
        <v>40</v>
      </c>
      <c r="D10" s="4" t="s">
        <v>40</v>
      </c>
      <c r="E10" s="4" t="s">
        <v>40</v>
      </c>
      <c r="F10" s="4" t="s">
        <v>42</v>
      </c>
    </row>
    <row r="11" spans="1:15" x14ac:dyDescent="0.25">
      <c r="A11" s="4" t="s">
        <v>9</v>
      </c>
      <c r="B11" s="4" t="s">
        <v>41</v>
      </c>
      <c r="C11" s="4" t="s">
        <v>41</v>
      </c>
      <c r="D11" s="4" t="s">
        <v>44</v>
      </c>
      <c r="E11" s="4" t="s">
        <v>41</v>
      </c>
      <c r="F11" s="4" t="s">
        <v>41</v>
      </c>
    </row>
    <row r="12" spans="1:15" x14ac:dyDescent="0.25">
      <c r="A12" s="4" t="s">
        <v>10</v>
      </c>
      <c r="B12" s="4" t="s">
        <v>42</v>
      </c>
      <c r="C12" s="4" t="s">
        <v>40</v>
      </c>
      <c r="D12" s="4" t="s">
        <v>40</v>
      </c>
      <c r="E12" s="4" t="s">
        <v>40</v>
      </c>
      <c r="F12" s="4" t="s">
        <v>40</v>
      </c>
    </row>
    <row r="13" spans="1:15" x14ac:dyDescent="0.25">
      <c r="A13" s="4" t="s">
        <v>11</v>
      </c>
      <c r="B13" s="4" t="s">
        <v>43</v>
      </c>
      <c r="C13" s="4" t="s">
        <v>42</v>
      </c>
      <c r="D13" s="4" t="s">
        <v>42</v>
      </c>
      <c r="E13" s="4" t="s">
        <v>40</v>
      </c>
      <c r="F13" s="4" t="s">
        <v>40</v>
      </c>
    </row>
    <row r="14" spans="1:15" x14ac:dyDescent="0.25">
      <c r="A14" s="4" t="s">
        <v>12</v>
      </c>
      <c r="B14" s="4" t="s">
        <v>43</v>
      </c>
      <c r="C14" s="4" t="s">
        <v>42</v>
      </c>
      <c r="D14" s="4" t="s">
        <v>40</v>
      </c>
      <c r="E14" s="4" t="s">
        <v>40</v>
      </c>
      <c r="F14" s="4" t="s">
        <v>40</v>
      </c>
    </row>
    <row r="15" spans="1:15" x14ac:dyDescent="0.25">
      <c r="A15" s="4" t="s">
        <v>13</v>
      </c>
      <c r="B15" s="4" t="s">
        <v>40</v>
      </c>
      <c r="C15" s="4" t="s">
        <v>40</v>
      </c>
      <c r="D15" s="4" t="s">
        <v>44</v>
      </c>
      <c r="E15" s="4" t="s">
        <v>41</v>
      </c>
      <c r="F15" s="4" t="s">
        <v>41</v>
      </c>
    </row>
    <row r="16" spans="1:15" x14ac:dyDescent="0.25">
      <c r="A16" s="4" t="s">
        <v>14</v>
      </c>
      <c r="B16" s="4" t="s">
        <v>41</v>
      </c>
      <c r="C16" s="4" t="s">
        <v>42</v>
      </c>
      <c r="D16" s="4" t="s">
        <v>41</v>
      </c>
      <c r="E16" s="4" t="s">
        <v>41</v>
      </c>
      <c r="F16" s="4" t="s">
        <v>41</v>
      </c>
    </row>
    <row r="17" spans="1:6" x14ac:dyDescent="0.25">
      <c r="A17" s="4" t="s">
        <v>15</v>
      </c>
      <c r="B17" s="4" t="s">
        <v>40</v>
      </c>
      <c r="C17" s="4" t="s">
        <v>41</v>
      </c>
      <c r="D17" s="4" t="s">
        <v>41</v>
      </c>
      <c r="E17" s="4" t="s">
        <v>41</v>
      </c>
      <c r="F17" s="4" t="s">
        <v>41</v>
      </c>
    </row>
    <row r="18" spans="1:6" x14ac:dyDescent="0.25">
      <c r="A18" s="4" t="s">
        <v>16</v>
      </c>
      <c r="B18" s="4" t="s">
        <v>40</v>
      </c>
      <c r="C18" s="4" t="s">
        <v>41</v>
      </c>
      <c r="D18" s="4" t="s">
        <v>40</v>
      </c>
      <c r="E18" s="4" t="s">
        <v>40</v>
      </c>
      <c r="F18" s="4" t="s">
        <v>42</v>
      </c>
    </row>
    <row r="19" spans="1:6" x14ac:dyDescent="0.25">
      <c r="A19" s="4" t="s">
        <v>17</v>
      </c>
      <c r="B19" s="4" t="s">
        <v>40</v>
      </c>
      <c r="C19" s="4" t="s">
        <v>41</v>
      </c>
      <c r="D19" s="4" t="s">
        <v>40</v>
      </c>
      <c r="E19" s="4" t="s">
        <v>40</v>
      </c>
      <c r="F19" s="4" t="s">
        <v>42</v>
      </c>
    </row>
    <row r="20" spans="1:6" x14ac:dyDescent="0.25">
      <c r="A20" s="4" t="s">
        <v>18</v>
      </c>
      <c r="B20" s="4" t="s">
        <v>43</v>
      </c>
      <c r="C20" s="4" t="s">
        <v>40</v>
      </c>
      <c r="D20" s="4" t="s">
        <v>40</v>
      </c>
      <c r="E20" s="4" t="s">
        <v>40</v>
      </c>
      <c r="F20" s="4" t="s">
        <v>40</v>
      </c>
    </row>
    <row r="21" spans="1:6" x14ac:dyDescent="0.25">
      <c r="A21" s="4" t="s">
        <v>19</v>
      </c>
      <c r="B21" s="4" t="s">
        <v>40</v>
      </c>
      <c r="C21" s="4" t="s">
        <v>40</v>
      </c>
      <c r="D21" s="4" t="s">
        <v>40</v>
      </c>
      <c r="E21" s="4" t="s">
        <v>41</v>
      </c>
      <c r="F21" s="4" t="s">
        <v>40</v>
      </c>
    </row>
    <row r="22" spans="1:6" x14ac:dyDescent="0.25">
      <c r="A22" s="4" t="s">
        <v>20</v>
      </c>
      <c r="B22" s="4" t="s">
        <v>43</v>
      </c>
      <c r="C22" s="4" t="s">
        <v>42</v>
      </c>
      <c r="D22" s="4" t="s">
        <v>40</v>
      </c>
      <c r="E22" s="4" t="s">
        <v>42</v>
      </c>
      <c r="F22" s="4" t="s">
        <v>42</v>
      </c>
    </row>
    <row r="23" spans="1:6" x14ac:dyDescent="0.25">
      <c r="A23" s="4" t="s">
        <v>21</v>
      </c>
      <c r="B23" s="4" t="s">
        <v>42</v>
      </c>
      <c r="C23" s="4" t="s">
        <v>41</v>
      </c>
      <c r="D23" s="4" t="s">
        <v>40</v>
      </c>
      <c r="E23" s="4" t="s">
        <v>40</v>
      </c>
      <c r="F23" s="4" t="s">
        <v>40</v>
      </c>
    </row>
    <row r="24" spans="1:6" x14ac:dyDescent="0.25">
      <c r="A24" s="4" t="s">
        <v>22</v>
      </c>
      <c r="B24" s="4" t="s">
        <v>40</v>
      </c>
      <c r="C24" s="4" t="s">
        <v>42</v>
      </c>
      <c r="D24" s="4" t="s">
        <v>44</v>
      </c>
      <c r="E24" s="4" t="s">
        <v>42</v>
      </c>
      <c r="F24" s="4" t="s">
        <v>40</v>
      </c>
    </row>
    <row r="25" spans="1:6" x14ac:dyDescent="0.25">
      <c r="A25" s="4" t="s">
        <v>23</v>
      </c>
      <c r="B25" s="4" t="s">
        <v>40</v>
      </c>
      <c r="C25" s="4" t="s">
        <v>42</v>
      </c>
      <c r="D25" s="4" t="s">
        <v>41</v>
      </c>
      <c r="E25" s="4" t="s">
        <v>41</v>
      </c>
      <c r="F25" s="4" t="s">
        <v>40</v>
      </c>
    </row>
    <row r="26" spans="1:6" x14ac:dyDescent="0.25">
      <c r="A26" s="4" t="s">
        <v>24</v>
      </c>
      <c r="B26" s="4" t="s">
        <v>42</v>
      </c>
      <c r="C26" s="4" t="s">
        <v>40</v>
      </c>
      <c r="D26" s="4" t="s">
        <v>40</v>
      </c>
      <c r="E26" s="4" t="s">
        <v>40</v>
      </c>
      <c r="F26" s="4" t="s">
        <v>40</v>
      </c>
    </row>
    <row r="27" spans="1:6" x14ac:dyDescent="0.25">
      <c r="A27" s="4" t="s">
        <v>25</v>
      </c>
      <c r="B27" s="4" t="s">
        <v>40</v>
      </c>
      <c r="C27" s="4" t="s">
        <v>44</v>
      </c>
      <c r="D27" s="4" t="s">
        <v>44</v>
      </c>
      <c r="E27" s="4" t="s">
        <v>41</v>
      </c>
      <c r="F27" s="4" t="s">
        <v>41</v>
      </c>
    </row>
    <row r="28" spans="1:6" x14ac:dyDescent="0.25">
      <c r="A28" s="4" t="s">
        <v>26</v>
      </c>
      <c r="B28" s="4" t="s">
        <v>40</v>
      </c>
      <c r="C28" s="4" t="s">
        <v>40</v>
      </c>
      <c r="D28" s="4" t="s">
        <v>40</v>
      </c>
      <c r="E28" s="4" t="s">
        <v>40</v>
      </c>
      <c r="F28" s="4" t="s">
        <v>42</v>
      </c>
    </row>
    <row r="29" spans="1:6" x14ac:dyDescent="0.25">
      <c r="A29" s="4" t="s">
        <v>27</v>
      </c>
      <c r="B29" s="4" t="s">
        <v>40</v>
      </c>
      <c r="C29" s="4" t="s">
        <v>40</v>
      </c>
      <c r="D29" s="4" t="s">
        <v>40</v>
      </c>
      <c r="E29" s="4" t="s">
        <v>40</v>
      </c>
      <c r="F29" s="4" t="s">
        <v>40</v>
      </c>
    </row>
    <row r="30" spans="1:6" x14ac:dyDescent="0.25">
      <c r="A30" s="4" t="s">
        <v>28</v>
      </c>
      <c r="B30" s="4" t="s">
        <v>41</v>
      </c>
      <c r="C30" s="4" t="s">
        <v>40</v>
      </c>
      <c r="D30" s="4" t="s">
        <v>42</v>
      </c>
      <c r="E30" s="4" t="s">
        <v>40</v>
      </c>
      <c r="F30" s="4" t="s">
        <v>42</v>
      </c>
    </row>
    <row r="31" spans="1:6" x14ac:dyDescent="0.25">
      <c r="A31" s="4" t="s">
        <v>29</v>
      </c>
      <c r="B31" s="4" t="s">
        <v>40</v>
      </c>
      <c r="C31" s="4" t="s">
        <v>42</v>
      </c>
      <c r="D31" s="4" t="s">
        <v>42</v>
      </c>
      <c r="E31" s="4" t="s">
        <v>42</v>
      </c>
      <c r="F31" s="4" t="s">
        <v>42</v>
      </c>
    </row>
    <row r="32" spans="1:6" x14ac:dyDescent="0.25">
      <c r="A32" s="4" t="s">
        <v>30</v>
      </c>
      <c r="B32" s="4" t="s">
        <v>40</v>
      </c>
      <c r="C32" s="4" t="s">
        <v>42</v>
      </c>
      <c r="D32" s="4" t="s">
        <v>42</v>
      </c>
      <c r="E32" s="4" t="s">
        <v>42</v>
      </c>
      <c r="F32" s="4" t="s">
        <v>42</v>
      </c>
    </row>
    <row r="33" spans="1:6" x14ac:dyDescent="0.25">
      <c r="A33" s="4" t="s">
        <v>31</v>
      </c>
      <c r="B33" s="4" t="s">
        <v>40</v>
      </c>
      <c r="C33" s="4" t="s">
        <v>40</v>
      </c>
      <c r="D33" s="4" t="s">
        <v>40</v>
      </c>
      <c r="E33" s="4" t="s">
        <v>40</v>
      </c>
      <c r="F33" s="4" t="s">
        <v>40</v>
      </c>
    </row>
    <row r="34" spans="1:6" x14ac:dyDescent="0.25">
      <c r="A34" s="4" t="s">
        <v>32</v>
      </c>
      <c r="B34" s="4" t="s">
        <v>40</v>
      </c>
      <c r="C34" s="4" t="s">
        <v>41</v>
      </c>
      <c r="D34" s="4" t="s">
        <v>41</v>
      </c>
      <c r="E34" s="4" t="s">
        <v>41</v>
      </c>
      <c r="F34" s="4" t="s">
        <v>41</v>
      </c>
    </row>
    <row r="35" spans="1:6" x14ac:dyDescent="0.25">
      <c r="A35" s="4" t="s">
        <v>33</v>
      </c>
      <c r="B35" s="4" t="s">
        <v>44</v>
      </c>
      <c r="C35" s="4" t="s">
        <v>40</v>
      </c>
      <c r="D35" s="4" t="s">
        <v>40</v>
      </c>
      <c r="E35" s="4" t="s">
        <v>40</v>
      </c>
      <c r="F35" s="4" t="s">
        <v>40</v>
      </c>
    </row>
    <row r="36" spans="1:6" x14ac:dyDescent="0.25">
      <c r="A36" s="4" t="s">
        <v>34</v>
      </c>
      <c r="B36" s="4" t="s">
        <v>41</v>
      </c>
      <c r="C36" s="4" t="s">
        <v>40</v>
      </c>
      <c r="D36" s="4" t="s">
        <v>44</v>
      </c>
      <c r="E36" s="4" t="s">
        <v>40</v>
      </c>
      <c r="F36" s="4" t="s">
        <v>44</v>
      </c>
    </row>
    <row r="37" spans="1:6" x14ac:dyDescent="0.25">
      <c r="A37" s="4" t="s">
        <v>35</v>
      </c>
      <c r="B37" s="4" t="s">
        <v>42</v>
      </c>
      <c r="C37" s="4" t="s">
        <v>41</v>
      </c>
      <c r="D37" s="4" t="s">
        <v>41</v>
      </c>
      <c r="E37" s="4" t="s">
        <v>41</v>
      </c>
      <c r="F37" s="4" t="s">
        <v>40</v>
      </c>
    </row>
    <row r="38" spans="1:6" x14ac:dyDescent="0.25">
      <c r="A38" s="4" t="s">
        <v>36</v>
      </c>
      <c r="B38" s="4" t="s">
        <v>44</v>
      </c>
      <c r="C38" s="4" t="s">
        <v>42</v>
      </c>
      <c r="D38" s="4" t="s">
        <v>42</v>
      </c>
      <c r="E38" s="4" t="s">
        <v>42</v>
      </c>
      <c r="F38" s="4" t="s">
        <v>40</v>
      </c>
    </row>
    <row r="39" spans="1:6" x14ac:dyDescent="0.25">
      <c r="A39" s="4" t="s">
        <v>37</v>
      </c>
      <c r="B39" s="4" t="s">
        <v>44</v>
      </c>
      <c r="C39" s="4" t="s">
        <v>40</v>
      </c>
      <c r="D39" s="4" t="s">
        <v>44</v>
      </c>
      <c r="E39" s="4" t="s">
        <v>41</v>
      </c>
      <c r="F39" s="4" t="s">
        <v>42</v>
      </c>
    </row>
    <row r="40" spans="1:6" x14ac:dyDescent="0.25">
      <c r="A40" s="4" t="s">
        <v>38</v>
      </c>
      <c r="B40" s="4" t="s">
        <v>42</v>
      </c>
      <c r="C40" s="4" t="s">
        <v>42</v>
      </c>
      <c r="D40" s="4" t="s">
        <v>42</v>
      </c>
      <c r="E40" s="4" t="s">
        <v>44</v>
      </c>
      <c r="F40" s="4" t="s">
        <v>42</v>
      </c>
    </row>
    <row r="41" spans="1:6" x14ac:dyDescent="0.25">
      <c r="A41" s="4" t="s">
        <v>39</v>
      </c>
      <c r="B41" s="4" t="s">
        <v>40</v>
      </c>
      <c r="C41" s="4" t="s">
        <v>44</v>
      </c>
      <c r="D41" s="4" t="s">
        <v>41</v>
      </c>
      <c r="E41" s="4" t="s">
        <v>42</v>
      </c>
      <c r="F41" s="4" t="s">
        <v>42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tabSelected="1" topLeftCell="C1" workbookViewId="0">
      <selection activeCell="P23" sqref="P23"/>
    </sheetView>
  </sheetViews>
  <sheetFormatPr defaultRowHeight="15" x14ac:dyDescent="0.25"/>
  <cols>
    <col min="1" max="1" width="18.125" bestFit="1" customWidth="1"/>
  </cols>
  <sheetData>
    <row r="2" spans="1:15" x14ac:dyDescent="0.25">
      <c r="A2" s="4" t="s">
        <v>0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</row>
    <row r="3" spans="1:15" x14ac:dyDescent="0.25">
      <c r="A3" s="4" t="s">
        <v>1</v>
      </c>
      <c r="B3" s="4" t="s">
        <v>44</v>
      </c>
      <c r="C3" s="4" t="s">
        <v>43</v>
      </c>
      <c r="D3" s="4" t="s">
        <v>43</v>
      </c>
      <c r="E3" s="4" t="s">
        <v>43</v>
      </c>
      <c r="F3" s="4" t="s">
        <v>43</v>
      </c>
      <c r="I3" s="4" t="s">
        <v>51</v>
      </c>
      <c r="J3" s="4" t="s">
        <v>57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</row>
    <row r="4" spans="1:15" x14ac:dyDescent="0.25">
      <c r="A4" s="4" t="s">
        <v>2</v>
      </c>
      <c r="B4" s="4" t="s">
        <v>44</v>
      </c>
      <c r="C4" s="4" t="s">
        <v>41</v>
      </c>
      <c r="D4" s="4" t="s">
        <v>41</v>
      </c>
      <c r="E4" s="4" t="s">
        <v>41</v>
      </c>
      <c r="F4" s="4" t="s">
        <v>41</v>
      </c>
      <c r="I4" s="4" t="s">
        <v>40</v>
      </c>
      <c r="J4" s="4">
        <f>SUM(K4:O4)</f>
        <v>35</v>
      </c>
      <c r="K4" s="4">
        <f>COUNTIF(B3:B41,"=DMBO")</f>
        <v>6</v>
      </c>
      <c r="L4" s="4">
        <f>COUNTIF(C3:C41,"=DMBO")</f>
        <v>10</v>
      </c>
      <c r="M4" s="4">
        <f>COUNTIF(D3:D41,"=DMBO")</f>
        <v>7</v>
      </c>
      <c r="N4" s="4">
        <f>COUNTIF(E3:E41,"=DMBO")</f>
        <v>10</v>
      </c>
      <c r="O4" s="4">
        <f>COUNTIF(F3:F41,"=DMBO")</f>
        <v>2</v>
      </c>
    </row>
    <row r="5" spans="1:15" x14ac:dyDescent="0.25">
      <c r="A5" s="4" t="s">
        <v>3</v>
      </c>
      <c r="B5" s="4" t="s">
        <v>41</v>
      </c>
      <c r="C5" s="4" t="s">
        <v>41</v>
      </c>
      <c r="D5" s="4" t="s">
        <v>41</v>
      </c>
      <c r="E5" s="4" t="s">
        <v>41</v>
      </c>
      <c r="F5" s="4" t="s">
        <v>41</v>
      </c>
      <c r="I5" s="4" t="s">
        <v>41</v>
      </c>
      <c r="J5" s="4">
        <f t="shared" ref="J5:J8" si="0">SUM(K5:O5)</f>
        <v>71</v>
      </c>
      <c r="K5" s="4">
        <f>COUNTIF(B3:B41,"=DTC")</f>
        <v>13</v>
      </c>
      <c r="L5" s="4">
        <f>COUNTIF(C3:C41,"=DTC")</f>
        <v>9</v>
      </c>
      <c r="M5" s="4">
        <f>COUNTIF(D3:D41,"=DTC")</f>
        <v>15</v>
      </c>
      <c r="N5" s="4">
        <f>COUNTIF(E3:E41,"=DTC")</f>
        <v>16</v>
      </c>
      <c r="O5" s="4">
        <f>COUNTIF(F3:F41,"=DTC")</f>
        <v>18</v>
      </c>
    </row>
    <row r="6" spans="1:15" x14ac:dyDescent="0.25">
      <c r="A6" s="4" t="s">
        <v>4</v>
      </c>
      <c r="B6" s="4" t="s">
        <v>41</v>
      </c>
      <c r="C6" s="4" t="s">
        <v>43</v>
      </c>
      <c r="D6" s="4" t="s">
        <v>41</v>
      </c>
      <c r="E6" s="4" t="s">
        <v>41</v>
      </c>
      <c r="F6" s="4" t="s">
        <v>41</v>
      </c>
      <c r="I6" s="4" t="s">
        <v>42</v>
      </c>
      <c r="J6" s="4">
        <f t="shared" si="0"/>
        <v>36</v>
      </c>
      <c r="K6" s="4">
        <f>COUNTIF(B3:B41,"=GMOD")</f>
        <v>13</v>
      </c>
      <c r="L6" s="4">
        <f>COUNTIF(C3:C41,"=GMOD")</f>
        <v>5</v>
      </c>
      <c r="M6" s="4">
        <f>COUNTIF(D3:D41,"=GMOD")</f>
        <v>7</v>
      </c>
      <c r="N6" s="4">
        <f>COUNTIF(E3:E41,"=GMOD")</f>
        <v>6</v>
      </c>
      <c r="O6" s="4">
        <f>COUNTIF(F3:F41,"=GMOD")</f>
        <v>5</v>
      </c>
    </row>
    <row r="7" spans="1:15" x14ac:dyDescent="0.25">
      <c r="A7" s="4" t="s">
        <v>5</v>
      </c>
      <c r="B7" s="4" t="s">
        <v>43</v>
      </c>
      <c r="C7" s="4" t="s">
        <v>43</v>
      </c>
      <c r="D7" s="4" t="s">
        <v>41</v>
      </c>
      <c r="E7" s="4" t="s">
        <v>41</v>
      </c>
      <c r="F7" s="4" t="s">
        <v>41</v>
      </c>
      <c r="I7" s="4" t="s">
        <v>43</v>
      </c>
      <c r="J7" s="4">
        <f t="shared" si="0"/>
        <v>49</v>
      </c>
      <c r="K7" s="4">
        <f>COUNTIF(B3:B41,"=GTCOD")</f>
        <v>5</v>
      </c>
      <c r="L7" s="4">
        <f>COUNTIF(C3:C41,"=GTCOD")</f>
        <v>14</v>
      </c>
      <c r="M7" s="4">
        <f>COUNTIF(D3:D41,"=GTCOD")</f>
        <v>10</v>
      </c>
      <c r="N7" s="4">
        <f>COUNTIF(E3:E41,"=GTCOD")</f>
        <v>7</v>
      </c>
      <c r="O7" s="4">
        <f>COUNTIF(F3:F41,"=GTCOD")</f>
        <v>13</v>
      </c>
    </row>
    <row r="8" spans="1:15" x14ac:dyDescent="0.25">
      <c r="A8" s="4" t="s">
        <v>6</v>
      </c>
      <c r="B8" s="4" t="s">
        <v>40</v>
      </c>
      <c r="C8" s="4" t="s">
        <v>41</v>
      </c>
      <c r="D8" s="4" t="s">
        <v>41</v>
      </c>
      <c r="E8" s="4" t="s">
        <v>41</v>
      </c>
      <c r="F8" s="4" t="s">
        <v>43</v>
      </c>
      <c r="I8" s="4" t="s">
        <v>44</v>
      </c>
      <c r="J8" s="4">
        <f t="shared" si="0"/>
        <v>4</v>
      </c>
      <c r="K8" s="4">
        <f>COUNTIF(B3:B41,"=PEDRO")</f>
        <v>2</v>
      </c>
      <c r="L8" s="4">
        <f>COUNTIF(C3:C41,"=PEDRO")</f>
        <v>1</v>
      </c>
      <c r="M8" s="4">
        <f>COUNTIF(D3:D41,"=PEDRO")</f>
        <v>0</v>
      </c>
      <c r="N8" s="4">
        <f>COUNTIF(E3:E41,"=PEDRO")</f>
        <v>0</v>
      </c>
      <c r="O8" s="4">
        <f>COUNTIF(F3:F41,"=PEDRO")</f>
        <v>1</v>
      </c>
    </row>
    <row r="9" spans="1:15" x14ac:dyDescent="0.25">
      <c r="A9" s="4" t="s">
        <v>7</v>
      </c>
      <c r="B9" s="4" t="s">
        <v>41</v>
      </c>
      <c r="C9" s="4" t="s">
        <v>40</v>
      </c>
      <c r="D9" s="4" t="s">
        <v>40</v>
      </c>
      <c r="E9" s="4" t="s">
        <v>40</v>
      </c>
      <c r="F9" s="4" t="s">
        <v>41</v>
      </c>
      <c r="I9" s="4" t="s">
        <v>57</v>
      </c>
      <c r="J9" s="4">
        <f>SUM(K9:O9)</f>
        <v>195</v>
      </c>
      <c r="K9" s="4">
        <f>SUM(K4:K8)</f>
        <v>39</v>
      </c>
      <c r="L9" s="4">
        <f t="shared" ref="L9:O9" si="1">SUM(L4:L8)</f>
        <v>39</v>
      </c>
      <c r="M9" s="4">
        <f t="shared" si="1"/>
        <v>39</v>
      </c>
      <c r="N9" s="4">
        <f t="shared" si="1"/>
        <v>39</v>
      </c>
      <c r="O9" s="4">
        <f t="shared" si="1"/>
        <v>39</v>
      </c>
    </row>
    <row r="10" spans="1:15" x14ac:dyDescent="0.25">
      <c r="A10" s="4" t="s">
        <v>8</v>
      </c>
      <c r="B10" s="4" t="s">
        <v>41</v>
      </c>
      <c r="C10" s="4" t="s">
        <v>43</v>
      </c>
      <c r="D10" s="4" t="s">
        <v>43</v>
      </c>
      <c r="E10" s="4" t="s">
        <v>41</v>
      </c>
      <c r="F10" s="4" t="s">
        <v>41</v>
      </c>
    </row>
    <row r="11" spans="1:15" x14ac:dyDescent="0.25">
      <c r="A11" s="4" t="s">
        <v>9</v>
      </c>
      <c r="B11" s="4" t="s">
        <v>40</v>
      </c>
      <c r="C11" s="4" t="s">
        <v>42</v>
      </c>
      <c r="D11" s="4" t="s">
        <v>42</v>
      </c>
      <c r="E11" s="4" t="s">
        <v>42</v>
      </c>
      <c r="F11" s="4" t="s">
        <v>42</v>
      </c>
    </row>
    <row r="12" spans="1:15" x14ac:dyDescent="0.25">
      <c r="A12" s="4" t="s">
        <v>10</v>
      </c>
      <c r="B12" s="4" t="s">
        <v>40</v>
      </c>
      <c r="C12" s="4" t="s">
        <v>43</v>
      </c>
      <c r="D12" s="4" t="s">
        <v>41</v>
      </c>
      <c r="E12" s="4" t="s">
        <v>41</v>
      </c>
      <c r="F12" s="4" t="s">
        <v>41</v>
      </c>
    </row>
    <row r="13" spans="1:15" x14ac:dyDescent="0.25">
      <c r="A13" s="4" t="s">
        <v>11</v>
      </c>
      <c r="B13" s="4" t="s">
        <v>40</v>
      </c>
      <c r="C13" s="4" t="s">
        <v>40</v>
      </c>
      <c r="D13" s="4" t="s">
        <v>40</v>
      </c>
      <c r="E13" s="4" t="s">
        <v>41</v>
      </c>
      <c r="F13" s="4" t="s">
        <v>41</v>
      </c>
    </row>
    <row r="14" spans="1:15" x14ac:dyDescent="0.25">
      <c r="A14" s="4" t="s">
        <v>12</v>
      </c>
      <c r="B14" s="4" t="s">
        <v>42</v>
      </c>
      <c r="C14" s="4" t="s">
        <v>43</v>
      </c>
      <c r="D14" s="4" t="s">
        <v>43</v>
      </c>
      <c r="E14" s="4" t="s">
        <v>43</v>
      </c>
      <c r="F14" s="4" t="s">
        <v>41</v>
      </c>
    </row>
    <row r="15" spans="1:15" x14ac:dyDescent="0.25">
      <c r="A15" s="4" t="s">
        <v>13</v>
      </c>
      <c r="B15" s="4" t="s">
        <v>43</v>
      </c>
      <c r="C15" s="4" t="s">
        <v>43</v>
      </c>
      <c r="D15" s="4" t="s">
        <v>42</v>
      </c>
      <c r="E15" s="4" t="s">
        <v>42</v>
      </c>
      <c r="F15" s="4" t="s">
        <v>42</v>
      </c>
    </row>
    <row r="16" spans="1:15" x14ac:dyDescent="0.25">
      <c r="A16" s="4" t="s">
        <v>14</v>
      </c>
      <c r="B16" s="4" t="s">
        <v>43</v>
      </c>
      <c r="C16" s="4" t="s">
        <v>40</v>
      </c>
      <c r="D16" s="4" t="s">
        <v>43</v>
      </c>
      <c r="E16" s="4" t="s">
        <v>40</v>
      </c>
      <c r="F16" s="4" t="s">
        <v>43</v>
      </c>
    </row>
    <row r="17" spans="1:6" x14ac:dyDescent="0.25">
      <c r="A17" s="4" t="s">
        <v>15</v>
      </c>
      <c r="B17" s="4" t="s">
        <v>42</v>
      </c>
      <c r="C17" s="4" t="s">
        <v>43</v>
      </c>
      <c r="D17" s="4" t="s">
        <v>43</v>
      </c>
      <c r="E17" s="4" t="s">
        <v>40</v>
      </c>
      <c r="F17" s="4" t="s">
        <v>43</v>
      </c>
    </row>
    <row r="18" spans="1:6" x14ac:dyDescent="0.25">
      <c r="A18" s="4" t="s">
        <v>16</v>
      </c>
      <c r="B18" s="4" t="s">
        <v>42</v>
      </c>
      <c r="C18" s="4" t="s">
        <v>40</v>
      </c>
      <c r="D18" s="4" t="s">
        <v>41</v>
      </c>
      <c r="E18" s="4" t="s">
        <v>41</v>
      </c>
      <c r="F18" s="4" t="s">
        <v>43</v>
      </c>
    </row>
    <row r="19" spans="1:6" x14ac:dyDescent="0.25">
      <c r="A19" s="4" t="s">
        <v>17</v>
      </c>
      <c r="B19" s="4" t="s">
        <v>41</v>
      </c>
      <c r="C19" s="4" t="s">
        <v>42</v>
      </c>
      <c r="D19" s="4" t="s">
        <v>41</v>
      </c>
      <c r="E19" s="4" t="s">
        <v>41</v>
      </c>
      <c r="F19" s="4" t="s">
        <v>41</v>
      </c>
    </row>
    <row r="20" spans="1:6" x14ac:dyDescent="0.25">
      <c r="A20" s="4" t="s">
        <v>18</v>
      </c>
      <c r="B20" s="4" t="s">
        <v>42</v>
      </c>
      <c r="C20" s="4" t="s">
        <v>43</v>
      </c>
      <c r="D20" s="4" t="s">
        <v>41</v>
      </c>
      <c r="E20" s="4" t="s">
        <v>43</v>
      </c>
      <c r="F20" s="4" t="s">
        <v>41</v>
      </c>
    </row>
    <row r="21" spans="1:6" x14ac:dyDescent="0.25">
      <c r="A21" s="4" t="s">
        <v>19</v>
      </c>
      <c r="B21" s="4" t="s">
        <v>41</v>
      </c>
      <c r="C21" s="4" t="s">
        <v>43</v>
      </c>
      <c r="D21" s="4" t="s">
        <v>42</v>
      </c>
      <c r="E21" s="4" t="s">
        <v>42</v>
      </c>
      <c r="F21" s="4" t="s">
        <v>42</v>
      </c>
    </row>
    <row r="22" spans="1:6" x14ac:dyDescent="0.25">
      <c r="A22" s="4" t="s">
        <v>20</v>
      </c>
      <c r="B22" s="4" t="s">
        <v>42</v>
      </c>
      <c r="C22" s="4" t="s">
        <v>40</v>
      </c>
      <c r="D22" s="4" t="s">
        <v>42</v>
      </c>
      <c r="E22" s="4" t="s">
        <v>40</v>
      </c>
      <c r="F22" s="4" t="s">
        <v>43</v>
      </c>
    </row>
    <row r="23" spans="1:6" x14ac:dyDescent="0.25">
      <c r="A23" s="4" t="s">
        <v>21</v>
      </c>
      <c r="B23" s="4" t="s">
        <v>41</v>
      </c>
      <c r="C23" s="4" t="s">
        <v>43</v>
      </c>
      <c r="D23" s="4" t="s">
        <v>41</v>
      </c>
      <c r="E23" s="4" t="s">
        <v>41</v>
      </c>
      <c r="F23" s="4" t="s">
        <v>43</v>
      </c>
    </row>
    <row r="24" spans="1:6" x14ac:dyDescent="0.25">
      <c r="A24" s="4" t="s">
        <v>22</v>
      </c>
      <c r="B24" s="4" t="s">
        <v>42</v>
      </c>
      <c r="C24" s="4" t="s">
        <v>40</v>
      </c>
      <c r="D24" s="4" t="s">
        <v>40</v>
      </c>
      <c r="E24" s="4" t="s">
        <v>40</v>
      </c>
      <c r="F24" s="4" t="s">
        <v>43</v>
      </c>
    </row>
    <row r="25" spans="1:6" x14ac:dyDescent="0.25">
      <c r="A25" s="4" t="s">
        <v>23</v>
      </c>
      <c r="B25" s="4" t="s">
        <v>42</v>
      </c>
      <c r="C25" s="4" t="s">
        <v>40</v>
      </c>
      <c r="D25" s="4" t="s">
        <v>40</v>
      </c>
      <c r="E25" s="4" t="s">
        <v>40</v>
      </c>
      <c r="F25" s="4" t="s">
        <v>43</v>
      </c>
    </row>
    <row r="26" spans="1:6" x14ac:dyDescent="0.25">
      <c r="A26" s="4" t="s">
        <v>24</v>
      </c>
      <c r="B26" s="4" t="s">
        <v>41</v>
      </c>
      <c r="C26" s="4" t="s">
        <v>41</v>
      </c>
      <c r="D26" s="4" t="s">
        <v>41</v>
      </c>
      <c r="E26" s="4" t="s">
        <v>43</v>
      </c>
      <c r="F26" s="4" t="s">
        <v>43</v>
      </c>
    </row>
    <row r="27" spans="1:6" x14ac:dyDescent="0.25">
      <c r="A27" s="4" t="s">
        <v>25</v>
      </c>
      <c r="B27" s="4" t="s">
        <v>42</v>
      </c>
      <c r="C27" s="4" t="s">
        <v>42</v>
      </c>
      <c r="D27" s="4" t="s">
        <v>43</v>
      </c>
      <c r="E27" s="4" t="s">
        <v>42</v>
      </c>
      <c r="F27" s="4" t="s">
        <v>42</v>
      </c>
    </row>
    <row r="28" spans="1:6" x14ac:dyDescent="0.25">
      <c r="A28" s="4" t="s">
        <v>26</v>
      </c>
      <c r="B28" s="4" t="s">
        <v>41</v>
      </c>
      <c r="C28" s="4" t="s">
        <v>41</v>
      </c>
      <c r="D28" s="4" t="s">
        <v>41</v>
      </c>
      <c r="E28" s="4" t="s">
        <v>41</v>
      </c>
      <c r="F28" s="4" t="s">
        <v>41</v>
      </c>
    </row>
    <row r="29" spans="1:6" x14ac:dyDescent="0.25">
      <c r="A29" s="4" t="s">
        <v>27</v>
      </c>
      <c r="B29" s="4" t="s">
        <v>41</v>
      </c>
      <c r="C29" s="4" t="s">
        <v>41</v>
      </c>
      <c r="D29" s="4" t="s">
        <v>41</v>
      </c>
      <c r="E29" s="4" t="s">
        <v>41</v>
      </c>
      <c r="F29" s="4" t="s">
        <v>41</v>
      </c>
    </row>
    <row r="30" spans="1:6" x14ac:dyDescent="0.25">
      <c r="A30" s="4" t="s">
        <v>28</v>
      </c>
      <c r="B30" s="4" t="s">
        <v>42</v>
      </c>
      <c r="C30" s="4" t="s">
        <v>41</v>
      </c>
      <c r="D30" s="4" t="s">
        <v>40</v>
      </c>
      <c r="E30" s="4" t="s">
        <v>41</v>
      </c>
      <c r="F30" s="4" t="s">
        <v>41</v>
      </c>
    </row>
    <row r="31" spans="1:6" x14ac:dyDescent="0.25">
      <c r="A31" s="4" t="s">
        <v>29</v>
      </c>
      <c r="B31" s="4" t="s">
        <v>42</v>
      </c>
      <c r="C31" s="4" t="s">
        <v>40</v>
      </c>
      <c r="D31" s="4" t="s">
        <v>43</v>
      </c>
      <c r="E31" s="4" t="s">
        <v>40</v>
      </c>
      <c r="F31" s="4" t="s">
        <v>40</v>
      </c>
    </row>
    <row r="32" spans="1:6" x14ac:dyDescent="0.25">
      <c r="A32" s="4" t="s">
        <v>30</v>
      </c>
      <c r="B32" s="4" t="s">
        <v>41</v>
      </c>
      <c r="C32" s="4" t="s">
        <v>40</v>
      </c>
      <c r="D32" s="4" t="s">
        <v>40</v>
      </c>
      <c r="E32" s="4" t="s">
        <v>40</v>
      </c>
      <c r="F32" s="4" t="s">
        <v>41</v>
      </c>
    </row>
    <row r="33" spans="1:6" x14ac:dyDescent="0.25">
      <c r="A33" s="4" t="s">
        <v>31</v>
      </c>
      <c r="B33" s="4" t="s">
        <v>42</v>
      </c>
      <c r="C33" s="4" t="s">
        <v>41</v>
      </c>
      <c r="D33" s="4" t="s">
        <v>41</v>
      </c>
      <c r="E33" s="4" t="s">
        <v>43</v>
      </c>
      <c r="F33" s="4" t="s">
        <v>43</v>
      </c>
    </row>
    <row r="34" spans="1:6" x14ac:dyDescent="0.25">
      <c r="A34" s="4" t="s">
        <v>32</v>
      </c>
      <c r="B34" s="4" t="s">
        <v>41</v>
      </c>
      <c r="C34" s="4" t="s">
        <v>43</v>
      </c>
      <c r="D34" s="4" t="s">
        <v>43</v>
      </c>
      <c r="E34" s="4" t="s">
        <v>43</v>
      </c>
      <c r="F34" s="4" t="s">
        <v>44</v>
      </c>
    </row>
    <row r="35" spans="1:6" x14ac:dyDescent="0.25">
      <c r="A35" s="4" t="s">
        <v>33</v>
      </c>
      <c r="B35" s="4" t="s">
        <v>42</v>
      </c>
      <c r="C35" s="4" t="s">
        <v>41</v>
      </c>
      <c r="D35" s="4" t="s">
        <v>41</v>
      </c>
      <c r="E35" s="4" t="s">
        <v>41</v>
      </c>
      <c r="F35" s="4" t="s">
        <v>41</v>
      </c>
    </row>
    <row r="36" spans="1:6" x14ac:dyDescent="0.25">
      <c r="A36" s="4" t="s">
        <v>34</v>
      </c>
      <c r="B36" s="4" t="s">
        <v>43</v>
      </c>
      <c r="C36" s="4" t="s">
        <v>42</v>
      </c>
      <c r="D36" s="4" t="s">
        <v>42</v>
      </c>
      <c r="E36" s="4" t="s">
        <v>42</v>
      </c>
      <c r="F36" s="4" t="s">
        <v>42</v>
      </c>
    </row>
    <row r="37" spans="1:6" x14ac:dyDescent="0.25">
      <c r="A37" s="4" t="s">
        <v>35</v>
      </c>
      <c r="B37" s="4" t="s">
        <v>40</v>
      </c>
      <c r="C37" s="4" t="s">
        <v>43</v>
      </c>
      <c r="D37" s="4" t="s">
        <v>43</v>
      </c>
      <c r="E37" s="4" t="s">
        <v>40</v>
      </c>
      <c r="F37" s="4" t="s">
        <v>43</v>
      </c>
    </row>
    <row r="38" spans="1:6" x14ac:dyDescent="0.25">
      <c r="A38" s="4" t="s">
        <v>36</v>
      </c>
      <c r="B38" s="4" t="s">
        <v>42</v>
      </c>
      <c r="C38" s="4" t="s">
        <v>40</v>
      </c>
      <c r="D38" s="4" t="s">
        <v>40</v>
      </c>
      <c r="E38" s="4" t="s">
        <v>40</v>
      </c>
      <c r="F38" s="4" t="s">
        <v>43</v>
      </c>
    </row>
    <row r="39" spans="1:6" x14ac:dyDescent="0.25">
      <c r="A39" s="4" t="s">
        <v>37</v>
      </c>
      <c r="B39" s="4" t="s">
        <v>40</v>
      </c>
      <c r="C39" s="4" t="s">
        <v>43</v>
      </c>
      <c r="D39" s="4" t="s">
        <v>42</v>
      </c>
      <c r="E39" s="4" t="s">
        <v>42</v>
      </c>
      <c r="F39" s="4" t="s">
        <v>41</v>
      </c>
    </row>
    <row r="40" spans="1:6" x14ac:dyDescent="0.25">
      <c r="A40" s="4" t="s">
        <v>38</v>
      </c>
      <c r="B40" s="4" t="s">
        <v>43</v>
      </c>
      <c r="C40" s="4" t="s">
        <v>44</v>
      </c>
      <c r="D40" s="4" t="s">
        <v>43</v>
      </c>
      <c r="E40" s="4" t="s">
        <v>43</v>
      </c>
      <c r="F40" s="4" t="s">
        <v>40</v>
      </c>
    </row>
    <row r="41" spans="1:6" x14ac:dyDescent="0.25">
      <c r="A41" s="4" t="s">
        <v>39</v>
      </c>
      <c r="B41" s="4" t="s">
        <v>41</v>
      </c>
      <c r="C41" s="4" t="s">
        <v>42</v>
      </c>
      <c r="D41" s="4" t="s">
        <v>42</v>
      </c>
      <c r="E41" s="4" t="s">
        <v>41</v>
      </c>
      <c r="F41" s="4" t="s">
        <v>41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topLeftCell="D2" workbookViewId="0">
      <selection activeCell="H7" sqref="H7"/>
    </sheetView>
  </sheetViews>
  <sheetFormatPr defaultRowHeight="15" x14ac:dyDescent="0.25"/>
  <cols>
    <col min="1" max="1" width="18.125" bestFit="1" customWidth="1"/>
  </cols>
  <sheetData>
    <row r="2" spans="1:15" x14ac:dyDescent="0.25">
      <c r="A2" s="4" t="s">
        <v>0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</row>
    <row r="3" spans="1:15" x14ac:dyDescent="0.25">
      <c r="A3" s="4" t="s">
        <v>1</v>
      </c>
      <c r="B3" s="4" t="s">
        <v>43</v>
      </c>
      <c r="C3" s="4" t="s">
        <v>40</v>
      </c>
      <c r="D3" s="4" t="s">
        <v>40</v>
      </c>
      <c r="E3" s="4" t="s">
        <v>40</v>
      </c>
      <c r="F3" s="4" t="s">
        <v>41</v>
      </c>
      <c r="I3" s="4" t="s">
        <v>51</v>
      </c>
      <c r="J3" s="4" t="s">
        <v>57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</row>
    <row r="4" spans="1:15" x14ac:dyDescent="0.25">
      <c r="A4" s="4" t="s">
        <v>2</v>
      </c>
      <c r="B4" s="4" t="s">
        <v>43</v>
      </c>
      <c r="C4" s="4" t="s">
        <v>43</v>
      </c>
      <c r="D4" s="4" t="s">
        <v>43</v>
      </c>
      <c r="E4" s="4" t="s">
        <v>43</v>
      </c>
      <c r="F4" s="4" t="s">
        <v>43</v>
      </c>
      <c r="I4" s="4" t="s">
        <v>40</v>
      </c>
      <c r="J4" s="4">
        <f>SUM(K4:O4)</f>
        <v>25</v>
      </c>
      <c r="K4" s="4">
        <f>COUNTIF(B3:B41,"=DMBO")</f>
        <v>5</v>
      </c>
      <c r="L4" s="4">
        <f>COUNTIF(C3:C41,"=DMBO")</f>
        <v>7</v>
      </c>
      <c r="M4" s="4">
        <f>COUNTIF(D3:D41,"=DMBO")</f>
        <v>6</v>
      </c>
      <c r="N4" s="4">
        <f>COUNTIF(E3:E41,"=DMBO")</f>
        <v>3</v>
      </c>
      <c r="O4" s="4">
        <f>COUNTIF(F3:F41,"=DMBO")</f>
        <v>4</v>
      </c>
    </row>
    <row r="5" spans="1:15" x14ac:dyDescent="0.25">
      <c r="A5" s="4" t="s">
        <v>3</v>
      </c>
      <c r="B5" s="4" t="s">
        <v>43</v>
      </c>
      <c r="C5" s="4" t="s">
        <v>43</v>
      </c>
      <c r="D5" s="4" t="s">
        <v>43</v>
      </c>
      <c r="E5" s="4" t="s">
        <v>43</v>
      </c>
      <c r="F5" s="4" t="s">
        <v>43</v>
      </c>
      <c r="I5" s="4" t="s">
        <v>41</v>
      </c>
      <c r="J5" s="4">
        <f t="shared" ref="J5:J8" si="0">SUM(K5:O5)</f>
        <v>31</v>
      </c>
      <c r="K5" s="4">
        <f>COUNTIF(B3:B41,"=DTC")</f>
        <v>10</v>
      </c>
      <c r="L5" s="4">
        <f>COUNTIF(C3:C41,"=DTC")</f>
        <v>4</v>
      </c>
      <c r="M5" s="4">
        <f>COUNTIF(D3:D41,"=DTC")</f>
        <v>2</v>
      </c>
      <c r="N5" s="4">
        <f>COUNTIF(E3:E41,"=DTC")</f>
        <v>4</v>
      </c>
      <c r="O5" s="4">
        <f>COUNTIF(F3:F41,"=DTC")</f>
        <v>11</v>
      </c>
    </row>
    <row r="6" spans="1:15" x14ac:dyDescent="0.25">
      <c r="A6" s="4" t="s">
        <v>4</v>
      </c>
      <c r="B6" s="4" t="s">
        <v>43</v>
      </c>
      <c r="C6" s="4" t="s">
        <v>40</v>
      </c>
      <c r="D6" s="4" t="s">
        <v>43</v>
      </c>
      <c r="E6" s="4" t="s">
        <v>43</v>
      </c>
      <c r="F6" s="4" t="s">
        <v>43</v>
      </c>
      <c r="I6" s="4" t="s">
        <v>42</v>
      </c>
      <c r="J6" s="4">
        <f t="shared" si="0"/>
        <v>8</v>
      </c>
      <c r="K6" s="4">
        <f>COUNTIF(B3:B41,"=GMOD")</f>
        <v>2</v>
      </c>
      <c r="L6" s="4">
        <f>COUNTIF(C3:C41,"=GMOD")</f>
        <v>4</v>
      </c>
      <c r="M6" s="4">
        <f>COUNTIF(D3:D41,"=GMOD")</f>
        <v>2</v>
      </c>
      <c r="N6" s="4">
        <f>COUNTIF(E3:E41,"=GMOD")</f>
        <v>0</v>
      </c>
      <c r="O6" s="4">
        <f>COUNTIF(F3:F41,"=GMOD")</f>
        <v>0</v>
      </c>
    </row>
    <row r="7" spans="1:15" x14ac:dyDescent="0.25">
      <c r="A7" s="4" t="s">
        <v>5</v>
      </c>
      <c r="B7" s="4" t="s">
        <v>41</v>
      </c>
      <c r="C7" s="4" t="s">
        <v>41</v>
      </c>
      <c r="D7" s="4" t="s">
        <v>43</v>
      </c>
      <c r="E7" s="4" t="s">
        <v>43</v>
      </c>
      <c r="F7" s="4" t="s">
        <v>43</v>
      </c>
      <c r="I7" s="4" t="s">
        <v>43</v>
      </c>
      <c r="J7" s="4">
        <f t="shared" si="0"/>
        <v>131</v>
      </c>
      <c r="K7" s="4">
        <f>COUNTIF(B3:B41,"=GTCOD")</f>
        <v>22</v>
      </c>
      <c r="L7" s="4">
        <f>COUNTIF(C3:C41,"=GTCOD")</f>
        <v>24</v>
      </c>
      <c r="M7" s="4">
        <f>COUNTIF(D3:D41,"=GTCOD")</f>
        <v>29</v>
      </c>
      <c r="N7" s="4">
        <f>COUNTIF(E3:E41,"=GTCOD")</f>
        <v>32</v>
      </c>
      <c r="O7" s="4">
        <f>COUNTIF(F3:F41,"=GTCOD")</f>
        <v>24</v>
      </c>
    </row>
    <row r="8" spans="1:15" x14ac:dyDescent="0.25">
      <c r="A8" s="4" t="s">
        <v>6</v>
      </c>
      <c r="B8" s="4" t="s">
        <v>41</v>
      </c>
      <c r="C8" s="4" t="s">
        <v>43</v>
      </c>
      <c r="D8" s="4" t="s">
        <v>43</v>
      </c>
      <c r="E8" s="4" t="s">
        <v>43</v>
      </c>
      <c r="F8" s="4" t="s">
        <v>41</v>
      </c>
      <c r="I8" s="4" t="s">
        <v>44</v>
      </c>
      <c r="J8" s="4">
        <f t="shared" si="0"/>
        <v>0</v>
      </c>
      <c r="K8" s="4">
        <f>COUNTIF(B3:B41,"=PEDRO")</f>
        <v>0</v>
      </c>
      <c r="L8" s="4">
        <f>COUNTIF(C3:C41,"=PEDRO")</f>
        <v>0</v>
      </c>
      <c r="M8" s="4">
        <f>COUNTIF(D3:D41,"=PEDRO")</f>
        <v>0</v>
      </c>
      <c r="N8" s="4">
        <f>COUNTIF(E3:E41,"=PEDRO")</f>
        <v>0</v>
      </c>
      <c r="O8" s="4">
        <f>COUNTIF(F3:F41,"=PEDRO")</f>
        <v>0</v>
      </c>
    </row>
    <row r="9" spans="1:15" x14ac:dyDescent="0.25">
      <c r="A9" s="4" t="s">
        <v>7</v>
      </c>
      <c r="B9" s="4" t="s">
        <v>43</v>
      </c>
      <c r="C9" s="4" t="s">
        <v>43</v>
      </c>
      <c r="D9" s="4" t="s">
        <v>43</v>
      </c>
      <c r="E9" s="4" t="s">
        <v>43</v>
      </c>
      <c r="F9" s="4" t="s">
        <v>43</v>
      </c>
      <c r="I9" s="4" t="s">
        <v>57</v>
      </c>
      <c r="J9" s="4">
        <f>SUM(K9:O9)</f>
        <v>195</v>
      </c>
      <c r="K9" s="4">
        <f>SUM(K4:K8)</f>
        <v>39</v>
      </c>
      <c r="L9" s="4">
        <f t="shared" ref="L9:O9" si="1">SUM(L4:L8)</f>
        <v>39</v>
      </c>
      <c r="M9" s="4">
        <f t="shared" si="1"/>
        <v>39</v>
      </c>
      <c r="N9" s="4">
        <f t="shared" si="1"/>
        <v>39</v>
      </c>
      <c r="O9" s="4">
        <f t="shared" si="1"/>
        <v>39</v>
      </c>
    </row>
    <row r="10" spans="1:15" x14ac:dyDescent="0.25">
      <c r="A10" s="4" t="s">
        <v>8</v>
      </c>
      <c r="B10" s="4" t="s">
        <v>43</v>
      </c>
      <c r="C10" s="4" t="s">
        <v>41</v>
      </c>
      <c r="D10" s="4" t="s">
        <v>41</v>
      </c>
      <c r="E10" s="4" t="s">
        <v>43</v>
      </c>
      <c r="F10" s="4" t="s">
        <v>43</v>
      </c>
    </row>
    <row r="11" spans="1:15" x14ac:dyDescent="0.25">
      <c r="A11" s="4" t="s">
        <v>9</v>
      </c>
      <c r="B11" s="4" t="s">
        <v>43</v>
      </c>
      <c r="C11" s="4" t="s">
        <v>43</v>
      </c>
      <c r="D11" s="4" t="s">
        <v>43</v>
      </c>
      <c r="E11" s="4" t="s">
        <v>43</v>
      </c>
      <c r="F11" s="4" t="s">
        <v>43</v>
      </c>
    </row>
    <row r="12" spans="1:15" x14ac:dyDescent="0.25">
      <c r="A12" s="4" t="s">
        <v>10</v>
      </c>
      <c r="B12" s="4" t="s">
        <v>41</v>
      </c>
      <c r="C12" s="4" t="s">
        <v>41</v>
      </c>
      <c r="D12" s="4" t="s">
        <v>43</v>
      </c>
      <c r="E12" s="4" t="s">
        <v>43</v>
      </c>
      <c r="F12" s="4" t="s">
        <v>43</v>
      </c>
    </row>
    <row r="13" spans="1:15" x14ac:dyDescent="0.25">
      <c r="A13" s="4" t="s">
        <v>11</v>
      </c>
      <c r="B13" s="4" t="s">
        <v>42</v>
      </c>
      <c r="C13" s="4" t="s">
        <v>43</v>
      </c>
      <c r="D13" s="4" t="s">
        <v>43</v>
      </c>
      <c r="E13" s="4" t="s">
        <v>43</v>
      </c>
      <c r="F13" s="4" t="s">
        <v>43</v>
      </c>
    </row>
    <row r="14" spans="1:15" x14ac:dyDescent="0.25">
      <c r="A14" s="4" t="s">
        <v>12</v>
      </c>
      <c r="B14" s="4" t="s">
        <v>41</v>
      </c>
      <c r="C14" s="4" t="s">
        <v>40</v>
      </c>
      <c r="D14" s="4" t="s">
        <v>41</v>
      </c>
      <c r="E14" s="4" t="s">
        <v>41</v>
      </c>
      <c r="F14" s="4" t="s">
        <v>43</v>
      </c>
    </row>
    <row r="15" spans="1:15" x14ac:dyDescent="0.25">
      <c r="A15" s="4" t="s">
        <v>13</v>
      </c>
      <c r="B15" s="4" t="s">
        <v>41</v>
      </c>
      <c r="C15" s="4" t="s">
        <v>42</v>
      </c>
      <c r="D15" s="4" t="s">
        <v>43</v>
      </c>
      <c r="E15" s="4" t="s">
        <v>43</v>
      </c>
      <c r="F15" s="4" t="s">
        <v>43</v>
      </c>
    </row>
    <row r="16" spans="1:15" x14ac:dyDescent="0.25">
      <c r="A16" s="4" t="s">
        <v>14</v>
      </c>
      <c r="B16" s="4" t="s">
        <v>40</v>
      </c>
      <c r="C16" s="4" t="s">
        <v>43</v>
      </c>
      <c r="D16" s="4" t="s">
        <v>40</v>
      </c>
      <c r="E16" s="4" t="s">
        <v>43</v>
      </c>
      <c r="F16" s="4" t="s">
        <v>40</v>
      </c>
    </row>
    <row r="17" spans="1:6" x14ac:dyDescent="0.25">
      <c r="A17" s="4" t="s">
        <v>15</v>
      </c>
      <c r="B17" s="4" t="s">
        <v>43</v>
      </c>
      <c r="C17" s="4" t="s">
        <v>40</v>
      </c>
      <c r="D17" s="4" t="s">
        <v>40</v>
      </c>
      <c r="E17" s="4" t="s">
        <v>43</v>
      </c>
      <c r="F17" s="4" t="s">
        <v>40</v>
      </c>
    </row>
    <row r="18" spans="1:6" x14ac:dyDescent="0.25">
      <c r="A18" s="4" t="s">
        <v>16</v>
      </c>
      <c r="B18" s="4" t="s">
        <v>43</v>
      </c>
      <c r="C18" s="4" t="s">
        <v>43</v>
      </c>
      <c r="D18" s="4" t="s">
        <v>43</v>
      </c>
      <c r="E18" s="4" t="s">
        <v>43</v>
      </c>
      <c r="F18" s="4" t="s">
        <v>41</v>
      </c>
    </row>
    <row r="19" spans="1:6" x14ac:dyDescent="0.25">
      <c r="A19" s="4" t="s">
        <v>17</v>
      </c>
      <c r="B19" s="4" t="s">
        <v>43</v>
      </c>
      <c r="C19" s="4" t="s">
        <v>43</v>
      </c>
      <c r="D19" s="4" t="s">
        <v>43</v>
      </c>
      <c r="E19" s="4" t="s">
        <v>43</v>
      </c>
      <c r="F19" s="4" t="s">
        <v>43</v>
      </c>
    </row>
    <row r="20" spans="1:6" x14ac:dyDescent="0.25">
      <c r="A20" s="4" t="s">
        <v>18</v>
      </c>
      <c r="B20" s="4" t="s">
        <v>41</v>
      </c>
      <c r="C20" s="4" t="s">
        <v>41</v>
      </c>
      <c r="D20" s="4" t="s">
        <v>43</v>
      </c>
      <c r="E20" s="4" t="s">
        <v>41</v>
      </c>
      <c r="F20" s="4" t="s">
        <v>43</v>
      </c>
    </row>
    <row r="21" spans="1:6" x14ac:dyDescent="0.25">
      <c r="A21" s="4" t="s">
        <v>19</v>
      </c>
      <c r="B21" s="4" t="s">
        <v>42</v>
      </c>
      <c r="C21" s="4" t="s">
        <v>42</v>
      </c>
      <c r="D21" s="4" t="s">
        <v>43</v>
      </c>
      <c r="E21" s="4" t="s">
        <v>43</v>
      </c>
      <c r="F21" s="4" t="s">
        <v>43</v>
      </c>
    </row>
    <row r="22" spans="1:6" x14ac:dyDescent="0.25">
      <c r="A22" s="4" t="s">
        <v>20</v>
      </c>
      <c r="B22" s="4" t="s">
        <v>40</v>
      </c>
      <c r="C22" s="4" t="s">
        <v>43</v>
      </c>
      <c r="D22" s="4" t="s">
        <v>43</v>
      </c>
      <c r="E22" s="4" t="s">
        <v>43</v>
      </c>
      <c r="F22" s="4" t="s">
        <v>41</v>
      </c>
    </row>
    <row r="23" spans="1:6" x14ac:dyDescent="0.25">
      <c r="A23" s="4" t="s">
        <v>21</v>
      </c>
      <c r="B23" s="4" t="s">
        <v>40</v>
      </c>
      <c r="C23" s="4" t="s">
        <v>40</v>
      </c>
      <c r="D23" s="4" t="s">
        <v>43</v>
      </c>
      <c r="E23" s="4" t="s">
        <v>43</v>
      </c>
      <c r="F23" s="4" t="s">
        <v>41</v>
      </c>
    </row>
    <row r="24" spans="1:6" x14ac:dyDescent="0.25">
      <c r="A24" s="4" t="s">
        <v>22</v>
      </c>
      <c r="B24" s="4" t="s">
        <v>41</v>
      </c>
      <c r="C24" s="4" t="s">
        <v>43</v>
      </c>
      <c r="D24" s="4" t="s">
        <v>43</v>
      </c>
      <c r="E24" s="4" t="s">
        <v>43</v>
      </c>
      <c r="F24" s="4" t="s">
        <v>41</v>
      </c>
    </row>
    <row r="25" spans="1:6" x14ac:dyDescent="0.25">
      <c r="A25" s="4" t="s">
        <v>23</v>
      </c>
      <c r="B25" s="4" t="s">
        <v>43</v>
      </c>
      <c r="C25" s="4" t="s">
        <v>43</v>
      </c>
      <c r="D25" s="4" t="s">
        <v>43</v>
      </c>
      <c r="E25" s="4" t="s">
        <v>43</v>
      </c>
      <c r="F25" s="4" t="s">
        <v>41</v>
      </c>
    </row>
    <row r="26" spans="1:6" x14ac:dyDescent="0.25">
      <c r="A26" s="4" t="s">
        <v>24</v>
      </c>
      <c r="B26" s="4" t="s">
        <v>43</v>
      </c>
      <c r="C26" s="4" t="s">
        <v>43</v>
      </c>
      <c r="D26" s="4" t="s">
        <v>43</v>
      </c>
      <c r="E26" s="4" t="s">
        <v>41</v>
      </c>
      <c r="F26" s="4" t="s">
        <v>41</v>
      </c>
    </row>
    <row r="27" spans="1:6" x14ac:dyDescent="0.25">
      <c r="A27" s="4" t="s">
        <v>25</v>
      </c>
      <c r="B27" s="4" t="s">
        <v>43</v>
      </c>
      <c r="C27" s="4" t="s">
        <v>43</v>
      </c>
      <c r="D27" s="4" t="s">
        <v>42</v>
      </c>
      <c r="E27" s="4" t="s">
        <v>43</v>
      </c>
      <c r="F27" s="4" t="s">
        <v>43</v>
      </c>
    </row>
    <row r="28" spans="1:6" x14ac:dyDescent="0.25">
      <c r="A28" s="4" t="s">
        <v>26</v>
      </c>
      <c r="B28" s="4" t="s">
        <v>43</v>
      </c>
      <c r="C28" s="4" t="s">
        <v>43</v>
      </c>
      <c r="D28" s="4" t="s">
        <v>43</v>
      </c>
      <c r="E28" s="4" t="s">
        <v>43</v>
      </c>
      <c r="F28" s="4" t="s">
        <v>43</v>
      </c>
    </row>
    <row r="29" spans="1:6" x14ac:dyDescent="0.25">
      <c r="A29" s="4" t="s">
        <v>27</v>
      </c>
      <c r="B29" s="4" t="s">
        <v>43</v>
      </c>
      <c r="C29" s="4" t="s">
        <v>43</v>
      </c>
      <c r="D29" s="4" t="s">
        <v>43</v>
      </c>
      <c r="E29" s="4" t="s">
        <v>43</v>
      </c>
      <c r="F29" s="4" t="s">
        <v>43</v>
      </c>
    </row>
    <row r="30" spans="1:6" x14ac:dyDescent="0.25">
      <c r="A30" s="4" t="s">
        <v>28</v>
      </c>
      <c r="B30" s="4" t="s">
        <v>40</v>
      </c>
      <c r="C30" s="4" t="s">
        <v>43</v>
      </c>
      <c r="D30" s="4" t="s">
        <v>43</v>
      </c>
      <c r="E30" s="4" t="s">
        <v>43</v>
      </c>
      <c r="F30" s="4" t="s">
        <v>40</v>
      </c>
    </row>
    <row r="31" spans="1:6" x14ac:dyDescent="0.25">
      <c r="A31" s="4" t="s">
        <v>29</v>
      </c>
      <c r="B31" s="4" t="s">
        <v>41</v>
      </c>
      <c r="C31" s="4" t="s">
        <v>43</v>
      </c>
      <c r="D31" s="4" t="s">
        <v>40</v>
      </c>
      <c r="E31" s="4" t="s">
        <v>43</v>
      </c>
      <c r="F31" s="4" t="s">
        <v>43</v>
      </c>
    </row>
    <row r="32" spans="1:6" x14ac:dyDescent="0.25">
      <c r="A32" s="4" t="s">
        <v>30</v>
      </c>
      <c r="B32" s="4" t="s">
        <v>43</v>
      </c>
      <c r="C32" s="4" t="s">
        <v>43</v>
      </c>
      <c r="D32" s="4" t="s">
        <v>43</v>
      </c>
      <c r="E32" s="4" t="s">
        <v>43</v>
      </c>
      <c r="F32" s="4" t="s">
        <v>40</v>
      </c>
    </row>
    <row r="33" spans="1:6" x14ac:dyDescent="0.25">
      <c r="A33" s="4" t="s">
        <v>31</v>
      </c>
      <c r="B33" s="4" t="s">
        <v>43</v>
      </c>
      <c r="C33" s="4" t="s">
        <v>43</v>
      </c>
      <c r="D33" s="4" t="s">
        <v>43</v>
      </c>
      <c r="E33" s="4" t="s">
        <v>41</v>
      </c>
      <c r="F33" s="4" t="s">
        <v>41</v>
      </c>
    </row>
    <row r="34" spans="1:6" x14ac:dyDescent="0.25">
      <c r="A34" s="4" t="s">
        <v>32</v>
      </c>
      <c r="B34" s="4" t="s">
        <v>43</v>
      </c>
      <c r="C34" s="4" t="s">
        <v>42</v>
      </c>
      <c r="D34" s="4" t="s">
        <v>42</v>
      </c>
      <c r="E34" s="4" t="s">
        <v>40</v>
      </c>
      <c r="F34" s="4" t="s">
        <v>43</v>
      </c>
    </row>
    <row r="35" spans="1:6" x14ac:dyDescent="0.25">
      <c r="A35" s="4" t="s">
        <v>33</v>
      </c>
      <c r="B35" s="4" t="s">
        <v>43</v>
      </c>
      <c r="C35" s="4" t="s">
        <v>43</v>
      </c>
      <c r="D35" s="4" t="s">
        <v>43</v>
      </c>
      <c r="E35" s="4" t="s">
        <v>43</v>
      </c>
      <c r="F35" s="4" t="s">
        <v>43</v>
      </c>
    </row>
    <row r="36" spans="1:6" x14ac:dyDescent="0.25">
      <c r="A36" s="4" t="s">
        <v>34</v>
      </c>
      <c r="B36" s="4" t="s">
        <v>40</v>
      </c>
      <c r="C36" s="4" t="s">
        <v>43</v>
      </c>
      <c r="D36" s="4" t="s">
        <v>43</v>
      </c>
      <c r="E36" s="4" t="s">
        <v>43</v>
      </c>
      <c r="F36" s="4" t="s">
        <v>43</v>
      </c>
    </row>
    <row r="37" spans="1:6" x14ac:dyDescent="0.25">
      <c r="A37" s="4" t="s">
        <v>35</v>
      </c>
      <c r="B37" s="4" t="s">
        <v>41</v>
      </c>
      <c r="C37" s="4" t="s">
        <v>40</v>
      </c>
      <c r="D37" s="4" t="s">
        <v>40</v>
      </c>
      <c r="E37" s="4" t="s">
        <v>43</v>
      </c>
      <c r="F37" s="4" t="s">
        <v>41</v>
      </c>
    </row>
    <row r="38" spans="1:6" x14ac:dyDescent="0.25">
      <c r="A38" s="4" t="s">
        <v>36</v>
      </c>
      <c r="B38" s="4" t="s">
        <v>43</v>
      </c>
      <c r="C38" s="4" t="s">
        <v>43</v>
      </c>
      <c r="D38" s="4" t="s">
        <v>43</v>
      </c>
      <c r="E38" s="4" t="s">
        <v>43</v>
      </c>
      <c r="F38" s="4" t="s">
        <v>41</v>
      </c>
    </row>
    <row r="39" spans="1:6" x14ac:dyDescent="0.25">
      <c r="A39" s="4" t="s">
        <v>37</v>
      </c>
      <c r="B39" s="4" t="s">
        <v>43</v>
      </c>
      <c r="C39" s="4" t="s">
        <v>42</v>
      </c>
      <c r="D39" s="4" t="s">
        <v>43</v>
      </c>
      <c r="E39" s="4" t="s">
        <v>43</v>
      </c>
      <c r="F39" s="4" t="s">
        <v>43</v>
      </c>
    </row>
    <row r="40" spans="1:6" x14ac:dyDescent="0.25">
      <c r="A40" s="4" t="s">
        <v>38</v>
      </c>
      <c r="B40" s="4" t="s">
        <v>41</v>
      </c>
      <c r="C40" s="4" t="s">
        <v>40</v>
      </c>
      <c r="D40" s="4" t="s">
        <v>40</v>
      </c>
      <c r="E40" s="4" t="s">
        <v>40</v>
      </c>
      <c r="F40" s="4" t="s">
        <v>43</v>
      </c>
    </row>
    <row r="41" spans="1:6" x14ac:dyDescent="0.25">
      <c r="A41" s="4" t="s">
        <v>39</v>
      </c>
      <c r="B41" s="4" t="s">
        <v>43</v>
      </c>
      <c r="C41" s="4" t="s">
        <v>43</v>
      </c>
      <c r="D41" s="4" t="s">
        <v>43</v>
      </c>
      <c r="E41" s="4" t="s">
        <v>43</v>
      </c>
      <c r="F41" s="4" t="s">
        <v>43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General</vt:lpstr>
      <vt:lpstr>Winner</vt:lpstr>
      <vt:lpstr>2nd</vt:lpstr>
      <vt:lpstr>3rd</vt:lpstr>
      <vt:lpstr>4th</vt:lpstr>
      <vt:lpstr>5th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Stevao Andrade</dc:creator>
  <cp:lastModifiedBy>Stevao Andrade</cp:lastModifiedBy>
  <dcterms:created xsi:type="dcterms:W3CDTF">2016-10-09T20:43:55Z</dcterms:created>
  <dcterms:modified xsi:type="dcterms:W3CDTF">2016-10-10T00:29:43Z</dcterms:modified>
</cp:coreProperties>
</file>