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sktop/ASTRA/"/>
    </mc:Choice>
  </mc:AlternateContent>
  <xr:revisionPtr revIDLastSave="0" documentId="13_ncr:2001_{3C424700-A169-DE4D-8549-24F5AB8FF22D}" xr6:coauthVersionLast="47" xr6:coauthVersionMax="47" xr10:uidLastSave="{00000000-0000-0000-0000-000000000000}"/>
  <bookViews>
    <workbookView xWindow="240" yWindow="500" windowWidth="27440" windowHeight="14740" xr2:uid="{00000000-000D-0000-FFFF-FFFF00000000}"/>
  </bookViews>
  <sheets>
    <sheet name="Logistics" sheetId="2" r:id="rId1"/>
    <sheet name="Info Sources" sheetId="4" r:id="rId2"/>
    <sheet name="Unified Tracking" sheetId="1" r:id="rId3"/>
    <sheet name="Tables" sheetId="3" r:id="rId4"/>
  </sheets>
  <definedNames>
    <definedName name="Assignees">Tables!$H$2:$H$45</definedName>
    <definedName name="Attendees">AttendeesTable[Attendees Code]</definedName>
    <definedName name="Documents">DocumentsTable[Document Code]</definedName>
    <definedName name="Others">'Info Sources'!$A$11:$A$14</definedName>
    <definedName name="Sources">Tables!$G$2:$G$45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N4" i="1" s="1"/>
  <c r="H3" i="1"/>
  <c r="N3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N40" i="1" s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N47" i="1" s="1"/>
  <c r="H48" i="1"/>
  <c r="N48" i="1" s="1"/>
  <c r="H49" i="1"/>
  <c r="N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N56" i="1" s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N63" i="1" s="1"/>
  <c r="H64" i="1"/>
  <c r="N64" i="1" s="1"/>
  <c r="H65" i="1"/>
  <c r="N65" i="1" s="1"/>
  <c r="H66" i="1"/>
  <c r="N66" i="1" s="1"/>
  <c r="H67" i="1"/>
  <c r="N67" i="1" s="1"/>
  <c r="H68" i="1"/>
  <c r="N68" i="1" s="1"/>
  <c r="H2" i="3" a="1"/>
  <c r="H2" i="3" s="1"/>
  <c r="G2" i="3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<sst xmlns="http://schemas.openxmlformats.org/spreadsheetml/2006/main" count="742" uniqueCount="422">
  <si>
    <t>Record ID</t>
  </si>
  <si>
    <t>Summary and Details</t>
  </si>
  <si>
    <t>Residual Risk</t>
  </si>
  <si>
    <t>Assigned Owner</t>
  </si>
  <si>
    <t>Due Date</t>
  </si>
  <si>
    <t>Status</t>
  </si>
  <si>
    <t>A-001</t>
  </si>
  <si>
    <t>R-001</t>
  </si>
  <si>
    <t>High</t>
  </si>
  <si>
    <t>Low</t>
  </si>
  <si>
    <t>Interview #1</t>
  </si>
  <si>
    <t>Date</t>
  </si>
  <si>
    <t>Meeting Format</t>
  </si>
  <si>
    <t>Video (Zoom), In-person, Hybrid</t>
  </si>
  <si>
    <t>Additional Notes</t>
  </si>
  <si>
    <t>Vendor representative joined last 30 minutes only.</t>
  </si>
  <si>
    <t>Timeline</t>
  </si>
  <si>
    <t>Cost</t>
  </si>
  <si>
    <t>Difficulty</t>
  </si>
  <si>
    <t>Severity| Impact</t>
  </si>
  <si>
    <t>Likelihood| Frequency</t>
  </si>
  <si>
    <t>Inherent Risk</t>
  </si>
  <si>
    <t>Risk:</t>
  </si>
  <si>
    <t>Resolve:</t>
  </si>
  <si>
    <t>Remediation:</t>
  </si>
  <si>
    <t>Medium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</si>
  <si>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</si>
  <si>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</si>
  <si>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</si>
  <si>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</si>
  <si>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</si>
  <si>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</si>
  <si>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</si>
  <si>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</si>
  <si>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</si>
  <si>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</si>
  <si>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</si>
  <si>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</si>
  <si>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</si>
  <si>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</si>
  <si>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</si>
  <si>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</si>
  <si>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</si>
  <si>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</si>
  <si>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</si>
  <si>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</si>
  <si>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</si>
  <si>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</si>
  <si>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</si>
  <si>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</si>
  <si>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</si>
  <si>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</si>
  <si>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</si>
  <si>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</si>
  <si>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</si>
  <si>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</si>
  <si>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</si>
  <si>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AR-001</t>
  </si>
  <si>
    <t>AR-002</t>
  </si>
  <si>
    <t>AR-003</t>
  </si>
  <si>
    <t>AR-004</t>
  </si>
  <si>
    <t>AR-005</t>
  </si>
  <si>
    <t>AR-006</t>
  </si>
  <si>
    <t>AR-007</t>
  </si>
  <si>
    <t>AR-008</t>
  </si>
  <si>
    <t>I-001</t>
  </si>
  <si>
    <t>I-002</t>
  </si>
  <si>
    <t>I-003</t>
  </si>
  <si>
    <t>I-004</t>
  </si>
  <si>
    <t>I-005</t>
  </si>
  <si>
    <t>I-006</t>
  </si>
  <si>
    <t>An attacker injects fake signals to trick ADS into wrong decisions.</t>
  </si>
  <si>
    <t>R-002</t>
  </si>
  <si>
    <t>Legitimate sensor data is intercepted or altered, corrupting perception.</t>
  </si>
  <si>
    <t>R-003</t>
  </si>
  <si>
    <t>Attacker impersonates ADS to issue unauthorized commands.</t>
  </si>
  <si>
    <t>R-004</t>
  </si>
  <si>
    <t>MITM alters commands in transit (e.g., Brake → Accelerate).</t>
  </si>
  <si>
    <t>R-005</t>
  </si>
  <si>
    <t>Flooding internal network delays or blocks control messages.</t>
  </si>
  <si>
    <t>R-006</t>
  </si>
  <si>
    <t>False GPS signals shift vehicle’s perceived location.</t>
  </si>
  <si>
    <t>R-007</t>
  </si>
  <si>
    <t>Spoofed road sign or light signals mislead vehicle.</t>
  </si>
  <si>
    <t>R-008</t>
  </si>
  <si>
    <t>Manipulated data causes unsafe or illegal routing.</t>
  </si>
  <si>
    <t>R-009</t>
  </si>
  <si>
    <t>Unpatched library leads to system compromise.</t>
  </si>
  <si>
    <t>R-010</t>
  </si>
  <si>
    <t>R-011</t>
  </si>
  <si>
    <t>R-012</t>
  </si>
  <si>
    <t>R-013</t>
  </si>
  <si>
    <t>R-014</t>
  </si>
  <si>
    <t>R-015</t>
  </si>
  <si>
    <t>Sensors capture PII (e.g., bystanders).</t>
  </si>
  <si>
    <t>R-016</t>
  </si>
  <si>
    <t>R-017</t>
  </si>
  <si>
    <t>R-018</t>
  </si>
  <si>
    <t>R-019</t>
  </si>
  <si>
    <t>R-020</t>
  </si>
  <si>
    <t>Internal vehicle networks are segmented to isolate control traffic and limit message flooding.</t>
  </si>
  <si>
    <t>Bystander PII is redacted on-device before any media is stored or transmitted.</t>
  </si>
  <si>
    <t>Intrusion detection systems have been deployed on the in-vehicle network to identify abnormal activity.</t>
  </si>
  <si>
    <t>The organization conducts periodic red team assessments to validate OTA and V2X security resilience.</t>
  </si>
  <si>
    <t>Telemetry data uses tokenized identifiers to reduce the risk of user re-identification.</t>
  </si>
  <si>
    <t>Severity / Likelihood</t>
  </si>
  <si>
    <t>Critical</t>
  </si>
  <si>
    <t>Showstopper</t>
  </si>
  <si>
    <t>Level</t>
  </si>
  <si>
    <t>Description</t>
  </si>
  <si>
    <t>No meaningful risk or impact. Observations or notes that require no action but are logged for awareness or traceability.</t>
  </si>
  <si>
    <t>Minimal impact and low likelihood. Minor issues that are unlikely to cause harm. May be addressed during routine processes.</t>
  </si>
  <si>
    <t>Category</t>
  </si>
  <si>
    <t>Response Guidance</t>
  </si>
  <si>
    <t>Default Treatment Timeframe</t>
  </si>
  <si>
    <t>Log only; no action required</t>
  </si>
  <si>
    <t>None</t>
  </si>
  <si>
    <t>Accept or defer; track optionally</t>
  </si>
  <si>
    <t>Next review cycle (e.g., quarterly)</t>
  </si>
  <si>
    <t>Moderate impact or likelihood. Could cause inefficiencies, non-critical failures, or minor compliance issues.</t>
  </si>
  <si>
    <t>Mitigate or monitor</t>
  </si>
  <si>
    <t>Within 30–90 days</t>
  </si>
  <si>
    <t>Significant impact or likelihood. May result in data exposure, downtime, or reputational harm.</t>
  </si>
  <si>
    <t>Prompt mitigation required</t>
  </si>
  <si>
    <t>Within 30 days</t>
  </si>
  <si>
    <t>Severe risk with high likelihood or impact. Could result in legal violations, major outages, or serious financial harm.</t>
  </si>
  <si>
    <t>Immediate remediation or escalation</t>
  </si>
  <si>
    <t>Within 7 days</t>
  </si>
  <si>
    <t>Unacceptable and systemic risk. Immediate danger to operations, safety, or compliance.</t>
  </si>
  <si>
    <t>Executive intervention required</t>
  </si>
  <si>
    <t>Immediate (24–48 hours max)</t>
  </si>
  <si>
    <t>Minimal</t>
  </si>
  <si>
    <t>Meaning</t>
  </si>
  <si>
    <t>Confirm</t>
  </si>
  <si>
    <t>Needs follow-up validation.</t>
  </si>
  <si>
    <t>Open</t>
  </si>
  <si>
    <t>Identified and active.</t>
  </si>
  <si>
    <t>In Progress</t>
  </si>
  <si>
    <t>Being addressed.</t>
  </si>
  <si>
    <t>Closed</t>
  </si>
  <si>
    <t>Fully resolved.</t>
  </si>
  <si>
    <t>Deferred</t>
  </si>
  <si>
    <t>Intentionally delayed.</t>
  </si>
  <si>
    <t>Promoted to Risk</t>
  </si>
  <si>
    <t>Escalated into formal risk finding.</t>
  </si>
  <si>
    <t>BIA</t>
  </si>
  <si>
    <t>Customer Safety / Human Harm</t>
  </si>
  <si>
    <t>Risks that could result in physical harm, injury, or health consequences to customers or users.</t>
  </si>
  <si>
    <t>Privacy / PII / PHI</t>
  </si>
  <si>
    <t>Exposure or misuse of personal or health-related data, including violations of privacy regulations.</t>
  </si>
  <si>
    <t>Financial Loss</t>
  </si>
  <si>
    <t>Direct monetary loss to the organization, customers, or partners (fraud, theft, fines, etc.).</t>
  </si>
  <si>
    <t>Reputation / Trust</t>
  </si>
  <si>
    <t>Damage to brand, customer confidence, or public image.</t>
  </si>
  <si>
    <t>Regulatory / Legal Exposure</t>
  </si>
  <si>
    <t>Violations of laws, regulations, or contractual obligations, including audit failure.</t>
  </si>
  <si>
    <t>Service Continuity / Availability</t>
  </si>
  <si>
    <t>Disruption or degradation of services, uptime, or business operations.</t>
  </si>
  <si>
    <t>Data Integrity / Quality</t>
  </si>
  <si>
    <t>Corruption, tampering, or loss of trust in data accuracy or authenticity.</t>
  </si>
  <si>
    <t>Unauthorized Access / Misuse</t>
  </si>
  <si>
    <t>Abuse of privileges, access beyond intended roles, or bypassing intended controls.</t>
  </si>
  <si>
    <t>Internal Misuse / Insider Threat</t>
  </si>
  <si>
    <t>Risk of malicious or accidental actions by employees or internal actors.</t>
  </si>
  <si>
    <t>Supply Chain / Vendor Impact</t>
  </si>
  <si>
    <t>Third-party or partner-related risks affecting service, integrity, or compliance.</t>
  </si>
  <si>
    <t>Innovation / Product Roadmap</t>
  </si>
  <si>
    <t>Risks to future features, technology adoption, or delivery cadence.</t>
  </si>
  <si>
    <t>Strategic or Mission Disruption</t>
  </si>
  <si>
    <t>Risks that derail long-term goals, market position, or organizational priorities.</t>
  </si>
  <si>
    <t>Treatment Strategy</t>
  </si>
  <si>
    <t>Avoid</t>
  </si>
  <si>
    <t>Eliminate the source of the risk entirely (e.g., remove the feature, cancel the project).</t>
  </si>
  <si>
    <t>Mitigate (Reduce Likelihood)</t>
  </si>
  <si>
    <t>Apply controls to lower the chance of occurrence (e.g., hardening, access controls).</t>
  </si>
  <si>
    <t>Mitigate (Reduce Impact)</t>
  </si>
  <si>
    <t>Reduce the consequences if the risk occurs (e.g., failover, backups).</t>
  </si>
  <si>
    <t>Mitigate (Partial + Accept Residual)</t>
  </si>
  <si>
    <t>Address what’s feasible, formally accept the remaining residual risk.</t>
  </si>
  <si>
    <t>Accept</t>
  </si>
  <si>
    <t>Acknowledge the risk and take no immediate action (e.g., low-priority, business-justified).</t>
  </si>
  <si>
    <t>Transfer (Insurance)</t>
  </si>
  <si>
    <t>Use cyber insurance or similar financial instruments to offset potential losses.</t>
  </si>
  <si>
    <t>Transfer (Contractual)</t>
  </si>
  <si>
    <t>Shift responsibility to another party through SLAs or third-party agreements.</t>
  </si>
  <si>
    <t>Monitor Only</t>
  </si>
  <si>
    <t>Track the risk with no current action planned, often due to uncertainty or emerging nature.</t>
  </si>
  <si>
    <t>Escalate</t>
  </si>
  <si>
    <t>Forward the risk to governance or leadership for review, funding, or executive decision.</t>
  </si>
  <si>
    <t>Defer</t>
  </si>
  <si>
    <t>Temporarily delay treatment, pending redesign or further analysis.</t>
  </si>
  <si>
    <t>Retire</t>
  </si>
  <si>
    <t>Risk no longer applies (e.g., system decommissioned or dependency removed).</t>
  </si>
  <si>
    <t>Treatment</t>
  </si>
  <si>
    <t>Effectiveness</t>
  </si>
  <si>
    <t>Impact (Effectiveness)</t>
  </si>
  <si>
    <t>Very Easy</t>
  </si>
  <si>
    <t>Easy</t>
  </si>
  <si>
    <t>Moderate</t>
  </si>
  <si>
    <t>Hard</t>
  </si>
  <si>
    <t>Very Hard</t>
  </si>
  <si>
    <t>Very Effective</t>
  </si>
  <si>
    <t>Ineffective</t>
  </si>
  <si>
    <t>Effective</t>
  </si>
  <si>
    <t>Moderately Effective</t>
  </si>
  <si>
    <t>Unclassified</t>
  </si>
  <si>
    <t>Not yet analyzed</t>
  </si>
  <si>
    <t>Contextual</t>
  </si>
  <si>
    <t>Establishes scope or operational assumptions (not a direct impact)</t>
  </si>
  <si>
    <t>This model focuses on the onboard software of the Autonomous Driving Stack (ADS), including interactions with sensors, ECUs, and supporting cloud services.</t>
  </si>
  <si>
    <t>External systems—such as mobile apps, cloud control planes, and onboard hardware (e.g., powertrain, infotainment)—are out of scope for this phase and will be addressed in future modeling.</t>
  </si>
  <si>
    <t>The system is in a late-stage development phase: most architectural decisions are complete, but refinements may still occur before deployment.</t>
  </si>
  <si>
    <t>A safety champion with defined authority is responsible for final release decisions, reinforcing safety across the development lifecycle.</t>
  </si>
  <si>
    <t>Stakeholders—including legal, certification, usability, and marketing—are actively engaged throughout design and release, each holding veto power over go-to-market decisions.</t>
  </si>
  <si>
    <t>Third-party components must go through formal supplier relationships and require dual signoff by a TMC liaison and supplier release owner before deployment.</t>
  </si>
  <si>
    <t>The product owner aligns technical direction with competitive benchmarks and customer value, holding final accountability for release.</t>
  </si>
  <si>
    <t>Threats are modeled against both sophisticated actors (with access to internal knowledge and tools) and less-skilled attackers using commodity exploits.</t>
  </si>
  <si>
    <t>Attackers are assumed capable of intercepting traffic, accessing physical ports (for at least 30 seconds), and operating compact hardware such as Flipper Zero, smartphones, or Raspberry Pi.</t>
  </si>
  <si>
    <t>Over-the-air (OTA) updates must be cryptographically signed with hardware-rooted keys, occur only during idle periods, and support rollback to validated versions.</t>
  </si>
  <si>
    <t>In-cabin design includes voice commands with authentication, no cameras for privacy reasons, and guest Wi-Fi isolated from critical systems with manual console approval required.</t>
  </si>
  <si>
    <t>Attackers are expected to use compact hardware tools (e.g., Flipper Zero, ESP32) to interfere with vehicle components or signals.</t>
  </si>
  <si>
    <t>Private and sensitive data includes payment credentials, GPS history, personalization settings, and voice input.</t>
  </si>
  <si>
    <t>The first and last 100 meters of each trip are considered sensitive due to potential location inference (e.g., home/work).</t>
  </si>
  <si>
    <t>Infrastructure data (e.g., maps, traffic feeds) can become sensitive when tied to user-specific queries or patterns.</t>
  </si>
  <si>
    <t>Logs and configuration files are privacy-sensitive and must be tamper-resistant and access-controlled.</t>
  </si>
  <si>
    <t>Cross-system tokenization and pseudonymization are required to reduce the risk of behavioral re-identification.</t>
  </si>
  <si>
    <t>Voice command data is opt-in and user-controllable, including review and deletion via in-app settings.</t>
  </si>
  <si>
    <t>All bystander or third-party personal data captured by sensors must be redacted before cloud processing or storage.</t>
  </si>
  <si>
    <t>The vehicle operates in urban and metro areas, with optional highway capability available via upgraded trim packages.</t>
  </si>
  <si>
    <t>The vehicle is fully autonomous and lacks manual controls; the user is assumed to be the owner or lessee.</t>
  </si>
  <si>
    <t>The system incorporates a secure enclave, containerization, full-disk encryption, and hardened third-party software controls.</t>
  </si>
  <si>
    <t>OTA updates must be cryptographically signed, occur only when idle, and allow rollback to trusted software versions.</t>
  </si>
  <si>
    <t>Internal communication may bypass encryption for performance, but only with formal documentation and approval.</t>
  </si>
  <si>
    <t>All external interfaces (Wi-Fi, cellular, Bluetooth, NFC) are encrypted, authenticated, and monitored by firewalls and IDS.</t>
  </si>
  <si>
    <t>Log buffers are circular to avoid exhaustion, with alerting enabled for overwrite events.</t>
  </si>
  <si>
    <t>Post-quantum cryptography readiness is assumed, with support for agile key rotation.</t>
  </si>
  <si>
    <t>In-cabin features exclude cameras, include voice authentication, and isolate guest Wi-Fi from critical systems.</t>
  </si>
  <si>
    <t>Sensor data may be used to train ML models only with explicit user consent.</t>
  </si>
  <si>
    <t>Rolling cryptographic tokens are used for authenticating ADS control messages to ensure message freshness.</t>
  </si>
  <si>
    <t>Real-time congestion data is pulled from secure, trusted, and public infrastructure sources during routing.</t>
  </si>
  <si>
    <t>Periodic red team assessments are assumed to validate update and communication pathway resilience.</t>
  </si>
  <si>
    <t>OTA updates must be cryptographically signed, occur only when idle, and allow rollback to trusted versions.</t>
  </si>
  <si>
    <t>The secure enclave handles key storage, cryptographic operations, and credential management.</t>
  </si>
  <si>
    <t>All external interfaces (Wi-Fi, LTE, Bluetooth, NFC) are encrypted, authenticated, and protected by firewalls and intrusion detection.</t>
  </si>
  <si>
    <t>All third-party or bystander personal data captured must be redacted before cloud transmission or processing.</t>
  </si>
  <si>
    <t>The first and last 100 meters of a trip are sensitive due to potential inferences about home/work locations.</t>
  </si>
  <si>
    <t>The vehicle is fully autonomous with no fallback manual controls; users are assumed to be owners or lessees.</t>
  </si>
  <si>
    <t>Post-quantum cryptographic readiness is assumed, with support for agile key rotation.</t>
  </si>
  <si>
    <t>Log buffers are circular and tamper-evident, with alerts for overwrite events.</t>
  </si>
  <si>
    <t>Rolling cryptographic tokens are used to authenticate ADS control messages, ensuring freshness and integrity.</t>
  </si>
  <si>
    <t>Malformed input can crash the ADS during operation, potentially impacting trip continuity or safety.</t>
  </si>
  <si>
    <t>External datasets can be correlated with driving behavior, potentially re-identifying users.</t>
  </si>
  <si>
    <t>Eavesdropping or leaked metadata can allow adversaries to infer or identify the user.</t>
  </si>
  <si>
    <t>User actions may be unfairly inferred from logs, resulting in potential misattribution or liability.</t>
  </si>
  <si>
    <t>Sensor signals may reveal presence or behavior patterns of the user.</t>
  </si>
  <si>
    <t>Behavior may be inferred from ambient audio and video captured by sensor systems.</t>
  </si>
  <si>
    <t>Lack of data governance may violate privacy regulations like GDPR or CCPA.</t>
  </si>
  <si>
    <t>Driving behavior may be correlated with payment activity, revealing sensitive linkages.</t>
  </si>
  <si>
    <t>Route planning data may expose private schedules or routines.</t>
  </si>
  <si>
    <t>Audio inputs retained or reused without control may breach user privacy expectations.</t>
  </si>
  <si>
    <t>Risk Context &amp; Impact Domain</t>
  </si>
  <si>
    <t>RCID (Previously BIA)</t>
  </si>
  <si>
    <t>Name</t>
  </si>
  <si>
    <t>Title</t>
  </si>
  <si>
    <t>Role/Department</t>
  </si>
  <si>
    <t>Employer</t>
  </si>
  <si>
    <t>Via</t>
  </si>
  <si>
    <t xml:space="preserve"> Morgan Lee</t>
  </si>
  <si>
    <t>Jamie Doe</t>
  </si>
  <si>
    <t>Alex Smith</t>
  </si>
  <si>
    <t>Steve Gibbons</t>
  </si>
  <si>
    <t>Interviewer/Assessor</t>
  </si>
  <si>
    <t>In Person</t>
  </si>
  <si>
    <t>Zoom</t>
  </si>
  <si>
    <t>Telephone</t>
  </si>
  <si>
    <t>Email</t>
  </si>
  <si>
    <t>Phone</t>
  </si>
  <si>
    <t>SPG</t>
  </si>
  <si>
    <t>JD</t>
  </si>
  <si>
    <t>ML</t>
  </si>
  <si>
    <t>Document/Artifact/Resource</t>
  </si>
  <si>
    <t>DFD</t>
  </si>
  <si>
    <t>MBG</t>
  </si>
  <si>
    <t>SAD</t>
  </si>
  <si>
    <t>Mission or business goal statement</t>
  </si>
  <si>
    <t>Regulatory or legal constraints</t>
  </si>
  <si>
    <t>Expected use patterns</t>
  </si>
  <si>
    <t>System architecture diagrams</t>
  </si>
  <si>
    <t>Hosting &amp; network topology</t>
  </si>
  <si>
    <t>Logging &amp; monitoring overview</t>
  </si>
  <si>
    <t>Security safeguards already implemented</t>
  </si>
  <si>
    <t>High-level stakeholder map</t>
  </si>
  <si>
    <t>Dependencies on other systems</t>
  </si>
  <si>
    <t>Data flow diagrams</t>
  </si>
  <si>
    <t>Component inventory</t>
  </si>
  <si>
    <t>AuthN/AuthZ models</t>
  </si>
  <si>
    <t>External integration descriptions</t>
  </si>
  <si>
    <t>KAA</t>
  </si>
  <si>
    <t>Known architectural assumptions</t>
  </si>
  <si>
    <t>Previous risk assessments or pen tests</t>
  </si>
  <si>
    <t>Operational criticality tiering</t>
  </si>
  <si>
    <t>RTA</t>
  </si>
  <si>
    <t>Risk tolerance or appetite</t>
  </si>
  <si>
    <t>DCM</t>
  </si>
  <si>
    <t>Data classification maps</t>
  </si>
  <si>
    <t>M&amp;A diligence summaries</t>
  </si>
  <si>
    <t>🟢 Common</t>
  </si>
  <si>
    <t>🟢 Common (if regulated)</t>
  </si>
  <si>
    <t>🟡 Uncommon</t>
  </si>
  <si>
    <t>🔴 Rare</t>
  </si>
  <si>
    <t>System purpose / use case overview</t>
  </si>
  <si>
    <t>Compliance findings (SOC 2, ISO, HIPAA, etc.)</t>
  </si>
  <si>
    <t>SLAs or shared responsibility models</t>
  </si>
  <si>
    <t>Information Source</t>
  </si>
  <si>
    <t>HLD, ARCH, AAD</t>
  </si>
  <si>
    <t>DAFD, LPD</t>
  </si>
  <si>
    <t>CMDB</t>
  </si>
  <si>
    <t>SBOM, COMP, CAT</t>
  </si>
  <si>
    <t>IAM</t>
  </si>
  <si>
    <t>SSO, RBAC, OIDC, ABAC, AAA</t>
  </si>
  <si>
    <t>CLS, DC, INFOSEC TAGS, DL</t>
  </si>
  <si>
    <t>API</t>
  </si>
  <si>
    <t>EXT, EDI, 3PI, IFD</t>
  </si>
  <si>
    <t>INF</t>
  </si>
  <si>
    <t>NTD, NT, NDA, VISIO</t>
  </si>
  <si>
    <t>SIEM</t>
  </si>
  <si>
    <t>SOC, LM, MON, LOGS</t>
  </si>
  <si>
    <t>CTRL</t>
  </si>
  <si>
    <t>SAFE, CIS, HSC</t>
  </si>
  <si>
    <t>SOC2</t>
  </si>
  <si>
    <t>ISO, RPT, AUDIT, GAP</t>
  </si>
  <si>
    <t>OKR, MBO, VPB</t>
  </si>
  <si>
    <t>URS</t>
  </si>
  <si>
    <t>BRD, FRD, BRS, EPIC</t>
  </si>
  <si>
    <t>STAKE</t>
  </si>
  <si>
    <t>RACI, ORG, SMAP</t>
  </si>
  <si>
    <t>TIER, IMP, DRT, RTO, RPO</t>
  </si>
  <si>
    <t>KRI, RA, RTM</t>
  </si>
  <si>
    <t>GRC</t>
  </si>
  <si>
    <t>CC, REQ, LRC</t>
  </si>
  <si>
    <t>DEP</t>
  </si>
  <si>
    <t>SIPOC, INT, IDM, ICD</t>
  </si>
  <si>
    <t>TXP</t>
  </si>
  <si>
    <t>UAM, UCS, UPM</t>
  </si>
  <si>
    <t>ASSUMP, ARCH NOTE, KBA</t>
  </si>
  <si>
    <t>VAPT</t>
  </si>
  <si>
    <t>PT, RSK, RA, SCAN</t>
  </si>
  <si>
    <t>ITR</t>
  </si>
  <si>
    <t>Change plans / roadmaps</t>
  </si>
  <si>
    <t>RDMP, ITMP, SDLC, MTP</t>
  </si>
  <si>
    <t>SLA</t>
  </si>
  <si>
    <t>OLA, CSA, SRM, RACI</t>
  </si>
  <si>
    <t>DD</t>
  </si>
  <si>
    <t>TSA, M&amp;A, ACQ, TRANS</t>
  </si>
  <si>
    <t> ​ </t>
  </si>
  <si>
    <t xml:space="preserve"> ​  ​  ​ </t>
  </si>
  <si>
    <t>Document Code</t>
  </si>
  <si>
    <t>Attendees Code</t>
  </si>
  <si>
    <t>Logistics   Meeting ID</t>
  </si>
  <si>
    <t>Rarity</t>
  </si>
  <si>
    <t>Also Known As</t>
  </si>
  <si>
    <t>Provided Artifact or Link (or N/A)</t>
  </si>
  <si>
    <t>Source Validator</t>
  </si>
  <si>
    <t>AS1</t>
  </si>
  <si>
    <t>AS2</t>
  </si>
  <si>
    <t>Allan Stoxton</t>
  </si>
  <si>
    <t>Person Code</t>
  </si>
  <si>
    <t>Org Chart</t>
  </si>
  <si>
    <t>BB</t>
  </si>
  <si>
    <t>CEO</t>
  </si>
  <si>
    <t>Bob Bossman</t>
  </si>
  <si>
    <t>VP</t>
  </si>
  <si>
    <t>Victor Petrocius</t>
  </si>
  <si>
    <t>Vice President</t>
  </si>
  <si>
    <t>Assignee Validator</t>
  </si>
  <si>
    <t>Risk Category / Remediation</t>
  </si>
  <si>
    <t>Very Ineffective</t>
  </si>
  <si>
    <t>Reference Detail (pg#, etc.)</t>
  </si>
  <si>
    <t>Controls are either absent, unimplemented, or demonstrably failing. No meaningful reduction in risk.</t>
  </si>
  <si>
    <t>Controls are present but weak, misaligned, or inconsistently applied. Risk is only slightly reduced.</t>
  </si>
  <si>
    <t>Controls are partially effective. They reduce some aspects of the risk, but gaps remain.</t>
  </si>
  <si>
    <t>Controls are well-designed, implemented, and actively managed. They significantly reduce the risk.</t>
  </si>
  <si>
    <t>Controls are mature, proactive, and resilient. Residual risk is minimal and well within tolerance.</t>
  </si>
  <si>
    <t>The task or safeguard can be implemented quickly with minimal effort, skills, or coordination. No significant barriers.</t>
  </si>
  <si>
    <t>Straightforward to implement with common tools or practices. Minor planning or effort required.</t>
  </si>
  <si>
    <t>Requires moderate planning, coordination, or expertise. Some dependencies or risks may need to be managed.</t>
  </si>
  <si>
    <t>Implementation is complex or resource-intensive. Significant effort, cross-functional support, or </t>
  </si>
  <si>
    <t>Extremely challenging due to technical, organizational, or cultural constraints. May require major investments or strategic change.</t>
  </si>
  <si>
    <t>Meeting Status</t>
  </si>
  <si>
    <t>Attended Via</t>
  </si>
  <si>
    <t>Video</t>
  </si>
  <si>
    <t>Did not Attends</t>
  </si>
  <si>
    <t>Blocked</t>
  </si>
  <si>
    <t>Unable to proceed</t>
  </si>
  <si>
    <t>Not Started</t>
  </si>
  <si>
    <t>Assigned, but not yet started</t>
  </si>
  <si>
    <t>End Time</t>
  </si>
  <si>
    <t>Start Time</t>
  </si>
  <si>
    <t>Time Zone</t>
  </si>
  <si>
    <t>Location</t>
  </si>
  <si>
    <t>Link/URL/Phone</t>
  </si>
  <si>
    <t>Meeting Type</t>
  </si>
  <si>
    <t>(e.g., Kickoff, Review, Follow-Up, Risk Deep Dive)</t>
  </si>
  <si>
    <t>Guest/Observer</t>
  </si>
  <si>
    <t>Facilitator</t>
  </si>
  <si>
    <t>Key Notes</t>
  </si>
  <si>
    <t>Typical Agenda</t>
  </si>
  <si>
    <t>Agenda Item</t>
  </si>
  <si>
    <t>Referenced Stakeholders</t>
  </si>
  <si>
    <t>Interview Attendees</t>
  </si>
  <si>
    <t>Referenced Documents</t>
  </si>
  <si>
    <t>1PM</t>
  </si>
  <si>
    <t>5PM</t>
  </si>
  <si>
    <t>Break</t>
  </si>
  <si>
    <t>Introductions &amp; Objectives — Align on scope, roles, and expectations</t>
  </si>
  <si>
    <t>Business &amp; System Overview — Deep dive into business goals, architecture, data flows, and constraints</t>
  </si>
  <si>
    <t>Review Key Assumptions (A- Records) — Validate or adjust foundational assumptions</t>
  </si>
  <si>
    <t>Discuss Risks (R-, AR- Records) — Prioritize, clarify, or identify new risks</t>
  </si>
  <si>
    <t>Open Questions &amp; Gaps — Raise any unknowns or deferred discussions</t>
  </si>
  <si>
    <t>Wrap-Up &amp; Next Steps — Confirm actions, decisions, and scheduling</t>
  </si>
  <si>
    <t>Duration</t>
  </si>
  <si>
    <t>Version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</si>
</sst>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  <xf numFmtId="0" fontId="3" fillId="7" borderId="0" applyNumberFormat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5" borderId="1" xfId="4" applyBorder="1" applyAlignment="1">
      <alignment horizontal="center" vertical="top" wrapText="1"/>
    </xf>
    <xf numFmtId="0" fontId="3" fillId="3" borderId="1" xfId="2" applyBorder="1" applyAlignment="1">
      <alignment horizontal="center" vertical="top" wrapText="1"/>
    </xf>
    <xf numFmtId="0" fontId="3" fillId="7" borderId="1" xfId="6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6" fillId="9" borderId="0" xfId="0" applyFont="1" applyFill="1" applyAlignment="1">
      <alignment vertical="top" wrapText="1"/>
    </xf>
    <xf numFmtId="0" fontId="6" fillId="10" borderId="0" xfId="0" applyFont="1" applyFill="1" applyAlignment="1">
      <alignment vertical="top" wrapText="1"/>
    </xf>
    <xf numFmtId="0" fontId="6" fillId="11" borderId="0" xfId="0" applyFont="1" applyFill="1" applyAlignment="1">
      <alignment vertical="top" wrapText="1"/>
    </xf>
    <xf numFmtId="0" fontId="6" fillId="12" borderId="0" xfId="0" applyFont="1" applyFill="1" applyAlignment="1">
      <alignment vertical="top" wrapText="1"/>
    </xf>
    <xf numFmtId="0" fontId="6" fillId="13" borderId="0" xfId="0" applyFont="1" applyFill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6" fillId="8" borderId="4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9" borderId="4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 wrapText="1"/>
    </xf>
    <xf numFmtId="0" fontId="6" fillId="11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top" wrapText="1"/>
    </xf>
    <xf numFmtId="0" fontId="6" fillId="13" borderId="6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3" borderId="1" xfId="2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" fillId="5" borderId="1" xfId="4" applyFont="1" applyBorder="1" applyAlignment="1">
      <alignment horizontal="center" vertical="top" wrapText="1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49" fontId="11" fillId="15" borderId="15" xfId="0" applyNumberFormat="1" applyFont="1" applyFill="1" applyBorder="1" applyAlignment="1">
      <alignment wrapText="1"/>
    </xf>
    <xf numFmtId="49" fontId="0" fillId="16" borderId="10" xfId="0" applyNumberFormat="1" applyFill="1" applyBorder="1"/>
    <xf numFmtId="49" fontId="0" fillId="16" borderId="12" xfId="0" applyNumberFormat="1" applyFill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1" xfId="0" applyNumberFormat="1" applyBorder="1"/>
    <xf numFmtId="49" fontId="0" fillId="16" borderId="11" xfId="0" applyNumberFormat="1" applyFill="1" applyBorder="1"/>
    <xf numFmtId="0" fontId="12" fillId="14" borderId="7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 wrapText="1"/>
    </xf>
    <xf numFmtId="0" fontId="6" fillId="12" borderId="4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top" wrapText="1"/>
    </xf>
    <xf numFmtId="0" fontId="12" fillId="14" borderId="8" xfId="0" applyFont="1" applyFill="1" applyBorder="1" applyAlignment="1">
      <alignment vertical="top" wrapText="1"/>
    </xf>
    <xf numFmtId="0" fontId="12" fillId="14" borderId="16" xfId="0" applyFont="1" applyFill="1" applyBorder="1" applyAlignment="1">
      <alignment vertical="top" wrapText="1"/>
    </xf>
    <xf numFmtId="0" fontId="6" fillId="8" borderId="9" xfId="0" applyFont="1" applyFill="1" applyBorder="1" applyAlignment="1">
      <alignment vertical="top" wrapText="1"/>
    </xf>
    <xf numFmtId="0" fontId="6" fillId="9" borderId="9" xfId="0" applyFont="1" applyFill="1" applyBorder="1" applyAlignment="1">
      <alignment vertical="top" wrapText="1"/>
    </xf>
    <xf numFmtId="0" fontId="6" fillId="10" borderId="9" xfId="0" applyFont="1" applyFill="1" applyBorder="1" applyAlignment="1">
      <alignment vertical="top" wrapText="1"/>
    </xf>
    <xf numFmtId="0" fontId="5" fillId="2" borderId="2" xfId="1" applyBorder="1" applyAlignment="1">
      <alignment horizontal="center" vertical="top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top"/>
    </xf>
    <xf numFmtId="0" fontId="5" fillId="4" borderId="0" xfId="3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0" fillId="0" borderId="0" xfId="0" applyBorder="1"/>
    <xf numFmtId="18" fontId="0" fillId="0" borderId="0" xfId="0" applyNumberFormat="1"/>
  </cellXfs>
  <cellStyles count="7">
    <cellStyle name="60% - Accent1" xfId="2" builtinId="32"/>
    <cellStyle name="60% - Accent2" xfId="4" builtinId="36"/>
    <cellStyle name="60% - Accent4" xfId="6" builtinId="44"/>
    <cellStyle name="Accent1" xfId="1" builtinId="29"/>
    <cellStyle name="Accent2" xfId="3" builtinId="33"/>
    <cellStyle name="Accent4" xfId="5" builtinId="41"/>
    <cellStyle name="Normal" xfId="0" builtinId="0"/>
  </cellStyles>
  <dxfs count="7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3" formatCode="h:mm\ AM/PM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alignment textRotation="0" wrapText="1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51DDF-AD2B-3A4E-9674-1E8398FEDB22}" name="LogisticsTable" displayName="LogisticsTable" ref="A1:B14" headerRowCount="0" totalsRowShown="0">
  <tableColumns count="2">
    <tableColumn id="1" xr3:uid="{A89B9BED-DC26-9E47-9A31-02164FFF052A}" name="Element"/>
    <tableColumn id="2" xr3:uid="{B5B8CA32-91F9-FB4F-B5EA-21194FDE16F7}" name="Data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DB61FD-A7F5-AA44-A1A7-504982CBCE14}" name="AgendaTable" displayName="AgendaTable" ref="A17:D24" totalsRowShown="0" headerRowDxfId="8">
  <autoFilter ref="A17:D24" xr:uid="{9DDB61FD-A7F5-AA44-A1A7-504982CBCE14}"/>
  <tableColumns count="4">
    <tableColumn id="1" xr3:uid="{104A2276-3DB8-AF41-850F-E0D97512A99E}" name="Duration"/>
    <tableColumn id="2" xr3:uid="{D44C0BED-FE90-854E-A9B0-474A63FEEE47}" name="Agenda Item" dataDxfId="5"/>
    <tableColumn id="3" xr3:uid="{A2A5972C-5F9F-7242-BF33-0263FFEFB219}" name="Start Time" dataDxfId="7"/>
    <tableColumn id="4" xr3:uid="{AC40EB67-8DFA-CB46-8B52-3284BEB3BC2C}" name="End Time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783925-0C86-6F44-8A4F-4F47BC789258}" name="AttendeesTable" displayName="AttendeesTable" ref="A2:H7" totalsRowShown="0" headerRowDxfId="26">
  <autoFilter ref="A2:H7" xr:uid="{7A783925-0C86-6F44-8A4F-4F47BC789258}"/>
  <tableColumns count="8">
    <tableColumn id="8" xr3:uid="{FCBFDDA5-BDC3-8342-B3EC-E430AC536D4B}" name="Attendees Code" dataDxfId="25"/>
    <tableColumn id="1" xr3:uid="{4B1059F1-FBF2-0543-BE17-66D33DB50D96}" name="Name" dataDxfId="24"/>
    <tableColumn id="2" xr3:uid="{A16BE236-023F-6B4B-8EE3-3F71C32B55E8}" name="Role/Department" dataDxfId="23"/>
    <tableColumn id="3" xr3:uid="{7D4C22B8-0FFA-E64C-9C4D-E1604A2A6A97}" name="Title"/>
    <tableColumn id="4" xr3:uid="{C7455F53-365D-D540-906A-2A999F9B6E8C}" name="Employer"/>
    <tableColumn id="7" xr3:uid="{1852537D-E59A-9640-9B2C-DA4B82BA315B}" name="Email"/>
    <tableColumn id="6" xr3:uid="{DC87546D-FB43-1240-9347-D62830E498A1}" name="Phone"/>
    <tableColumn id="5" xr3:uid="{EF8C0A16-9172-8B43-BB87-06415C46BF47}" name="Via"/>
  </tableColumns>
  <tableStyleInfo name="TableStyleMedium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B2FF9-1298-DB4F-BB66-F6B95C9CFCD0}" name="DocumentsTable" displayName="DocumentsTable" ref="A17:H40" totalsRowShown="0" headerRowDxfId="22">
  <autoFilter ref="A17:H40" xr:uid="{E15B2FF9-1298-DB4F-BB66-F6B95C9CFCD0}"/>
  <tableColumns count="8">
    <tableColumn id="1" xr3:uid="{3D6A0949-19E2-DF4E-B2CA-7319963D80BC}" name="Document Code"/>
    <tableColumn id="2" xr3:uid="{A65FBDF8-3823-8843-8296-3FC8C9C9D673}" name="Document/Artifact/Resource"/>
    <tableColumn id="3" xr3:uid="{7116B2AC-6708-2046-B8C8-26D6C6B5989B}" name=" ​ "/>
    <tableColumn id="4" xr3:uid="{4654782C-97F9-184E-BBFA-072981FC7C4F}" name="Provided Artifact or Link (or N/A)"/>
    <tableColumn id="5" xr3:uid="{0D7CD0DC-44DB-3C4B-81EA-4C43FD1F0ECC}" name="Version Evaluated"/>
    <tableColumn id="6" xr3:uid="{8471A468-0241-F747-BF9C-6DC0E60AE773}" name="Also Known As"/>
    <tableColumn id="7" xr3:uid="{9BC472F1-F76A-774E-8417-2231309DEB3D}" name=" ​  ​  ​ "/>
    <tableColumn id="8" xr3:uid="{A43F216C-00FC-164D-985E-CB884CFC3D63}" name="Ra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58A619-8FEB-1F45-9825-0F28316F1E2C}" name="OthersTable" displayName="OthersTable" ref="A10:H14" totalsRowShown="0" headerRowDxfId="21" dataDxfId="20" headerRowBorderDxfId="18" tableBorderDxfId="19" totalsRowBorderDxfId="17">
  <autoFilter ref="A10:H14" xr:uid="{3B58A619-8FEB-1F45-9825-0F28316F1E2C}"/>
  <tableColumns count="8">
    <tableColumn id="1" xr3:uid="{347C948E-747D-E844-8237-47B1A8DE3993}" name="Person Code" dataDxfId="16"/>
    <tableColumn id="2" xr3:uid="{BFC41CAA-A590-3145-B8D4-84AB9BE6205C}" name="Name" dataDxfId="15"/>
    <tableColumn id="3" xr3:uid="{6B9E4BEB-422D-8D47-BE3A-83B210467F8F}" name="Role/Department" dataDxfId="14"/>
    <tableColumn id="4" xr3:uid="{3FEFF26C-7BC0-B34D-B9F3-F7D47681994C}" name="Title" dataDxfId="13"/>
    <tableColumn id="5" xr3:uid="{5080FDCF-2E95-9545-8004-FD5212E39D61}" name="Employer" dataDxfId="12"/>
    <tableColumn id="6" xr3:uid="{9C73CB79-26FD-C545-865A-96BFE2EB7CB6}" name="Email" dataDxfId="11"/>
    <tableColumn id="7" xr3:uid="{58F8EE88-8675-4240-947D-C6F21CE24045}" name="Phone" dataDxfId="10"/>
    <tableColumn id="8" xr3:uid="{4F3B44B5-93EF-A84E-8906-0331169E8CB7}" name="Via" dataDxfId="9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BF84-E901-E348-8A64-E78EE22DDD18}" name="UnifiedTrackingTable" displayName="UnifiedTrackingTable" ref="A2:Q68" totalsRowShown="0" headerRowDxfId="71" headerRowBorderDxfId="70" tableBorderDxfId="69">
  <autoFilter ref="A2:Q68" xr:uid="{1678BF84-E901-E348-8A64-E78EE22DDD18}"/>
  <tableColumns count="17">
    <tableColumn id="1" xr3:uid="{9E282DA1-9C03-BF41-8D64-C942E26DB160}" name="Record ID"/>
    <tableColumn id="16" xr3:uid="{62B0B2EF-3D43-7D47-96A7-BF16BC357FD2}" name="Information Source"/>
    <tableColumn id="15" xr3:uid="{56076C92-77AD-BD43-960F-DACF327F2ECA}" name="Reference Detail (pg#, etc.)"/>
    <tableColumn id="2" xr3:uid="{007385F6-A7E8-A74E-9648-8FF89AD38224}" name="Summary and Details" dataDxfId="68"/>
    <tableColumn id="3" xr3:uid="{5212BA70-BCA7-6F47-B220-3E7F58A17B8A}" name="Risk Context &amp; Impact Domain" dataDxfId="67"/>
    <tableColumn id="4" xr3:uid="{38746415-AA06-7C42-B566-7BC7E8B2E1AE}" name="Severity| Impact"/>
    <tableColumn id="5" xr3:uid="{56F93EB8-C979-7C4D-AE05-69B5BD2D0095}" name="Likelihood| Frequency"/>
    <tableColumn id="13" xr3:uid="{572DCC6D-2109-FB47-9B77-C7ADD1427D5F}" name="Inherent Risk" dataDxfId="34">
      <calculatedColumnFormula>IF(OR(F3="", G3=""), "", INDEX(RiskTable[], MATCH(F3, INDEX(RiskTable[],,1), 0), MATCH(G3, RiskTable[#Headers], 0)))</calculatedColumnFormula>
    </tableColumn>
    <tableColumn id="6" xr3:uid="{510BEABB-8213-D841-ACD4-3B43EBC63F58}" name="Treatment"/>
    <tableColumn id="17" xr3:uid="{8E6C320A-3588-9747-ABAC-65BDC4929C4A}" name="Cost"/>
    <tableColumn id="7" xr3:uid="{82937267-9EE4-E448-AEE1-BE25DA219369}" name="Timeline"/>
    <tableColumn id="8" xr3:uid="{CE1E0A78-9F15-3848-B974-A2C0F71EBBFC}" name="Difficulty"/>
    <tableColumn id="14" xr3:uid="{5ECB223D-AC71-304A-9B82-226D1D263470}" name="Impact (Effectiveness)" dataDxfId="32"/>
    <tableColumn id="9" xr3:uid="{AB3A049A-B971-6146-A14D-D470A87820F5}" name="Residual Risk" dataDxfId="33">
      <calculatedColumnFormula>IF(OR(H3="", M3=""), "", INDEX(ResidualRiskTable[], MATCH(H3, INDEX(ResidualRiskTable[],,1), 0), MATCH(M3, ResidualRiskTable[#Headers], 0)))</calculatedColumnFormula>
    </tableColumn>
    <tableColumn id="10" xr3:uid="{6DB3FC3E-6CDD-1A40-ADFE-2DD3D1F4CE39}" name="Assigned Owner"/>
    <tableColumn id="11" xr3:uid="{D1C51E8E-188A-E34E-8235-2B343DF60B85}" name="Due Date"/>
    <tableColumn id="12" xr3:uid="{DD2C39EB-E8D1-9042-9C4A-B5BF1F91638B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16E9B-EAFE-E249-8927-0D2B18259CCF}" name="RiskTable" displayName="RiskTable" ref="A1:D5" totalsRowShown="0" headerRowDxfId="66" dataDxfId="65">
  <autoFilter ref="A1:D5" xr:uid="{DBF16E9B-EAFE-E249-8927-0D2B18259CCF}"/>
  <tableColumns count="4">
    <tableColumn id="1" xr3:uid="{D8E2595D-7A48-2C41-A2DA-3AC14ACDBE52}" name="Severity / Likelihood" dataDxfId="64"/>
    <tableColumn id="3" xr3:uid="{AF27CCE9-F96A-394A-BFD6-EEFFB6E16F69}" name="Low" dataDxfId="63"/>
    <tableColumn id="4" xr3:uid="{75C39151-30C9-C14B-B22A-8235A7CF1AEF}" name="Medium" dataDxfId="62"/>
    <tableColumn id="7" xr3:uid="{373BC1FF-717A-3042-932B-3BF944CF27FD}" name="High" dataDxfId="6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A700A-5C89-6C4A-916E-EE549E905016}" name="CategoryTable" displayName="CategoryTable" ref="A7:E13" totalsRowShown="0" headerRowDxfId="60" dataDxfId="59">
  <autoFilter ref="A7:E13" xr:uid="{46CA700A-5C89-6C4A-916E-EE549E905016}"/>
  <tableColumns count="5">
    <tableColumn id="1" xr3:uid="{89973981-5DE8-5441-ABA6-72CB80B9D8A9}" name="Category" dataDxfId="58"/>
    <tableColumn id="2" xr3:uid="{E9A365B4-9FE1-3341-8659-8B8F5A276CFC}" name="Level" dataDxfId="57"/>
    <tableColumn id="3" xr3:uid="{7A2D943B-7C09-8F4F-B6E2-4D9A73F9382D}" name="Description" dataDxfId="56"/>
    <tableColumn id="4" xr3:uid="{B3BB3953-8F35-024A-8CB7-E70C8B3ABEBE}" name="Response Guidance" dataDxfId="55"/>
    <tableColumn id="5" xr3:uid="{BAE41B57-B75A-C54F-AF34-F64A9A1774D9}" name="Default Treatment Timeframe" dataDxfId="5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50A80A-CC01-0248-92E7-C2AD1639F633}" name="StatusTable" displayName="StatusTable" ref="A15:B23" totalsRowShown="0" headerRowDxfId="53" dataDxfId="52">
  <autoFilter ref="A15:B23" xr:uid="{8550A80A-CC01-0248-92E7-C2AD1639F633}"/>
  <tableColumns count="2">
    <tableColumn id="1" xr3:uid="{44C52836-C960-6D43-A131-46768B612B5E}" name="Status" dataDxfId="51"/>
    <tableColumn id="2" xr3:uid="{A80F5124-E6B0-8F4F-BA86-FAEDBE1B54D3}" name="Meaning" dataDxfId="5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65233F-F209-5240-AF38-3B173825A053}" name="RCIDTable" displayName="RCIDTable" ref="A32:B46" totalsRowShown="0" headerRowDxfId="49" dataDxfId="48">
  <autoFilter ref="A32:B46" xr:uid="{9665233F-F209-5240-AF38-3B173825A053}"/>
  <tableColumns count="2">
    <tableColumn id="1" xr3:uid="{6039E5C8-5C1A-8349-BCAC-2505A0E2094B}" name="RCID (Previously BIA)" dataDxfId="47"/>
    <tableColumn id="2" xr3:uid="{B4BFE444-E582-4F40-B5B4-71BD62D4779D}" name="Description" dataDxfId="4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2217D7-61DA-1F43-88A3-71B89B91C114}" name="TreatmentTable" displayName="TreatmentTable" ref="D32:E43" totalsRowShown="0" headerRowDxfId="45" dataDxfId="44">
  <autoFilter ref="D32:E43" xr:uid="{1F2217D7-61DA-1F43-88A3-71B89B91C114}"/>
  <tableColumns count="2">
    <tableColumn id="1" xr3:uid="{165F44A7-C396-0548-843F-A3F12AEDA061}" name="Treatment Strategy" dataDxfId="43"/>
    <tableColumn id="2" xr3:uid="{C8840852-225B-D84B-8A56-F86F6DEE20B2}" name="Description" dataDxfId="42"/>
  </tableColumns>
  <tableStyleInfo name="TableStyleMedium2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D13F0-3A62-1A4A-AE2C-CD979B3CAF8E}" name="DifficultyTable" displayName="DifficultyTable" ref="D15:E21" totalsRowShown="0" headerRowDxfId="41" dataDxfId="40">
  <autoFilter ref="D15:E21" xr:uid="{AE8D13F0-3A62-1A4A-AE2C-CD979B3CAF8E}"/>
  <tableColumns count="2">
    <tableColumn id="1" xr3:uid="{87DCEDBE-8BD8-5E49-B00A-EF461DCEE423}" name="Difficulty" dataDxfId="39"/>
    <tableColumn id="2" xr3:uid="{3A2D2725-43B4-2B49-9D57-D710DC4B2CC0}" name="Description" dataDxfId="38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B397A5-902D-4B48-AE31-0497DB7FEFC5}" name="EffectivenessTable" displayName="EffectivenessTable" ref="D23:E29" totalsRowShown="0" headerRowDxfId="31" dataDxfId="30">
  <autoFilter ref="D23:E29" xr:uid="{09B397A5-902D-4B48-AE31-0497DB7FEFC5}"/>
  <tableColumns count="2">
    <tableColumn id="1" xr3:uid="{B852D07B-5A42-1E47-A191-27AA1B110828}" name="Effectiveness" dataDxfId="29"/>
    <tableColumn id="2" xr3:uid="{715267FB-C8B5-BA45-B540-117F9A59B809}" name="Description" dataDxfId="2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63499C-9D8A-B74C-8367-357F8DEE74AC}" name="ResidualRiskTable" displayName="ResidualRiskTable" ref="A49:F55" totalsRowShown="0" headerRowDxfId="37" tableBorderDxfId="36">
  <autoFilter ref="A49:F55" xr:uid="{C663499C-9D8A-B74C-8367-357F8DEE74AC}"/>
  <tableColumns count="6">
    <tableColumn id="1" xr3:uid="{DE9C76AA-AAFC-F449-BECE-219D5B16817E}" name="Risk Category / Remediation"/>
    <tableColumn id="2" xr3:uid="{1B28A003-85CE-634A-83B2-6315BE93FAE1}" name="Very Ineffective"/>
    <tableColumn id="3" xr3:uid="{E0D95202-AA89-A541-8760-525F6663C806}" name="Ineffective"/>
    <tableColumn id="4" xr3:uid="{48F7C7CF-F15F-B94A-A60E-D0F0AABF43B8}" name="Moderately Effective"/>
    <tableColumn id="5" xr3:uid="{1F5833D1-0736-FD42-B2EC-6678F5865E9B}" name="Effective"/>
    <tableColumn id="6" xr3:uid="{E2889B9A-9ABF-6248-8E45-C89017CB45C1}" name="Very Effective" dataDxfId="3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8BE-3176-DE45-9E40-67B2747BC8CF}">
  <dimension ref="A1:D24"/>
  <sheetViews>
    <sheetView tabSelected="1" workbookViewId="0">
      <selection activeCell="A21" sqref="A21"/>
    </sheetView>
  </sheetViews>
  <sheetFormatPr baseColWidth="10" defaultColWidth="10.83203125" defaultRowHeight="15" x14ac:dyDescent="0.2"/>
  <cols>
    <col min="1" max="1" width="14.6640625" customWidth="1"/>
    <col min="2" max="2" width="41.33203125" customWidth="1"/>
    <col min="3" max="3" width="15.5" customWidth="1"/>
  </cols>
  <sheetData>
    <row r="1" spans="1:2" ht="32" x14ac:dyDescent="0.2">
      <c r="A1" s="3" t="s">
        <v>358</v>
      </c>
      <c r="B1" t="s">
        <v>10</v>
      </c>
    </row>
    <row r="2" spans="1:2" x14ac:dyDescent="0.2">
      <c r="A2" t="s">
        <v>401</v>
      </c>
      <c r="B2" s="1" t="s">
        <v>402</v>
      </c>
    </row>
    <row r="3" spans="1:2" x14ac:dyDescent="0.2">
      <c r="A3" t="s">
        <v>11</v>
      </c>
      <c r="B3" s="56">
        <v>45778</v>
      </c>
    </row>
    <row r="4" spans="1:2" x14ac:dyDescent="0.2">
      <c r="A4" t="s">
        <v>397</v>
      </c>
      <c r="B4" s="57" t="s">
        <v>411</v>
      </c>
    </row>
    <row r="5" spans="1:2" x14ac:dyDescent="0.2">
      <c r="A5" t="s">
        <v>396</v>
      </c>
      <c r="B5" s="57" t="s">
        <v>412</v>
      </c>
    </row>
    <row r="6" spans="1:2" x14ac:dyDescent="0.2">
      <c r="A6" t="s">
        <v>398</v>
      </c>
      <c r="B6" s="57"/>
    </row>
    <row r="7" spans="1:2" x14ac:dyDescent="0.2">
      <c r="A7" t="s">
        <v>399</v>
      </c>
    </row>
    <row r="8" spans="1:2" x14ac:dyDescent="0.2">
      <c r="A8" t="s">
        <v>400</v>
      </c>
    </row>
    <row r="9" spans="1:2" x14ac:dyDescent="0.2">
      <c r="A9" t="s">
        <v>12</v>
      </c>
      <c r="B9" t="s">
        <v>13</v>
      </c>
    </row>
    <row r="12" spans="1:2" x14ac:dyDescent="0.2">
      <c r="A12" t="s">
        <v>388</v>
      </c>
    </row>
    <row r="13" spans="1:2" x14ac:dyDescent="0.2">
      <c r="A13" t="s">
        <v>405</v>
      </c>
    </row>
    <row r="14" spans="1:2" s="3" customFormat="1" ht="28" customHeight="1" x14ac:dyDescent="0.2">
      <c r="A14" t="s">
        <v>14</v>
      </c>
      <c r="B14" t="s">
        <v>15</v>
      </c>
    </row>
    <row r="16" spans="1:2" x14ac:dyDescent="0.2">
      <c r="A16" t="s">
        <v>406</v>
      </c>
    </row>
    <row r="17" spans="1:4" x14ac:dyDescent="0.2">
      <c r="A17" s="51" t="s">
        <v>420</v>
      </c>
      <c r="B17" s="51" t="s">
        <v>407</v>
      </c>
      <c r="C17" s="51" t="s">
        <v>397</v>
      </c>
      <c r="D17" s="51" t="s">
        <v>396</v>
      </c>
    </row>
    <row r="18" spans="1:4" ht="32" x14ac:dyDescent="0.2">
      <c r="A18">
        <v>15</v>
      </c>
      <c r="B18" s="58" t="s">
        <v>414</v>
      </c>
      <c r="C18" s="60">
        <v>0.54166666666666663</v>
      </c>
      <c r="D18" s="60">
        <v>0.55208333333333337</v>
      </c>
    </row>
    <row r="19" spans="1:4" ht="48" x14ac:dyDescent="0.2">
      <c r="A19">
        <v>95</v>
      </c>
      <c r="B19" s="58" t="s">
        <v>415</v>
      </c>
      <c r="C19" s="60">
        <v>0.55208333333333337</v>
      </c>
      <c r="D19" s="60">
        <v>0.61805555555555558</v>
      </c>
    </row>
    <row r="20" spans="1:4" ht="16" x14ac:dyDescent="0.2">
      <c r="A20">
        <v>10</v>
      </c>
      <c r="B20" s="58" t="s">
        <v>413</v>
      </c>
      <c r="C20" s="60">
        <v>0.61805555555555558</v>
      </c>
      <c r="D20" s="60">
        <v>0.625</v>
      </c>
    </row>
    <row r="21" spans="1:4" ht="32" x14ac:dyDescent="0.2">
      <c r="A21">
        <v>35</v>
      </c>
      <c r="B21" s="58" t="s">
        <v>416</v>
      </c>
      <c r="C21" s="60">
        <v>0.625</v>
      </c>
      <c r="D21" s="60">
        <v>0.64930555555555558</v>
      </c>
    </row>
    <row r="22" spans="1:4" ht="32" x14ac:dyDescent="0.2">
      <c r="A22">
        <v>50</v>
      </c>
      <c r="B22" s="58" t="s">
        <v>417</v>
      </c>
      <c r="C22" s="60">
        <v>0.64930555555555558</v>
      </c>
      <c r="D22" s="60">
        <v>0.68402777777777779</v>
      </c>
    </row>
    <row r="23" spans="1:4" ht="32" x14ac:dyDescent="0.2">
      <c r="A23">
        <v>25</v>
      </c>
      <c r="B23" s="58" t="s">
        <v>418</v>
      </c>
      <c r="C23" s="60">
        <v>0.68402777777777779</v>
      </c>
      <c r="D23" s="60">
        <v>0.70138888888888884</v>
      </c>
    </row>
    <row r="24" spans="1:4" ht="32" x14ac:dyDescent="0.2">
      <c r="A24">
        <v>10</v>
      </c>
      <c r="B24" s="58" t="s">
        <v>419</v>
      </c>
      <c r="C24" s="60">
        <v>0.70138888888888884</v>
      </c>
      <c r="D24" s="60">
        <v>0.70833333333333337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4D6-0647-9043-8546-D9C451DCD93C}">
  <dimension ref="A1:H40"/>
  <sheetViews>
    <sheetView workbookViewId="0">
      <selection activeCell="K5" sqref="K5"/>
    </sheetView>
  </sheetViews>
  <sheetFormatPr baseColWidth="10" defaultRowHeight="15" x14ac:dyDescent="0.2"/>
  <cols>
    <col min="1" max="1" width="13.1640625" customWidth="1"/>
    <col min="2" max="2" width="13.33203125" customWidth="1"/>
    <col min="3" max="3" width="17.33203125" customWidth="1"/>
    <col min="4" max="4" width="18.33203125" customWidth="1"/>
    <col min="5" max="5" width="16.83203125" customWidth="1"/>
    <col min="6" max="8" width="18.5" customWidth="1"/>
  </cols>
  <sheetData>
    <row r="1" spans="1:8" x14ac:dyDescent="0.2">
      <c r="A1" t="s">
        <v>409</v>
      </c>
    </row>
    <row r="2" spans="1:8" ht="32" x14ac:dyDescent="0.2">
      <c r="A2" s="3" t="s">
        <v>357</v>
      </c>
      <c r="B2" s="3" t="s">
        <v>262</v>
      </c>
      <c r="C2" s="3" t="s">
        <v>264</v>
      </c>
      <c r="D2" s="3" t="s">
        <v>263</v>
      </c>
      <c r="E2" s="3" t="s">
        <v>265</v>
      </c>
      <c r="F2" s="3" t="s">
        <v>275</v>
      </c>
      <c r="G2" s="3" t="s">
        <v>276</v>
      </c>
      <c r="H2" s="3" t="s">
        <v>266</v>
      </c>
    </row>
    <row r="3" spans="1:8" x14ac:dyDescent="0.2">
      <c r="A3" t="s">
        <v>277</v>
      </c>
      <c r="B3" s="30" t="s">
        <v>270</v>
      </c>
      <c r="C3" t="s">
        <v>271</v>
      </c>
      <c r="H3" t="s">
        <v>272</v>
      </c>
    </row>
    <row r="4" spans="1:8" x14ac:dyDescent="0.2">
      <c r="A4" t="s">
        <v>363</v>
      </c>
      <c r="B4" s="28" t="s">
        <v>365</v>
      </c>
      <c r="C4" t="s">
        <v>404</v>
      </c>
      <c r="H4" t="s">
        <v>272</v>
      </c>
    </row>
    <row r="5" spans="1:8" x14ac:dyDescent="0.2">
      <c r="A5" t="s">
        <v>364</v>
      </c>
      <c r="B5" s="29" t="s">
        <v>269</v>
      </c>
      <c r="H5" t="s">
        <v>273</v>
      </c>
    </row>
    <row r="6" spans="1:8" x14ac:dyDescent="0.2">
      <c r="A6" t="s">
        <v>278</v>
      </c>
      <c r="B6" s="28" t="s">
        <v>268</v>
      </c>
      <c r="H6" t="s">
        <v>274</v>
      </c>
    </row>
    <row r="7" spans="1:8" x14ac:dyDescent="0.2">
      <c r="A7" t="s">
        <v>279</v>
      </c>
      <c r="B7" s="28" t="s">
        <v>267</v>
      </c>
      <c r="C7" t="s">
        <v>403</v>
      </c>
      <c r="H7" t="s">
        <v>272</v>
      </c>
    </row>
    <row r="8" spans="1:8" x14ac:dyDescent="0.2">
      <c r="B8" s="59"/>
    </row>
    <row r="9" spans="1:8" x14ac:dyDescent="0.2">
      <c r="A9" t="s">
        <v>408</v>
      </c>
    </row>
    <row r="10" spans="1:8" ht="16" x14ac:dyDescent="0.2">
      <c r="A10" s="31" t="s">
        <v>366</v>
      </c>
      <c r="B10" s="31" t="s">
        <v>262</v>
      </c>
      <c r="C10" s="31" t="s">
        <v>264</v>
      </c>
      <c r="D10" s="31" t="s">
        <v>263</v>
      </c>
      <c r="E10" s="31" t="s">
        <v>265</v>
      </c>
      <c r="F10" s="31" t="s">
        <v>275</v>
      </c>
      <c r="G10" s="31" t="s">
        <v>276</v>
      </c>
      <c r="H10" s="31" t="s">
        <v>266</v>
      </c>
    </row>
    <row r="11" spans="1:8" x14ac:dyDescent="0.2">
      <c r="A11" t="s">
        <v>368</v>
      </c>
      <c r="B11" s="32" t="s">
        <v>370</v>
      </c>
      <c r="C11" s="33" t="s">
        <v>369</v>
      </c>
      <c r="D11" s="33"/>
      <c r="E11" s="33"/>
      <c r="F11" s="33"/>
      <c r="G11" s="33"/>
      <c r="H11" s="33" t="s">
        <v>367</v>
      </c>
    </row>
    <row r="12" spans="1:8" x14ac:dyDescent="0.2">
      <c r="A12" t="s">
        <v>371</v>
      </c>
      <c r="B12" s="34" t="s">
        <v>372</v>
      </c>
      <c r="C12" s="35" t="s">
        <v>373</v>
      </c>
      <c r="D12" s="35"/>
      <c r="E12" s="35"/>
      <c r="F12" s="35"/>
      <c r="G12" s="35"/>
      <c r="H12" s="33" t="s">
        <v>367</v>
      </c>
    </row>
    <row r="13" spans="1:8" x14ac:dyDescent="0.2">
      <c r="B13" s="32"/>
      <c r="C13" s="33"/>
      <c r="D13" s="33"/>
      <c r="E13" s="33"/>
      <c r="F13" s="33"/>
      <c r="G13" s="33"/>
      <c r="H13" s="33"/>
    </row>
    <row r="14" spans="1:8" x14ac:dyDescent="0.2">
      <c r="B14" s="36"/>
      <c r="C14" s="37"/>
      <c r="D14" s="37"/>
      <c r="E14" s="37"/>
      <c r="F14" s="37"/>
      <c r="G14" s="37"/>
      <c r="H14" s="38"/>
    </row>
    <row r="16" spans="1:8" x14ac:dyDescent="0.2">
      <c r="A16" t="s">
        <v>410</v>
      </c>
    </row>
    <row r="17" spans="1:8" ht="32" x14ac:dyDescent="0.2">
      <c r="A17" s="3" t="s">
        <v>356</v>
      </c>
      <c r="B17" s="3" t="s">
        <v>280</v>
      </c>
      <c r="C17" s="3" t="s">
        <v>354</v>
      </c>
      <c r="D17" s="3" t="s">
        <v>361</v>
      </c>
      <c r="E17" s="3" t="s">
        <v>421</v>
      </c>
      <c r="F17" s="3" t="s">
        <v>360</v>
      </c>
      <c r="G17" s="3" t="s">
        <v>355</v>
      </c>
      <c r="H17" s="3" t="s">
        <v>359</v>
      </c>
    </row>
    <row r="18" spans="1:8" x14ac:dyDescent="0.2">
      <c r="A18" t="s">
        <v>283</v>
      </c>
      <c r="B18" t="s">
        <v>287</v>
      </c>
      <c r="F18" t="s">
        <v>314</v>
      </c>
      <c r="H18" t="s">
        <v>306</v>
      </c>
    </row>
    <row r="19" spans="1:8" x14ac:dyDescent="0.2">
      <c r="A19" t="s">
        <v>281</v>
      </c>
      <c r="B19" t="s">
        <v>293</v>
      </c>
      <c r="F19" t="s">
        <v>315</v>
      </c>
      <c r="H19" t="s">
        <v>308</v>
      </c>
    </row>
    <row r="20" spans="1:8" x14ac:dyDescent="0.2">
      <c r="A20" t="s">
        <v>316</v>
      </c>
      <c r="B20" t="s">
        <v>294</v>
      </c>
      <c r="F20" t="s">
        <v>317</v>
      </c>
      <c r="H20" t="s">
        <v>308</v>
      </c>
    </row>
    <row r="21" spans="1:8" x14ac:dyDescent="0.2">
      <c r="A21" t="s">
        <v>318</v>
      </c>
      <c r="B21" t="s">
        <v>295</v>
      </c>
      <c r="F21" t="s">
        <v>319</v>
      </c>
      <c r="H21" t="s">
        <v>308</v>
      </c>
    </row>
    <row r="22" spans="1:8" x14ac:dyDescent="0.2">
      <c r="A22" t="s">
        <v>303</v>
      </c>
      <c r="B22" t="s">
        <v>304</v>
      </c>
      <c r="F22" t="s">
        <v>320</v>
      </c>
      <c r="H22" t="s">
        <v>309</v>
      </c>
    </row>
    <row r="23" spans="1:8" x14ac:dyDescent="0.2">
      <c r="A23" t="s">
        <v>321</v>
      </c>
      <c r="B23" t="s">
        <v>296</v>
      </c>
      <c r="F23" t="s">
        <v>322</v>
      </c>
      <c r="H23" t="s">
        <v>308</v>
      </c>
    </row>
    <row r="24" spans="1:8" x14ac:dyDescent="0.2">
      <c r="A24" t="s">
        <v>323</v>
      </c>
      <c r="B24" t="s">
        <v>288</v>
      </c>
      <c r="F24" t="s">
        <v>324</v>
      </c>
      <c r="H24" t="s">
        <v>306</v>
      </c>
    </row>
    <row r="25" spans="1:8" x14ac:dyDescent="0.2">
      <c r="A25" t="s">
        <v>325</v>
      </c>
      <c r="B25" t="s">
        <v>289</v>
      </c>
      <c r="F25" t="s">
        <v>326</v>
      </c>
      <c r="H25" t="s">
        <v>306</v>
      </c>
    </row>
    <row r="26" spans="1:8" x14ac:dyDescent="0.2">
      <c r="A26" t="s">
        <v>327</v>
      </c>
      <c r="B26" t="s">
        <v>290</v>
      </c>
      <c r="F26" t="s">
        <v>328</v>
      </c>
      <c r="H26" t="s">
        <v>306</v>
      </c>
    </row>
    <row r="27" spans="1:8" x14ac:dyDescent="0.2">
      <c r="A27" t="s">
        <v>329</v>
      </c>
      <c r="B27" t="s">
        <v>311</v>
      </c>
      <c r="F27" t="s">
        <v>330</v>
      </c>
      <c r="H27" t="s">
        <v>307</v>
      </c>
    </row>
    <row r="28" spans="1:8" x14ac:dyDescent="0.2">
      <c r="A28" t="s">
        <v>282</v>
      </c>
      <c r="B28" t="s">
        <v>284</v>
      </c>
      <c r="F28" t="s">
        <v>331</v>
      </c>
      <c r="H28" t="s">
        <v>306</v>
      </c>
    </row>
    <row r="29" spans="1:8" x14ac:dyDescent="0.2">
      <c r="A29" t="s">
        <v>332</v>
      </c>
      <c r="B29" t="s">
        <v>310</v>
      </c>
      <c r="F29" t="s">
        <v>333</v>
      </c>
      <c r="H29" t="s">
        <v>306</v>
      </c>
    </row>
    <row r="30" spans="1:8" x14ac:dyDescent="0.2">
      <c r="A30" t="s">
        <v>334</v>
      </c>
      <c r="B30" t="s">
        <v>291</v>
      </c>
      <c r="F30" t="s">
        <v>335</v>
      </c>
      <c r="H30" t="s">
        <v>308</v>
      </c>
    </row>
    <row r="31" spans="1:8" x14ac:dyDescent="0.2">
      <c r="A31" t="s">
        <v>145</v>
      </c>
      <c r="B31" t="s">
        <v>300</v>
      </c>
      <c r="F31" t="s">
        <v>336</v>
      </c>
      <c r="H31" t="s">
        <v>309</v>
      </c>
    </row>
    <row r="32" spans="1:8" x14ac:dyDescent="0.2">
      <c r="A32" t="s">
        <v>301</v>
      </c>
      <c r="B32" t="s">
        <v>302</v>
      </c>
      <c r="F32" t="s">
        <v>337</v>
      </c>
      <c r="H32" t="s">
        <v>309</v>
      </c>
    </row>
    <row r="33" spans="1:8" x14ac:dyDescent="0.2">
      <c r="A33" t="s">
        <v>338</v>
      </c>
      <c r="B33" t="s">
        <v>285</v>
      </c>
      <c r="F33" t="s">
        <v>339</v>
      </c>
      <c r="H33" t="s">
        <v>306</v>
      </c>
    </row>
    <row r="34" spans="1:8" x14ac:dyDescent="0.2">
      <c r="A34" t="s">
        <v>340</v>
      </c>
      <c r="B34" t="s">
        <v>292</v>
      </c>
      <c r="F34" t="s">
        <v>341</v>
      </c>
      <c r="H34" t="s">
        <v>308</v>
      </c>
    </row>
    <row r="35" spans="1:8" x14ac:dyDescent="0.2">
      <c r="A35" t="s">
        <v>342</v>
      </c>
      <c r="B35" t="s">
        <v>286</v>
      </c>
      <c r="F35" t="s">
        <v>343</v>
      </c>
      <c r="H35" t="s">
        <v>306</v>
      </c>
    </row>
    <row r="36" spans="1:8" x14ac:dyDescent="0.2">
      <c r="A36" t="s">
        <v>297</v>
      </c>
      <c r="B36" t="s">
        <v>298</v>
      </c>
      <c r="F36" t="s">
        <v>344</v>
      </c>
      <c r="H36" t="s">
        <v>308</v>
      </c>
    </row>
    <row r="37" spans="1:8" x14ac:dyDescent="0.2">
      <c r="A37" t="s">
        <v>345</v>
      </c>
      <c r="B37" t="s">
        <v>299</v>
      </c>
      <c r="F37" t="s">
        <v>346</v>
      </c>
      <c r="H37" t="s">
        <v>308</v>
      </c>
    </row>
    <row r="38" spans="1:8" x14ac:dyDescent="0.2">
      <c r="A38" t="s">
        <v>347</v>
      </c>
      <c r="B38" t="s">
        <v>348</v>
      </c>
      <c r="F38" t="s">
        <v>349</v>
      </c>
      <c r="H38" t="s">
        <v>308</v>
      </c>
    </row>
    <row r="39" spans="1:8" x14ac:dyDescent="0.2">
      <c r="A39" t="s">
        <v>350</v>
      </c>
      <c r="B39" t="s">
        <v>312</v>
      </c>
      <c r="F39" t="s">
        <v>351</v>
      </c>
      <c r="H39" t="s">
        <v>308</v>
      </c>
    </row>
    <row r="40" spans="1:8" x14ac:dyDescent="0.2">
      <c r="A40" t="s">
        <v>352</v>
      </c>
      <c r="B40" t="s">
        <v>305</v>
      </c>
      <c r="F40" t="s">
        <v>353</v>
      </c>
      <c r="H40" t="s">
        <v>309</v>
      </c>
    </row>
  </sheetData>
  <conditionalFormatting sqref="A3:A8">
    <cfRule type="expression" dxfId="2" priority="2">
      <formula>COUNTIF(Documents, A3)&gt;0</formula>
    </cfRule>
  </conditionalFormatting>
  <conditionalFormatting sqref="A11:A14">
    <cfRule type="expression" dxfId="1" priority="1">
      <formula>COUNTIF(Documents, A11)&gt;0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outlineLevelCol="1" x14ac:dyDescent="0.2"/>
  <cols>
    <col min="1" max="3" width="11" customWidth="1"/>
    <col min="4" max="4" width="55.6640625" style="3" customWidth="1"/>
    <col min="5" max="5" width="12" style="3" customWidth="1" outlineLevel="1"/>
    <col min="6" max="7" width="14.1640625" customWidth="1" outlineLevel="1"/>
    <col min="8" max="8" width="14.1640625" customWidth="1"/>
    <col min="9" max="9" width="10" customWidth="1" outlineLevel="1"/>
    <col min="10" max="12" width="9.1640625" customWidth="1" outlineLevel="1"/>
    <col min="13" max="13" width="10.5" style="3" customWidth="1"/>
    <col min="14" max="14" width="8.83203125" customWidth="1" outlineLevel="1"/>
    <col min="15" max="15" width="10.33203125" customWidth="1" outlineLevel="1"/>
    <col min="16" max="16" width="13.33203125" customWidth="1" outlineLevel="1"/>
    <col min="17" max="17" width="15.83203125" customWidth="1"/>
    <col min="18" max="18" width="10.6640625" customWidth="1"/>
  </cols>
  <sheetData>
    <row r="1" spans="1:17" ht="16" x14ac:dyDescent="0.2">
      <c r="E1" s="53" t="s">
        <v>22</v>
      </c>
      <c r="F1" s="54"/>
      <c r="G1" s="54"/>
      <c r="H1" s="55"/>
      <c r="I1" s="48" t="s">
        <v>24</v>
      </c>
      <c r="J1" s="52"/>
      <c r="K1" s="52"/>
      <c r="L1" s="52"/>
      <c r="M1" s="52"/>
      <c r="N1" s="49" t="s">
        <v>23</v>
      </c>
      <c r="O1" s="50"/>
      <c r="P1" s="50"/>
      <c r="Q1" s="50"/>
    </row>
    <row r="2" spans="1:17" s="3" customFormat="1" ht="51" x14ac:dyDescent="0.2">
      <c r="A2" s="2" t="s">
        <v>0</v>
      </c>
      <c r="B2" s="2" t="s">
        <v>313</v>
      </c>
      <c r="C2" s="2" t="s">
        <v>377</v>
      </c>
      <c r="D2" s="2" t="s">
        <v>1</v>
      </c>
      <c r="E2" s="27" t="s">
        <v>260</v>
      </c>
      <c r="F2" s="4" t="s">
        <v>19</v>
      </c>
      <c r="G2" s="4" t="s">
        <v>20</v>
      </c>
      <c r="H2" s="4" t="s">
        <v>21</v>
      </c>
      <c r="I2" s="25" t="s">
        <v>193</v>
      </c>
      <c r="J2" s="25" t="s">
        <v>17</v>
      </c>
      <c r="K2" s="5" t="s">
        <v>16</v>
      </c>
      <c r="L2" s="5" t="s">
        <v>18</v>
      </c>
      <c r="M2" s="25" t="s">
        <v>195</v>
      </c>
      <c r="N2" s="6" t="s">
        <v>2</v>
      </c>
      <c r="O2" s="6" t="s">
        <v>3</v>
      </c>
      <c r="P2" s="6" t="s">
        <v>4</v>
      </c>
      <c r="Q2" s="6" t="s">
        <v>5</v>
      </c>
    </row>
    <row r="3" spans="1:17" ht="48" x14ac:dyDescent="0.2">
      <c r="A3" t="s">
        <v>6</v>
      </c>
      <c r="D3" s="3" t="s">
        <v>209</v>
      </c>
      <c r="E3" s="3" t="s">
        <v>207</v>
      </c>
      <c r="F3" t="s">
        <v>25</v>
      </c>
      <c r="G3" t="s">
        <v>8</v>
      </c>
      <c r="H3" t="str">
        <f>IF(OR(F3="", G3=""), "", INDEX(RiskTable[], MATCH(F3, INDEX(RiskTable[],,1), 0), MATCH(G3, RiskTable[#Headers], 0)))</f>
        <v>High</v>
      </c>
      <c r="M3" s="3" t="s">
        <v>376</v>
      </c>
      <c r="N3" t="str">
        <f>IF(OR(H3="", M3=""), "", INDEX(ResidualRiskTable[], MATCH(H3, INDEX(ResidualRiskTable[],,1), 0), MATCH(M3, ResidualRiskTable[#Headers], 0)))</f>
        <v>High</v>
      </c>
      <c r="Q3" t="s">
        <v>133</v>
      </c>
    </row>
    <row r="4" spans="1:17" ht="48" x14ac:dyDescent="0.2">
      <c r="A4" t="s">
        <v>26</v>
      </c>
      <c r="D4" s="3" t="s">
        <v>210</v>
      </c>
      <c r="E4" s="3" t="s">
        <v>207</v>
      </c>
      <c r="F4" t="s">
        <v>9</v>
      </c>
      <c r="G4" t="s">
        <v>9</v>
      </c>
      <c r="H4" t="str">
        <f>IF(OR(F4="", G4=""), "", INDEX(RiskTable[], MATCH(F4, INDEX(RiskTable[],,1), 0), MATCH(G4, RiskTable[#Headers], 0)))</f>
        <v>Minimal</v>
      </c>
      <c r="N4" t="str">
        <f>IF(OR(H4="", M4=""), "", INDEX(ResidualRiskTable[], MATCH(H4, INDEX(ResidualRiskTable[],,1), 0), MATCH(M4, ResidualRiskTable[#Headers], 0)))</f>
        <v/>
      </c>
      <c r="Q4" t="s">
        <v>135</v>
      </c>
    </row>
    <row r="5" spans="1:17" ht="48" x14ac:dyDescent="0.2">
      <c r="A5" t="s">
        <v>27</v>
      </c>
      <c r="D5" s="3" t="s">
        <v>211</v>
      </c>
      <c r="E5" s="3" t="s">
        <v>207</v>
      </c>
      <c r="H5" t="str">
        <f>IF(OR(F5="", G5=""), "", INDEX(RiskTable[], MATCH(F5, INDEX(RiskTable[],,1), 0), MATCH(G5, RiskTable[#Headers], 0)))</f>
        <v/>
      </c>
      <c r="N5" t="str">
        <f>IF(OR(H5="", M5=""), "", INDEX(ResidualRiskTable[], MATCH(H5, INDEX(ResidualRiskTable[],,1), 0), MATCH(M5, ResidualRiskTable[#Headers], 0)))</f>
        <v/>
      </c>
      <c r="Q5" t="s">
        <v>135</v>
      </c>
    </row>
    <row r="6" spans="1:17" ht="48" x14ac:dyDescent="0.2">
      <c r="A6" t="s">
        <v>28</v>
      </c>
      <c r="D6" s="3" t="s">
        <v>212</v>
      </c>
      <c r="E6" s="3" t="s">
        <v>154</v>
      </c>
      <c r="H6" t="str">
        <f>IF(OR(F6="", G6=""), "", INDEX(RiskTable[], MATCH(F6, INDEX(RiskTable[],,1), 0), MATCH(G6, RiskTable[#Headers], 0)))</f>
        <v/>
      </c>
      <c r="N6" t="str">
        <f>IF(OR(H6="", M6=""), "", INDEX(ResidualRiskTable[], MATCH(H6, INDEX(ResidualRiskTable[],,1), 0), MATCH(M6, ResidualRiskTable[#Headers], 0)))</f>
        <v/>
      </c>
      <c r="Q6" t="s">
        <v>135</v>
      </c>
    </row>
    <row r="7" spans="1:17" ht="48" x14ac:dyDescent="0.2">
      <c r="A7" t="s">
        <v>29</v>
      </c>
      <c r="D7" s="3" t="s">
        <v>213</v>
      </c>
      <c r="E7" s="3" t="s">
        <v>154</v>
      </c>
      <c r="H7" t="str">
        <f>IF(OR(F7="", G7=""), "", INDEX(RiskTable[], MATCH(F7, INDEX(RiskTable[],,1), 0), MATCH(G7, RiskTable[#Headers], 0)))</f>
        <v/>
      </c>
      <c r="N7" t="str">
        <f>IF(OR(H7="", M7=""), "", INDEX(ResidualRiskTable[], MATCH(H7, INDEX(ResidualRiskTable[],,1), 0), MATCH(M7, ResidualRiskTable[#Headers], 0)))</f>
        <v/>
      </c>
      <c r="Q7" t="s">
        <v>135</v>
      </c>
    </row>
    <row r="8" spans="1:17" ht="48" x14ac:dyDescent="0.2">
      <c r="A8" t="s">
        <v>30</v>
      </c>
      <c r="D8" s="3" t="s">
        <v>214</v>
      </c>
      <c r="E8" s="3" t="s">
        <v>164</v>
      </c>
      <c r="H8" t="str">
        <f>IF(OR(F8="", G8=""), "", INDEX(RiskTable[], MATCH(F8, INDEX(RiskTable[],,1), 0), MATCH(G8, RiskTable[#Headers], 0)))</f>
        <v/>
      </c>
      <c r="N8" t="str">
        <f>IF(OR(H8="", M8=""), "", INDEX(ResidualRiskTable[], MATCH(H8, INDEX(ResidualRiskTable[],,1), 0), MATCH(M8, ResidualRiskTable[#Headers], 0)))</f>
        <v/>
      </c>
      <c r="Q8" t="s">
        <v>135</v>
      </c>
    </row>
    <row r="9" spans="1:17" ht="48" x14ac:dyDescent="0.2">
      <c r="A9" t="s">
        <v>31</v>
      </c>
      <c r="D9" s="3" t="s">
        <v>215</v>
      </c>
      <c r="E9" s="3" t="s">
        <v>166</v>
      </c>
      <c r="H9" t="str">
        <f>IF(OR(F9="", G9=""), "", INDEX(RiskTable[], MATCH(F9, INDEX(RiskTable[],,1), 0), MATCH(G9, RiskTable[#Headers], 0)))</f>
        <v/>
      </c>
      <c r="N9" t="str">
        <f>IF(OR(H9="", M9=""), "", INDEX(ResidualRiskTable[], MATCH(H9, INDEX(ResidualRiskTable[],,1), 0), MATCH(M9, ResidualRiskTable[#Headers], 0)))</f>
        <v/>
      </c>
      <c r="Q9" t="s">
        <v>135</v>
      </c>
    </row>
    <row r="10" spans="1:17" ht="48" x14ac:dyDescent="0.2">
      <c r="A10" t="s">
        <v>32</v>
      </c>
      <c r="D10" s="3" t="s">
        <v>216</v>
      </c>
      <c r="E10" s="3" t="s">
        <v>207</v>
      </c>
      <c r="H10" t="str">
        <f>IF(OR(F10="", G10=""), "", INDEX(RiskTable[], MATCH(F10, INDEX(RiskTable[],,1), 0), MATCH(G10, RiskTable[#Headers], 0)))</f>
        <v/>
      </c>
      <c r="N10" t="str">
        <f>IF(OR(H10="", M10=""), "", INDEX(ResidualRiskTable[], MATCH(H10, INDEX(ResidualRiskTable[],,1), 0), MATCH(M10, ResidualRiskTable[#Headers], 0)))</f>
        <v/>
      </c>
      <c r="Q10" t="s">
        <v>135</v>
      </c>
    </row>
    <row r="11" spans="1:17" ht="48" x14ac:dyDescent="0.2">
      <c r="A11" t="s">
        <v>33</v>
      </c>
      <c r="D11" s="3" t="s">
        <v>217</v>
      </c>
      <c r="E11" s="3" t="s">
        <v>207</v>
      </c>
      <c r="H11" t="str">
        <f>IF(OR(F11="", G11=""), "", INDEX(RiskTable[], MATCH(F11, INDEX(RiskTable[],,1), 0), MATCH(G11, RiskTable[#Headers], 0)))</f>
        <v/>
      </c>
      <c r="N11" t="str">
        <f>IF(OR(H11="", M11=""), "", INDEX(ResidualRiskTable[], MATCH(H11, INDEX(ResidualRiskTable[],,1), 0), MATCH(M11, ResidualRiskTable[#Headers], 0)))</f>
        <v/>
      </c>
      <c r="Q11" t="s">
        <v>135</v>
      </c>
    </row>
    <row r="12" spans="1:17" ht="48" x14ac:dyDescent="0.2">
      <c r="A12" t="s">
        <v>34</v>
      </c>
      <c r="D12" s="3" t="s">
        <v>218</v>
      </c>
      <c r="E12" s="3" t="s">
        <v>158</v>
      </c>
      <c r="H12" t="str">
        <f>IF(OR(F12="", G12=""), "", INDEX(RiskTable[], MATCH(F12, INDEX(RiskTable[],,1), 0), MATCH(G12, RiskTable[#Headers], 0)))</f>
        <v/>
      </c>
      <c r="N12" t="str">
        <f>IF(OR(H12="", M12=""), "", INDEX(ResidualRiskTable[], MATCH(H12, INDEX(ResidualRiskTable[],,1), 0), MATCH(M12, ResidualRiskTable[#Headers], 0)))</f>
        <v/>
      </c>
      <c r="Q12" t="s">
        <v>135</v>
      </c>
    </row>
    <row r="13" spans="1:17" ht="48" x14ac:dyDescent="0.2">
      <c r="A13" t="s">
        <v>35</v>
      </c>
      <c r="D13" s="3" t="s">
        <v>219</v>
      </c>
      <c r="E13" s="3" t="s">
        <v>146</v>
      </c>
      <c r="H13" t="str">
        <f>IF(OR(F13="", G13=""), "", INDEX(RiskTable[], MATCH(F13, INDEX(RiskTable[],,1), 0), MATCH(G13, RiskTable[#Headers], 0)))</f>
        <v/>
      </c>
      <c r="N13" t="str">
        <f>IF(OR(H13="", M13=""), "", INDEX(ResidualRiskTable[], MATCH(H13, INDEX(ResidualRiskTable[],,1), 0), MATCH(M13, ResidualRiskTable[#Headers], 0)))</f>
        <v/>
      </c>
      <c r="Q13" t="s">
        <v>135</v>
      </c>
    </row>
    <row r="14" spans="1:17" ht="32" x14ac:dyDescent="0.2">
      <c r="A14" t="s">
        <v>36</v>
      </c>
      <c r="D14" s="3" t="s">
        <v>220</v>
      </c>
      <c r="E14" s="3" t="s">
        <v>207</v>
      </c>
      <c r="H14" t="str">
        <f>IF(OR(F14="", G14=""), "", INDEX(RiskTable[], MATCH(F14, INDEX(RiskTable[],,1), 0), MATCH(G14, RiskTable[#Headers], 0)))</f>
        <v/>
      </c>
      <c r="N14" t="str">
        <f>IF(OR(H14="", M14=""), "", INDEX(ResidualRiskTable[], MATCH(H14, INDEX(ResidualRiskTable[],,1), 0), MATCH(M14, ResidualRiskTable[#Headers], 0)))</f>
        <v/>
      </c>
      <c r="Q14" t="s">
        <v>135</v>
      </c>
    </row>
    <row r="15" spans="1:17" ht="32" x14ac:dyDescent="0.2">
      <c r="A15" t="s">
        <v>37</v>
      </c>
      <c r="D15" s="3" t="s">
        <v>221</v>
      </c>
      <c r="E15" s="3" t="s">
        <v>148</v>
      </c>
      <c r="H15" t="str">
        <f>IF(OR(F15="", G15=""), "", INDEX(RiskTable[], MATCH(F15, INDEX(RiskTable[],,1), 0), MATCH(G15, RiskTable[#Headers], 0)))</f>
        <v/>
      </c>
      <c r="N15" t="str">
        <f>IF(OR(H15="", M15=""), "", INDEX(ResidualRiskTable[], MATCH(H15, INDEX(ResidualRiskTable[],,1), 0), MATCH(M15, ResidualRiskTable[#Headers], 0)))</f>
        <v/>
      </c>
      <c r="Q15" t="s">
        <v>135</v>
      </c>
    </row>
    <row r="16" spans="1:17" ht="32" x14ac:dyDescent="0.2">
      <c r="A16" t="s">
        <v>38</v>
      </c>
      <c r="D16" s="3" t="s">
        <v>222</v>
      </c>
      <c r="E16" s="3" t="s">
        <v>148</v>
      </c>
      <c r="H16" t="str">
        <f>IF(OR(F16="", G16=""), "", INDEX(RiskTable[], MATCH(F16, INDEX(RiskTable[],,1), 0), MATCH(G16, RiskTable[#Headers], 0)))</f>
        <v/>
      </c>
      <c r="N16" t="str">
        <f>IF(OR(H16="", M16=""), "", INDEX(ResidualRiskTable[], MATCH(H16, INDEX(ResidualRiskTable[],,1), 0), MATCH(M16, ResidualRiskTable[#Headers], 0)))</f>
        <v/>
      </c>
      <c r="Q16" t="s">
        <v>135</v>
      </c>
    </row>
    <row r="17" spans="1:17" ht="32" x14ac:dyDescent="0.2">
      <c r="A17" t="s">
        <v>39</v>
      </c>
      <c r="D17" s="3" t="s">
        <v>223</v>
      </c>
      <c r="E17" s="3" t="s">
        <v>148</v>
      </c>
      <c r="H17" t="str">
        <f>IF(OR(F17="", G17=""), "", INDEX(RiskTable[], MATCH(F17, INDEX(RiskTable[],,1), 0), MATCH(G17, RiskTable[#Headers], 0)))</f>
        <v/>
      </c>
      <c r="N17" t="str">
        <f>IF(OR(H17="", M17=""), "", INDEX(ResidualRiskTable[], MATCH(H17, INDEX(ResidualRiskTable[],,1), 0), MATCH(M17, ResidualRiskTable[#Headers], 0)))</f>
        <v/>
      </c>
      <c r="Q17" t="s">
        <v>135</v>
      </c>
    </row>
    <row r="18" spans="1:17" ht="32" x14ac:dyDescent="0.2">
      <c r="A18" t="s">
        <v>40</v>
      </c>
      <c r="D18" s="3" t="s">
        <v>224</v>
      </c>
      <c r="E18" s="3" t="s">
        <v>148</v>
      </c>
      <c r="H18" t="str">
        <f>IF(OR(F18="", G18=""), "", INDEX(RiskTable[], MATCH(F18, INDEX(RiskTable[],,1), 0), MATCH(G18, RiskTable[#Headers], 0)))</f>
        <v/>
      </c>
      <c r="N18" t="str">
        <f>IF(OR(H18="", M18=""), "", INDEX(ResidualRiskTable[], MATCH(H18, INDEX(ResidualRiskTable[],,1), 0), MATCH(M18, ResidualRiskTable[#Headers], 0)))</f>
        <v/>
      </c>
      <c r="Q18" t="s">
        <v>135</v>
      </c>
    </row>
    <row r="19" spans="1:17" ht="32" x14ac:dyDescent="0.2">
      <c r="A19" t="s">
        <v>41</v>
      </c>
      <c r="D19" s="3" t="s">
        <v>225</v>
      </c>
      <c r="E19" s="3" t="s">
        <v>148</v>
      </c>
      <c r="H19" t="str">
        <f>IF(OR(F19="", G19=""), "", INDEX(RiskTable[], MATCH(F19, INDEX(RiskTable[],,1), 0), MATCH(G19, RiskTable[#Headers], 0)))</f>
        <v/>
      </c>
      <c r="N19" t="str">
        <f>IF(OR(H19="", M19=""), "", INDEX(ResidualRiskTable[], MATCH(H19, INDEX(ResidualRiskTable[],,1), 0), MATCH(M19, ResidualRiskTable[#Headers], 0)))</f>
        <v/>
      </c>
      <c r="Q19" t="s">
        <v>135</v>
      </c>
    </row>
    <row r="20" spans="1:17" ht="32" x14ac:dyDescent="0.2">
      <c r="A20" t="s">
        <v>42</v>
      </c>
      <c r="D20" s="3" t="s">
        <v>226</v>
      </c>
      <c r="E20" s="3" t="s">
        <v>148</v>
      </c>
      <c r="H20" t="str">
        <f>IF(OR(F20="", G20=""), "", INDEX(RiskTable[], MATCH(F20, INDEX(RiskTable[],,1), 0), MATCH(G20, RiskTable[#Headers], 0)))</f>
        <v/>
      </c>
      <c r="N20" t="str">
        <f>IF(OR(H20="", M20=""), "", INDEX(ResidualRiskTable[], MATCH(H20, INDEX(ResidualRiskTable[],,1), 0), MATCH(M20, ResidualRiskTable[#Headers], 0)))</f>
        <v/>
      </c>
      <c r="Q20" t="s">
        <v>135</v>
      </c>
    </row>
    <row r="21" spans="1:17" ht="32" x14ac:dyDescent="0.2">
      <c r="A21" t="s">
        <v>43</v>
      </c>
      <c r="D21" s="3" t="s">
        <v>227</v>
      </c>
      <c r="E21" s="3" t="s">
        <v>148</v>
      </c>
      <c r="H21" t="str">
        <f>IF(OR(F21="", G21=""), "", INDEX(RiskTable[], MATCH(F21, INDEX(RiskTable[],,1), 0), MATCH(G21, RiskTable[#Headers], 0)))</f>
        <v/>
      </c>
      <c r="N21" t="str">
        <f>IF(OR(H21="", M21=""), "", INDEX(ResidualRiskTable[], MATCH(H21, INDEX(ResidualRiskTable[],,1), 0), MATCH(M21, ResidualRiskTable[#Headers], 0)))</f>
        <v/>
      </c>
      <c r="Q21" t="s">
        <v>135</v>
      </c>
    </row>
    <row r="22" spans="1:17" ht="48" x14ac:dyDescent="0.2">
      <c r="A22" t="s">
        <v>44</v>
      </c>
      <c r="D22" s="3" t="s">
        <v>228</v>
      </c>
      <c r="E22" s="3" t="s">
        <v>146</v>
      </c>
      <c r="H22" t="str">
        <f>IF(OR(F22="", G22=""), "", INDEX(RiskTable[], MATCH(F22, INDEX(RiskTable[],,1), 0), MATCH(G22, RiskTable[#Headers], 0)))</f>
        <v/>
      </c>
      <c r="N22" t="str">
        <f>IF(OR(H22="", M22=""), "", INDEX(ResidualRiskTable[], MATCH(H22, INDEX(ResidualRiskTable[],,1), 0), MATCH(M22, ResidualRiskTable[#Headers], 0)))</f>
        <v/>
      </c>
      <c r="Q22" t="s">
        <v>135</v>
      </c>
    </row>
    <row r="23" spans="1:17" ht="32" x14ac:dyDescent="0.2">
      <c r="A23" t="s">
        <v>45</v>
      </c>
      <c r="D23" s="3" t="s">
        <v>229</v>
      </c>
      <c r="E23" s="3" t="s">
        <v>207</v>
      </c>
      <c r="H23" t="str">
        <f>IF(OR(F23="", G23=""), "", INDEX(RiskTable[], MATCH(F23, INDEX(RiskTable[],,1), 0), MATCH(G23, RiskTable[#Headers], 0)))</f>
        <v/>
      </c>
      <c r="N23" t="str">
        <f>IF(OR(H23="", M23=""), "", INDEX(ResidualRiskTable[], MATCH(H23, INDEX(ResidualRiskTable[],,1), 0), MATCH(M23, ResidualRiskTable[#Headers], 0)))</f>
        <v/>
      </c>
      <c r="Q23" t="s">
        <v>135</v>
      </c>
    </row>
    <row r="24" spans="1:17" ht="32" x14ac:dyDescent="0.2">
      <c r="A24" t="s">
        <v>46</v>
      </c>
      <c r="D24" s="3" t="s">
        <v>230</v>
      </c>
      <c r="E24" s="3" t="s">
        <v>148</v>
      </c>
      <c r="H24" t="str">
        <f>IF(OR(F24="", G24=""), "", INDEX(RiskTable[], MATCH(F24, INDEX(RiskTable[],,1), 0), MATCH(G24, RiskTable[#Headers], 0)))</f>
        <v/>
      </c>
      <c r="N24" t="str">
        <f>IF(OR(H24="", M24=""), "", INDEX(ResidualRiskTable[], MATCH(H24, INDEX(ResidualRiskTable[],,1), 0), MATCH(M24, ResidualRiskTable[#Headers], 0)))</f>
        <v/>
      </c>
      <c r="Q24" t="s">
        <v>135</v>
      </c>
    </row>
    <row r="25" spans="1:17" ht="32" x14ac:dyDescent="0.2">
      <c r="A25" t="s">
        <v>47</v>
      </c>
      <c r="D25" s="3" t="s">
        <v>231</v>
      </c>
      <c r="E25" s="3" t="s">
        <v>158</v>
      </c>
      <c r="H25" t="str">
        <f>IF(OR(F25="", G25=""), "", INDEX(RiskTable[], MATCH(F25, INDEX(RiskTable[],,1), 0), MATCH(G25, RiskTable[#Headers], 0)))</f>
        <v/>
      </c>
      <c r="N25" t="str">
        <f>IF(OR(H25="", M25=""), "", INDEX(ResidualRiskTable[], MATCH(H25, INDEX(ResidualRiskTable[],,1), 0), MATCH(M25, ResidualRiskTable[#Headers], 0)))</f>
        <v/>
      </c>
      <c r="Q25" t="s">
        <v>135</v>
      </c>
    </row>
    <row r="26" spans="1:17" ht="32" x14ac:dyDescent="0.2">
      <c r="A26" t="s">
        <v>48</v>
      </c>
      <c r="D26" s="3" t="s">
        <v>232</v>
      </c>
      <c r="E26" s="3" t="s">
        <v>207</v>
      </c>
      <c r="H26" t="str">
        <f>IF(OR(F26="", G26=""), "", INDEX(RiskTable[], MATCH(F26, INDEX(RiskTable[],,1), 0), MATCH(G26, RiskTable[#Headers], 0)))</f>
        <v/>
      </c>
      <c r="N26" t="str">
        <f>IF(OR(H26="", M26=""), "", INDEX(ResidualRiskTable[], MATCH(H26, INDEX(ResidualRiskTable[],,1), 0), MATCH(M26, ResidualRiskTable[#Headers], 0)))</f>
        <v/>
      </c>
      <c r="Q26" t="s">
        <v>135</v>
      </c>
    </row>
    <row r="27" spans="1:17" ht="32" x14ac:dyDescent="0.2">
      <c r="A27" t="s">
        <v>49</v>
      </c>
      <c r="D27" s="3" t="s">
        <v>233</v>
      </c>
      <c r="E27" s="3" t="s">
        <v>148</v>
      </c>
      <c r="H27" t="str">
        <f>IF(OR(F27="", G27=""), "", INDEX(RiskTable[], MATCH(F27, INDEX(RiskTable[],,1), 0), MATCH(G27, RiskTable[#Headers], 0)))</f>
        <v/>
      </c>
      <c r="N27" t="str">
        <f>IF(OR(H27="", M27=""), "", INDEX(ResidualRiskTable[], MATCH(H27, INDEX(ResidualRiskTable[],,1), 0), MATCH(M27, ResidualRiskTable[#Headers], 0)))</f>
        <v/>
      </c>
      <c r="Q27" t="s">
        <v>135</v>
      </c>
    </row>
    <row r="28" spans="1:17" ht="32" x14ac:dyDescent="0.2">
      <c r="A28" t="s">
        <v>50</v>
      </c>
      <c r="D28" s="3" t="s">
        <v>234</v>
      </c>
      <c r="E28" s="3" t="s">
        <v>158</v>
      </c>
      <c r="H28" t="str">
        <f>IF(OR(F28="", G28=""), "", INDEX(RiskTable[], MATCH(F28, INDEX(RiskTable[],,1), 0), MATCH(G28, RiskTable[#Headers], 0)))</f>
        <v/>
      </c>
      <c r="N28" t="str">
        <f>IF(OR(H28="", M28=""), "", INDEX(ResidualRiskTable[], MATCH(H28, INDEX(ResidualRiskTable[],,1), 0), MATCH(M28, ResidualRiskTable[#Headers], 0)))</f>
        <v/>
      </c>
      <c r="Q28" t="s">
        <v>135</v>
      </c>
    </row>
    <row r="29" spans="1:17" ht="32" x14ac:dyDescent="0.2">
      <c r="A29" t="s">
        <v>51</v>
      </c>
      <c r="D29" s="3" t="s">
        <v>235</v>
      </c>
      <c r="E29" s="3" t="s">
        <v>148</v>
      </c>
      <c r="H29" t="str">
        <f>IF(OR(F29="", G29=""), "", INDEX(RiskTable[], MATCH(F29, INDEX(RiskTable[],,1), 0), MATCH(G29, RiskTable[#Headers], 0)))</f>
        <v/>
      </c>
      <c r="N29" t="str">
        <f>IF(OR(H29="", M29=""), "", INDEX(ResidualRiskTable[], MATCH(H29, INDEX(ResidualRiskTable[],,1), 0), MATCH(M29, ResidualRiskTable[#Headers], 0)))</f>
        <v/>
      </c>
      <c r="Q29" t="s">
        <v>135</v>
      </c>
    </row>
    <row r="30" spans="1:17" ht="32" x14ac:dyDescent="0.2">
      <c r="A30" t="s">
        <v>52</v>
      </c>
      <c r="D30" s="3" t="s">
        <v>236</v>
      </c>
      <c r="E30" s="3" t="s">
        <v>148</v>
      </c>
      <c r="H30" t="str">
        <f>IF(OR(F30="", G30=""), "", INDEX(RiskTable[], MATCH(F30, INDEX(RiskTable[],,1), 0), MATCH(G30, RiskTable[#Headers], 0)))</f>
        <v/>
      </c>
      <c r="N30" t="str">
        <f>IF(OR(H30="", M30=""), "", INDEX(ResidualRiskTable[], MATCH(H30, INDEX(ResidualRiskTable[],,1), 0), MATCH(M30, ResidualRiskTable[#Headers], 0)))</f>
        <v/>
      </c>
      <c r="Q30" t="s">
        <v>135</v>
      </c>
    </row>
    <row r="31" spans="1:17" ht="32" x14ac:dyDescent="0.2">
      <c r="A31" t="s">
        <v>53</v>
      </c>
      <c r="D31" s="3" t="s">
        <v>237</v>
      </c>
      <c r="E31" s="3" t="s">
        <v>148</v>
      </c>
      <c r="H31" t="str">
        <f>IF(OR(F31="", G31=""), "", INDEX(RiskTable[], MATCH(F31, INDEX(RiskTable[],,1), 0), MATCH(G31, RiskTable[#Headers], 0)))</f>
        <v/>
      </c>
      <c r="N31" t="str">
        <f>IF(OR(H31="", M31=""), "", INDEX(ResidualRiskTable[], MATCH(H31, INDEX(ResidualRiskTable[],,1), 0), MATCH(M31, ResidualRiskTable[#Headers], 0)))</f>
        <v/>
      </c>
      <c r="Q31" t="s">
        <v>135</v>
      </c>
    </row>
    <row r="32" spans="1:17" ht="32" x14ac:dyDescent="0.2">
      <c r="A32" t="s">
        <v>54</v>
      </c>
      <c r="D32" s="3" t="s">
        <v>238</v>
      </c>
      <c r="E32" s="3" t="s">
        <v>148</v>
      </c>
      <c r="H32" t="str">
        <f>IF(OR(F32="", G32=""), "", INDEX(RiskTable[], MATCH(F32, INDEX(RiskTable[],,1), 0), MATCH(G32, RiskTable[#Headers], 0)))</f>
        <v/>
      </c>
      <c r="N32" t="str">
        <f>IF(OR(H32="", M32=""), "", INDEX(ResidualRiskTable[], MATCH(H32, INDEX(ResidualRiskTable[],,1), 0), MATCH(M32, ResidualRiskTable[#Headers], 0)))</f>
        <v/>
      </c>
      <c r="Q32" t="s">
        <v>135</v>
      </c>
    </row>
    <row r="33" spans="1:17" ht="32" x14ac:dyDescent="0.2">
      <c r="A33" t="s">
        <v>55</v>
      </c>
      <c r="D33" s="3" t="s">
        <v>239</v>
      </c>
      <c r="E33" s="3" t="s">
        <v>207</v>
      </c>
      <c r="H33" t="str">
        <f>IF(OR(F33="", G33=""), "", INDEX(RiskTable[], MATCH(F33, INDEX(RiskTable[],,1), 0), MATCH(G33, RiskTable[#Headers], 0)))</f>
        <v/>
      </c>
      <c r="N33" t="str">
        <f>IF(OR(H33="", M33=""), "", INDEX(ResidualRiskTable[], MATCH(H33, INDEX(ResidualRiskTable[],,1), 0), MATCH(M33, ResidualRiskTable[#Headers], 0)))</f>
        <v/>
      </c>
      <c r="Q33" t="s">
        <v>135</v>
      </c>
    </row>
    <row r="34" spans="1:17" ht="32" x14ac:dyDescent="0.2">
      <c r="A34" t="s">
        <v>56</v>
      </c>
      <c r="D34" s="3" t="s">
        <v>240</v>
      </c>
      <c r="E34" s="3" t="s">
        <v>207</v>
      </c>
      <c r="H34" t="str">
        <f>IF(OR(F34="", G34=""), "", INDEX(RiskTable[], MATCH(F34, INDEX(RiskTable[],,1), 0), MATCH(G34, RiskTable[#Headers], 0)))</f>
        <v/>
      </c>
      <c r="N34" t="str">
        <f>IF(OR(H34="", M34=""), "", INDEX(ResidualRiskTable[], MATCH(H34, INDEX(ResidualRiskTable[],,1), 0), MATCH(M34, ResidualRiskTable[#Headers], 0)))</f>
        <v/>
      </c>
      <c r="Q34" t="s">
        <v>135</v>
      </c>
    </row>
    <row r="35" spans="1:17" ht="48" x14ac:dyDescent="0.2">
      <c r="A35" t="s">
        <v>57</v>
      </c>
      <c r="D35" s="3" t="s">
        <v>241</v>
      </c>
      <c r="E35" s="3" t="s">
        <v>146</v>
      </c>
      <c r="F35" t="s">
        <v>8</v>
      </c>
      <c r="G35" t="s">
        <v>25</v>
      </c>
      <c r="H35" t="str">
        <f>IF(OR(F35="", G35=""), "", INDEX(RiskTable[], MATCH(F35, INDEX(RiskTable[],,1), 0), MATCH(G35, RiskTable[#Headers], 0)))</f>
        <v>High</v>
      </c>
      <c r="M35" s="3" t="s">
        <v>201</v>
      </c>
      <c r="N35" t="str">
        <f>IF(OR(H35="", M35=""), "", INDEX(ResidualRiskTable[], MATCH(H35, INDEX(ResidualRiskTable[],,1), 0), MATCH(M35, ResidualRiskTable[#Headers], 0)))</f>
        <v>Minimal</v>
      </c>
      <c r="Q35" t="s">
        <v>135</v>
      </c>
    </row>
    <row r="36" spans="1:17" ht="32" x14ac:dyDescent="0.2">
      <c r="A36" t="s">
        <v>58</v>
      </c>
      <c r="D36" s="3" t="s">
        <v>242</v>
      </c>
      <c r="E36" s="3" t="s">
        <v>148</v>
      </c>
      <c r="F36" t="s">
        <v>25</v>
      </c>
      <c r="G36" t="s">
        <v>9</v>
      </c>
      <c r="H36" t="str">
        <f>IF(OR(F36="", G36=""), "", INDEX(RiskTable[], MATCH(F36, INDEX(RiskTable[],,1), 0), MATCH(G36, RiskTable[#Headers], 0)))</f>
        <v>Low</v>
      </c>
      <c r="M36" s="3" t="s">
        <v>204</v>
      </c>
      <c r="N36" t="str">
        <f>IF(OR(H36="", M36=""), "", INDEX(ResidualRiskTable[], MATCH(H36, INDEX(ResidualRiskTable[],,1), 0), MATCH(M36, ResidualRiskTable[#Headers], 0)))</f>
        <v>Minimal</v>
      </c>
      <c r="Q36" t="s">
        <v>135</v>
      </c>
    </row>
    <row r="37" spans="1:17" ht="32" x14ac:dyDescent="0.2">
      <c r="A37" t="s">
        <v>59</v>
      </c>
      <c r="D37" s="3" t="s">
        <v>243</v>
      </c>
      <c r="E37" s="3" t="s">
        <v>148</v>
      </c>
      <c r="F37" t="s">
        <v>25</v>
      </c>
      <c r="G37" t="s">
        <v>25</v>
      </c>
      <c r="H37" t="str">
        <f>IF(OR(F37="", G37=""), "", INDEX(RiskTable[], MATCH(F37, INDEX(RiskTable[],,1), 0), MATCH(G37, RiskTable[#Headers], 0)))</f>
        <v>Medium</v>
      </c>
      <c r="M37" s="3" t="s">
        <v>204</v>
      </c>
      <c r="N37" t="str">
        <f>IF(OR(H37="", M37=""), "", INDEX(ResidualRiskTable[], MATCH(H37, INDEX(ResidualRiskTable[],,1), 0), MATCH(M37, ResidualRiskTable[#Headers], 0)))</f>
        <v>Low</v>
      </c>
      <c r="Q37" t="s">
        <v>135</v>
      </c>
    </row>
    <row r="38" spans="1:17" ht="48" x14ac:dyDescent="0.2">
      <c r="A38" t="s">
        <v>60</v>
      </c>
      <c r="D38" s="3" t="s">
        <v>244</v>
      </c>
      <c r="E38" s="3" t="s">
        <v>146</v>
      </c>
      <c r="F38" t="s">
        <v>8</v>
      </c>
      <c r="G38" t="s">
        <v>9</v>
      </c>
      <c r="H38" t="str">
        <f>IF(OR(F38="", G38=""), "", INDEX(RiskTable[], MATCH(F38, INDEX(RiskTable[],,1), 0), MATCH(G38, RiskTable[#Headers], 0)))</f>
        <v>Medium</v>
      </c>
      <c r="M38" s="3" t="s">
        <v>201</v>
      </c>
      <c r="N38" t="str">
        <f>IF(OR(H38="", M38=""), "", INDEX(ResidualRiskTable[], MATCH(H38, INDEX(ResidualRiskTable[],,1), 0), MATCH(M38, ResidualRiskTable[#Headers], 0)))</f>
        <v>Minimal</v>
      </c>
      <c r="Q38" t="s">
        <v>135</v>
      </c>
    </row>
    <row r="39" spans="1:17" ht="32" x14ac:dyDescent="0.2">
      <c r="A39" t="s">
        <v>61</v>
      </c>
      <c r="D39" s="3" t="s">
        <v>245</v>
      </c>
      <c r="E39" s="3" t="s">
        <v>148</v>
      </c>
      <c r="F39" t="s">
        <v>25</v>
      </c>
      <c r="G39" t="s">
        <v>25</v>
      </c>
      <c r="H39" t="str">
        <f>IF(OR(F39="", G39=""), "", INDEX(RiskTable[], MATCH(F39, INDEX(RiskTable[],,1), 0), MATCH(G39, RiskTable[#Headers], 0)))</f>
        <v>Medium</v>
      </c>
      <c r="M39" s="3" t="s">
        <v>204</v>
      </c>
      <c r="N39" t="str">
        <f>IF(OR(H39="", M39=""), "", INDEX(ResidualRiskTable[], MATCH(H39, INDEX(ResidualRiskTable[],,1), 0), MATCH(M39, ResidualRiskTable[#Headers], 0)))</f>
        <v>Low</v>
      </c>
      <c r="Q39" t="s">
        <v>135</v>
      </c>
    </row>
    <row r="40" spans="1:17" ht="32" x14ac:dyDescent="0.2">
      <c r="A40" t="s">
        <v>62</v>
      </c>
      <c r="D40" s="3" t="s">
        <v>246</v>
      </c>
      <c r="E40" s="3" t="s">
        <v>207</v>
      </c>
      <c r="F40" t="s">
        <v>25</v>
      </c>
      <c r="G40" t="s">
        <v>9</v>
      </c>
      <c r="H40" t="str">
        <f>IF(OR(F40="", G40=""), "", INDEX(RiskTable[], MATCH(F40, INDEX(RiskTable[],,1), 0), MATCH(G40, RiskTable[#Headers], 0)))</f>
        <v>Low</v>
      </c>
      <c r="M40" s="3" t="s">
        <v>204</v>
      </c>
      <c r="N40" t="str">
        <f>IF(OR(H40="", M40=""), "", INDEX(ResidualRiskTable[], MATCH(H40, INDEX(ResidualRiskTable[],,1), 0), MATCH(M40, ResidualRiskTable[#Headers], 0)))</f>
        <v>Minimal</v>
      </c>
      <c r="Q40" t="s">
        <v>135</v>
      </c>
    </row>
    <row r="41" spans="1:17" ht="32" x14ac:dyDescent="0.2">
      <c r="A41" t="s">
        <v>63</v>
      </c>
      <c r="D41" s="3" t="s">
        <v>247</v>
      </c>
      <c r="E41" s="3" t="s">
        <v>148</v>
      </c>
      <c r="F41" t="s">
        <v>8</v>
      </c>
      <c r="G41" t="s">
        <v>25</v>
      </c>
      <c r="H41" t="str">
        <f>IF(OR(F41="", G41=""), "", INDEX(RiskTable[], MATCH(F41, INDEX(RiskTable[],,1), 0), MATCH(G41, RiskTable[#Headers], 0)))</f>
        <v>High</v>
      </c>
      <c r="M41" s="3" t="s">
        <v>201</v>
      </c>
      <c r="N41" t="str">
        <f>IF(OR(H41="", M41=""), "", INDEX(ResidualRiskTable[], MATCH(H41, INDEX(ResidualRiskTable[],,1), 0), MATCH(M41, ResidualRiskTable[#Headers], 0)))</f>
        <v>Minimal</v>
      </c>
      <c r="Q41" t="s">
        <v>135</v>
      </c>
    </row>
    <row r="42" spans="1:17" ht="32" x14ac:dyDescent="0.2">
      <c r="A42" t="s">
        <v>64</v>
      </c>
      <c r="D42" s="3" t="s">
        <v>248</v>
      </c>
      <c r="E42" s="3" t="s">
        <v>148</v>
      </c>
      <c r="F42" t="s">
        <v>25</v>
      </c>
      <c r="G42" t="s">
        <v>9</v>
      </c>
      <c r="H42" t="str">
        <f>IF(OR(F42="", G42=""), "", INDEX(RiskTable[], MATCH(F42, INDEX(RiskTable[],,1), 0), MATCH(G42, RiskTable[#Headers], 0)))</f>
        <v>Low</v>
      </c>
      <c r="M42" s="3" t="s">
        <v>201</v>
      </c>
      <c r="N42" t="str">
        <f>IF(OR(H42="", M42=""), "", INDEX(ResidualRiskTable[], MATCH(H42, INDEX(ResidualRiskTable[],,1), 0), MATCH(M42, ResidualRiskTable[#Headers], 0)))</f>
        <v>Minimal</v>
      </c>
      <c r="Q42" t="s">
        <v>135</v>
      </c>
    </row>
    <row r="43" spans="1:17" ht="32" x14ac:dyDescent="0.2">
      <c r="A43" t="s">
        <v>65</v>
      </c>
      <c r="D43" s="3" t="s">
        <v>249</v>
      </c>
      <c r="E43" s="3" t="s">
        <v>148</v>
      </c>
      <c r="H43" t="str">
        <f>IF(OR(F43="", G43=""), "", INDEX(RiskTable[], MATCH(F43, INDEX(RiskTable[],,1), 0), MATCH(G43, RiskTable[#Headers], 0)))</f>
        <v/>
      </c>
      <c r="N43" t="str">
        <f>IF(OR(H43="", M43=""), "", INDEX(ResidualRiskTable[], MATCH(H43, INDEX(ResidualRiskTable[],,1), 0), MATCH(M43, ResidualRiskTable[#Headers], 0)))</f>
        <v/>
      </c>
      <c r="Q43" t="s">
        <v>137</v>
      </c>
    </row>
    <row r="44" spans="1:17" ht="48" x14ac:dyDescent="0.2">
      <c r="A44" t="s">
        <v>66</v>
      </c>
      <c r="D44" s="3" t="s">
        <v>100</v>
      </c>
      <c r="E44" s="3" t="s">
        <v>162</v>
      </c>
      <c r="H44" t="str">
        <f>IF(OR(F44="", G44=""), "", INDEX(RiskTable[], MATCH(F44, INDEX(RiskTable[],,1), 0), MATCH(G44, RiskTable[#Headers], 0)))</f>
        <v/>
      </c>
      <c r="N44" t="str">
        <f>IF(OR(H44="", M44=""), "", INDEX(ResidualRiskTable[], MATCH(H44, INDEX(ResidualRiskTable[],,1), 0), MATCH(M44, ResidualRiskTable[#Headers], 0)))</f>
        <v/>
      </c>
      <c r="Q44" t="s">
        <v>137</v>
      </c>
    </row>
    <row r="45" spans="1:17" ht="32" x14ac:dyDescent="0.2">
      <c r="A45" t="s">
        <v>67</v>
      </c>
      <c r="D45" s="3" t="s">
        <v>101</v>
      </c>
      <c r="E45" s="3" t="s">
        <v>148</v>
      </c>
      <c r="H45" t="str">
        <f>IF(OR(F45="", G45=""), "", INDEX(RiskTable[], MATCH(F45, INDEX(RiskTable[],,1), 0), MATCH(G45, RiskTable[#Headers], 0)))</f>
        <v/>
      </c>
      <c r="N45" t="str">
        <f>IF(OR(H45="", M45=""), "", INDEX(ResidualRiskTable[], MATCH(H45, INDEX(ResidualRiskTable[],,1), 0), MATCH(M45, ResidualRiskTable[#Headers], 0)))</f>
        <v/>
      </c>
      <c r="Q45" t="s">
        <v>137</v>
      </c>
    </row>
    <row r="46" spans="1:17" ht="32" x14ac:dyDescent="0.2">
      <c r="A46" t="s">
        <v>68</v>
      </c>
      <c r="D46" s="3" t="s">
        <v>102</v>
      </c>
      <c r="E46" s="3" t="s">
        <v>207</v>
      </c>
      <c r="H46" t="str">
        <f>IF(OR(F46="", G46=""), "", INDEX(RiskTable[], MATCH(F46, INDEX(RiskTable[],,1), 0), MATCH(G46, RiskTable[#Headers], 0)))</f>
        <v/>
      </c>
      <c r="N46" t="str">
        <f>IF(OR(H46="", M46=""), "", INDEX(ResidualRiskTable[], MATCH(H46, INDEX(ResidualRiskTable[],,1), 0), MATCH(M46, ResidualRiskTable[#Headers], 0)))</f>
        <v/>
      </c>
      <c r="Q46" t="s">
        <v>137</v>
      </c>
    </row>
    <row r="47" spans="1:17" ht="32" x14ac:dyDescent="0.2">
      <c r="A47" t="s">
        <v>69</v>
      </c>
      <c r="D47" s="3" t="s">
        <v>103</v>
      </c>
      <c r="E47" s="3" t="s">
        <v>207</v>
      </c>
      <c r="H47" t="str">
        <f>IF(OR(F47="", G47=""), "", INDEX(RiskTable[], MATCH(F47, INDEX(RiskTable[],,1), 0), MATCH(G47, RiskTable[#Headers], 0)))</f>
        <v/>
      </c>
      <c r="N47" t="str">
        <f>IF(OR(H47="", M47=""), "", INDEX(ResidualRiskTable[], MATCH(H47, INDEX(ResidualRiskTable[],,1), 0), MATCH(M47, ResidualRiskTable[#Headers], 0)))</f>
        <v/>
      </c>
      <c r="Q47" t="s">
        <v>137</v>
      </c>
    </row>
    <row r="48" spans="1:17" ht="32" x14ac:dyDescent="0.2">
      <c r="A48" t="s">
        <v>70</v>
      </c>
      <c r="D48" s="3" t="s">
        <v>104</v>
      </c>
      <c r="E48" s="3" t="s">
        <v>148</v>
      </c>
      <c r="H48" t="str">
        <f>IF(OR(F48="", G48=""), "", INDEX(RiskTable[], MATCH(F48, INDEX(RiskTable[],,1), 0), MATCH(G48, RiskTable[#Headers], 0)))</f>
        <v/>
      </c>
      <c r="N48" t="str">
        <f>IF(OR(H48="", M48=""), "", INDEX(ResidualRiskTable[], MATCH(H48, INDEX(ResidualRiskTable[],,1), 0), MATCH(M48, ResidualRiskTable[#Headers], 0)))</f>
        <v/>
      </c>
      <c r="Q48" t="s">
        <v>137</v>
      </c>
    </row>
    <row r="49" spans="1:17" ht="48" x14ac:dyDescent="0.2">
      <c r="A49" t="s">
        <v>7</v>
      </c>
      <c r="D49" s="3" t="s">
        <v>71</v>
      </c>
      <c r="E49" s="3" t="s">
        <v>146</v>
      </c>
      <c r="F49" t="s">
        <v>8</v>
      </c>
      <c r="G49" t="s">
        <v>25</v>
      </c>
      <c r="H49" t="str">
        <f>IF(OR(F49="", G49=""), "", INDEX(RiskTable[], MATCH(F49, INDEX(RiskTable[],,1), 0), MATCH(G49, RiskTable[#Headers], 0)))</f>
        <v>High</v>
      </c>
      <c r="M49" s="3" t="s">
        <v>201</v>
      </c>
      <c r="N49" t="str">
        <f>IF(OR(H49="", M49=""), "", INDEX(ResidualRiskTable[], MATCH(H49, INDEX(ResidualRiskTable[],,1), 0), MATCH(M49, ResidualRiskTable[#Headers], 0)))</f>
        <v>Minimal</v>
      </c>
      <c r="Q49" t="s">
        <v>137</v>
      </c>
    </row>
    <row r="50" spans="1:17" ht="32" x14ac:dyDescent="0.2">
      <c r="A50" t="s">
        <v>72</v>
      </c>
      <c r="D50" s="3" t="s">
        <v>73</v>
      </c>
      <c r="E50" s="3" t="s">
        <v>158</v>
      </c>
      <c r="F50" t="s">
        <v>25</v>
      </c>
      <c r="G50" t="s">
        <v>9</v>
      </c>
      <c r="H50" t="str">
        <f>IF(OR(F50="", G50=""), "", INDEX(RiskTable[], MATCH(F50, INDEX(RiskTable[],,1), 0), MATCH(G50, RiskTable[#Headers], 0)))</f>
        <v>Low</v>
      </c>
      <c r="M50" s="3" t="s">
        <v>204</v>
      </c>
      <c r="N50" t="str">
        <f>IF(OR(H50="", M50=""), "", INDEX(ResidualRiskTable[], MATCH(H50, INDEX(ResidualRiskTable[],,1), 0), MATCH(M50, ResidualRiskTable[#Headers], 0)))</f>
        <v>Minimal</v>
      </c>
      <c r="Q50" t="s">
        <v>137</v>
      </c>
    </row>
    <row r="51" spans="1:17" ht="48" x14ac:dyDescent="0.2">
      <c r="A51" t="s">
        <v>74</v>
      </c>
      <c r="D51" s="3" t="s">
        <v>75</v>
      </c>
      <c r="E51" s="3" t="s">
        <v>160</v>
      </c>
      <c r="F51" t="s">
        <v>25</v>
      </c>
      <c r="G51" t="s">
        <v>25</v>
      </c>
      <c r="H51" t="str">
        <f>IF(OR(F51="", G51=""), "", INDEX(RiskTable[], MATCH(F51, INDEX(RiskTable[],,1), 0), MATCH(G51, RiskTable[#Headers], 0)))</f>
        <v>Medium</v>
      </c>
      <c r="M51" s="3" t="s">
        <v>204</v>
      </c>
      <c r="N51" t="str">
        <f>IF(OR(H51="", M51=""), "", INDEX(ResidualRiskTable[], MATCH(H51, INDEX(ResidualRiskTable[],,1), 0), MATCH(M51, ResidualRiskTable[#Headers], 0)))</f>
        <v>Low</v>
      </c>
      <c r="Q51" t="s">
        <v>137</v>
      </c>
    </row>
    <row r="52" spans="1:17" ht="48" x14ac:dyDescent="0.2">
      <c r="A52" t="s">
        <v>76</v>
      </c>
      <c r="D52" s="3" t="s">
        <v>77</v>
      </c>
      <c r="E52" s="3" t="s">
        <v>146</v>
      </c>
      <c r="F52" t="s">
        <v>8</v>
      </c>
      <c r="G52" t="s">
        <v>9</v>
      </c>
      <c r="H52" t="str">
        <f>IF(OR(F52="", G52=""), "", INDEX(RiskTable[], MATCH(F52, INDEX(RiskTable[],,1), 0), MATCH(G52, RiskTable[#Headers], 0)))</f>
        <v>Medium</v>
      </c>
      <c r="M52" s="3" t="s">
        <v>201</v>
      </c>
      <c r="N52" t="str">
        <f>IF(OR(H52="", M52=""), "", INDEX(ResidualRiskTable[], MATCH(H52, INDEX(ResidualRiskTable[],,1), 0), MATCH(M52, ResidualRiskTable[#Headers], 0)))</f>
        <v>Minimal</v>
      </c>
      <c r="Q52" t="s">
        <v>137</v>
      </c>
    </row>
    <row r="53" spans="1:17" ht="48" x14ac:dyDescent="0.2">
      <c r="A53" t="s">
        <v>78</v>
      </c>
      <c r="D53" s="3" t="s">
        <v>79</v>
      </c>
      <c r="E53" s="3" t="s">
        <v>162</v>
      </c>
      <c r="F53" t="s">
        <v>25</v>
      </c>
      <c r="G53" t="s">
        <v>25</v>
      </c>
      <c r="H53" t="str">
        <f>IF(OR(F53="", G53=""), "", INDEX(RiskTable[], MATCH(F53, INDEX(RiskTable[],,1), 0), MATCH(G53, RiskTable[#Headers], 0)))</f>
        <v>Medium</v>
      </c>
      <c r="M53" s="3" t="s">
        <v>204</v>
      </c>
      <c r="N53" t="str">
        <f>IF(OR(H53="", M53=""), "", INDEX(ResidualRiskTable[], MATCH(H53, INDEX(ResidualRiskTable[],,1), 0), MATCH(M53, ResidualRiskTable[#Headers], 0)))</f>
        <v>Low</v>
      </c>
      <c r="Q53" t="s">
        <v>137</v>
      </c>
    </row>
    <row r="54" spans="1:17" ht="32" x14ac:dyDescent="0.2">
      <c r="A54" t="s">
        <v>80</v>
      </c>
      <c r="D54" s="3" t="s">
        <v>81</v>
      </c>
      <c r="E54" s="3" t="s">
        <v>148</v>
      </c>
      <c r="F54" t="s">
        <v>25</v>
      </c>
      <c r="G54" t="s">
        <v>9</v>
      </c>
      <c r="H54" t="str">
        <f>IF(OR(F54="", G54=""), "", INDEX(RiskTable[], MATCH(F54, INDEX(RiskTable[],,1), 0), MATCH(G54, RiskTable[#Headers], 0)))</f>
        <v>Low</v>
      </c>
      <c r="M54" s="3" t="s">
        <v>204</v>
      </c>
      <c r="N54" t="str">
        <f>IF(OR(H54="", M54=""), "", INDEX(ResidualRiskTable[], MATCH(H54, INDEX(ResidualRiskTable[],,1), 0), MATCH(M54, ResidualRiskTable[#Headers], 0)))</f>
        <v>Minimal</v>
      </c>
      <c r="Q54" t="s">
        <v>137</v>
      </c>
    </row>
    <row r="55" spans="1:17" ht="48" x14ac:dyDescent="0.2">
      <c r="A55" t="s">
        <v>82</v>
      </c>
      <c r="D55" s="3" t="s">
        <v>83</v>
      </c>
      <c r="E55" s="3" t="s">
        <v>146</v>
      </c>
      <c r="F55" t="s">
        <v>8</v>
      </c>
      <c r="G55" t="s">
        <v>25</v>
      </c>
      <c r="H55" t="str">
        <f>IF(OR(F55="", G55=""), "", INDEX(RiskTable[], MATCH(F55, INDEX(RiskTable[],,1), 0), MATCH(G55, RiskTable[#Headers], 0)))</f>
        <v>High</v>
      </c>
      <c r="M55" s="3" t="s">
        <v>201</v>
      </c>
      <c r="N55" t="str">
        <f>IF(OR(H55="", M55=""), "", INDEX(ResidualRiskTable[], MATCH(H55, INDEX(ResidualRiskTable[],,1), 0), MATCH(M55, ResidualRiskTable[#Headers], 0)))</f>
        <v>Minimal</v>
      </c>
      <c r="Q55" t="s">
        <v>137</v>
      </c>
    </row>
    <row r="56" spans="1:17" ht="48" x14ac:dyDescent="0.2">
      <c r="A56" t="s">
        <v>84</v>
      </c>
      <c r="D56" s="3" t="s">
        <v>85</v>
      </c>
      <c r="E56" s="3" t="s">
        <v>154</v>
      </c>
      <c r="F56" t="s">
        <v>25</v>
      </c>
      <c r="G56" t="s">
        <v>9</v>
      </c>
      <c r="H56" t="str">
        <f>IF(OR(F56="", G56=""), "", INDEX(RiskTable[], MATCH(F56, INDEX(RiskTable[],,1), 0), MATCH(G56, RiskTable[#Headers], 0)))</f>
        <v>Low</v>
      </c>
      <c r="M56" s="3" t="s">
        <v>201</v>
      </c>
      <c r="N56" t="str">
        <f>IF(OR(H56="", M56=""), "", INDEX(ResidualRiskTable[], MATCH(H56, INDEX(ResidualRiskTable[],,1), 0), MATCH(M56, ResidualRiskTable[#Headers], 0)))</f>
        <v>Minimal</v>
      </c>
      <c r="Q56" t="s">
        <v>137</v>
      </c>
    </row>
    <row r="57" spans="1:17" ht="48" x14ac:dyDescent="0.2">
      <c r="A57" t="s">
        <v>86</v>
      </c>
      <c r="D57" s="3" t="s">
        <v>87</v>
      </c>
      <c r="E57" s="3" t="s">
        <v>146</v>
      </c>
      <c r="F57" t="s">
        <v>25</v>
      </c>
      <c r="G57" t="s">
        <v>25</v>
      </c>
      <c r="H57" t="str">
        <f>IF(OR(F57="", G57=""), "", INDEX(RiskTable[], MATCH(F57, INDEX(RiskTable[],,1), 0), MATCH(G57, RiskTable[#Headers], 0)))</f>
        <v>Medium</v>
      </c>
      <c r="M57" s="3" t="s">
        <v>204</v>
      </c>
      <c r="N57" t="str">
        <f>IF(OR(H57="", M57=""), "", INDEX(ResidualRiskTable[], MATCH(H57, INDEX(ResidualRiskTable[],,1), 0), MATCH(M57, ResidualRiskTable[#Headers], 0)))</f>
        <v>Low</v>
      </c>
      <c r="Q57" t="s">
        <v>137</v>
      </c>
    </row>
    <row r="58" spans="1:17" ht="48" x14ac:dyDescent="0.2">
      <c r="A58" t="s">
        <v>88</v>
      </c>
      <c r="D58" s="3" t="s">
        <v>250</v>
      </c>
      <c r="E58" s="3" t="s">
        <v>146</v>
      </c>
      <c r="F58" t="s">
        <v>8</v>
      </c>
      <c r="G58" t="s">
        <v>9</v>
      </c>
      <c r="H58" t="str">
        <f>IF(OR(F58="", G58=""), "", INDEX(RiskTable[], MATCH(F58, INDEX(RiskTable[],,1), 0), MATCH(G58, RiskTable[#Headers], 0)))</f>
        <v>Medium</v>
      </c>
      <c r="M58" s="3" t="s">
        <v>201</v>
      </c>
      <c r="N58" t="str">
        <f>IF(OR(H58="", M58=""), "", INDEX(ResidualRiskTable[], MATCH(H58, INDEX(ResidualRiskTable[],,1), 0), MATCH(M58, ResidualRiskTable[#Headers], 0)))</f>
        <v>Minimal</v>
      </c>
      <c r="Q58" t="s">
        <v>137</v>
      </c>
    </row>
    <row r="59" spans="1:17" ht="32" x14ac:dyDescent="0.2">
      <c r="A59" t="s">
        <v>89</v>
      </c>
      <c r="D59" s="3" t="s">
        <v>251</v>
      </c>
      <c r="E59" s="3" t="s">
        <v>148</v>
      </c>
      <c r="F59" t="s">
        <v>25</v>
      </c>
      <c r="G59" t="s">
        <v>25</v>
      </c>
      <c r="H59" t="str">
        <f>IF(OR(F59="", G59=""), "", INDEX(RiskTable[], MATCH(F59, INDEX(RiskTable[],,1), 0), MATCH(G59, RiskTable[#Headers], 0)))</f>
        <v>Medium</v>
      </c>
      <c r="M59" s="3" t="s">
        <v>204</v>
      </c>
      <c r="N59" t="str">
        <f>IF(OR(H59="", M59=""), "", INDEX(ResidualRiskTable[], MATCH(H59, INDEX(ResidualRiskTable[],,1), 0), MATCH(M59, ResidualRiskTable[#Headers], 0)))</f>
        <v>Low</v>
      </c>
      <c r="Q59" t="s">
        <v>137</v>
      </c>
    </row>
    <row r="60" spans="1:17" ht="32" x14ac:dyDescent="0.2">
      <c r="A60" t="s">
        <v>90</v>
      </c>
      <c r="D60" s="3" t="s">
        <v>252</v>
      </c>
      <c r="E60" s="3" t="s">
        <v>148</v>
      </c>
      <c r="F60" t="s">
        <v>25</v>
      </c>
      <c r="G60" t="s">
        <v>9</v>
      </c>
      <c r="H60" t="str">
        <f>IF(OR(F60="", G60=""), "", INDEX(RiskTable[], MATCH(F60, INDEX(RiskTable[],,1), 0), MATCH(G60, RiskTable[#Headers], 0)))</f>
        <v>Low</v>
      </c>
      <c r="M60" s="3" t="s">
        <v>204</v>
      </c>
      <c r="N60" t="str">
        <f>IF(OR(H60="", M60=""), "", INDEX(ResidualRiskTable[], MATCH(H60, INDEX(ResidualRiskTable[],,1), 0), MATCH(M60, ResidualRiskTable[#Headers], 0)))</f>
        <v>Minimal</v>
      </c>
      <c r="Q60" t="s">
        <v>137</v>
      </c>
    </row>
    <row r="61" spans="1:17" ht="32" x14ac:dyDescent="0.2">
      <c r="A61" t="s">
        <v>91</v>
      </c>
      <c r="D61" s="3" t="s">
        <v>253</v>
      </c>
      <c r="E61" s="3" t="s">
        <v>148</v>
      </c>
      <c r="F61" t="s">
        <v>8</v>
      </c>
      <c r="G61" t="s">
        <v>25</v>
      </c>
      <c r="H61" t="str">
        <f>IF(OR(F61="", G61=""), "", INDEX(RiskTable[], MATCH(F61, INDEX(RiskTable[],,1), 0), MATCH(G61, RiskTable[#Headers], 0)))</f>
        <v>High</v>
      </c>
      <c r="M61" s="3" t="s">
        <v>201</v>
      </c>
      <c r="N61" t="str">
        <f>IF(OR(H61="", M61=""), "", INDEX(ResidualRiskTable[], MATCH(H61, INDEX(ResidualRiskTable[],,1), 0), MATCH(M61, ResidualRiskTable[#Headers], 0)))</f>
        <v>Minimal</v>
      </c>
      <c r="Q61" t="s">
        <v>137</v>
      </c>
    </row>
    <row r="62" spans="1:17" ht="32" x14ac:dyDescent="0.2">
      <c r="A62" t="s">
        <v>92</v>
      </c>
      <c r="D62" s="3" t="s">
        <v>254</v>
      </c>
      <c r="E62" s="3" t="s">
        <v>148</v>
      </c>
      <c r="F62" t="s">
        <v>25</v>
      </c>
      <c r="G62" t="s">
        <v>9</v>
      </c>
      <c r="H62" t="str">
        <f>IF(OR(F62="", G62=""), "", INDEX(RiskTable[], MATCH(F62, INDEX(RiskTable[],,1), 0), MATCH(G62, RiskTable[#Headers], 0)))</f>
        <v>Low</v>
      </c>
      <c r="M62" s="3" t="s">
        <v>204</v>
      </c>
      <c r="N62" t="str">
        <f>IF(OR(H62="", M62=""), "", INDEX(ResidualRiskTable[], MATCH(H62, INDEX(ResidualRiskTable[],,1), 0), MATCH(M62, ResidualRiskTable[#Headers], 0)))</f>
        <v>Minimal</v>
      </c>
      <c r="Q62" t="s">
        <v>137</v>
      </c>
    </row>
    <row r="63" spans="1:17" ht="32" x14ac:dyDescent="0.2">
      <c r="A63" t="s">
        <v>93</v>
      </c>
      <c r="D63" s="3" t="s">
        <v>94</v>
      </c>
      <c r="E63" s="3" t="s">
        <v>148</v>
      </c>
      <c r="F63" t="s">
        <v>25</v>
      </c>
      <c r="G63" t="s">
        <v>25</v>
      </c>
      <c r="H63" t="str">
        <f>IF(OR(F63="", G63=""), "", INDEX(RiskTable[], MATCH(F63, INDEX(RiskTable[],,1), 0), MATCH(G63, RiskTable[#Headers], 0)))</f>
        <v>Medium</v>
      </c>
      <c r="M63" s="3" t="s">
        <v>204</v>
      </c>
      <c r="N63" t="str">
        <f>IF(OR(H63="", M63=""), "", INDEX(ResidualRiskTable[], MATCH(H63, INDEX(ResidualRiskTable[],,1), 0), MATCH(M63, ResidualRiskTable[#Headers], 0)))</f>
        <v>Low</v>
      </c>
      <c r="Q63" t="s">
        <v>137</v>
      </c>
    </row>
    <row r="64" spans="1:17" ht="32" x14ac:dyDescent="0.2">
      <c r="A64" t="s">
        <v>95</v>
      </c>
      <c r="D64" s="3" t="s">
        <v>255</v>
      </c>
      <c r="E64" s="3" t="s">
        <v>148</v>
      </c>
      <c r="F64" t="s">
        <v>8</v>
      </c>
      <c r="G64" t="s">
        <v>9</v>
      </c>
      <c r="H64" t="str">
        <f>IF(OR(F64="", G64=""), "", INDEX(RiskTable[], MATCH(F64, INDEX(RiskTable[],,1), 0), MATCH(G64, RiskTable[#Headers], 0)))</f>
        <v>Medium</v>
      </c>
      <c r="M64" s="3" t="s">
        <v>201</v>
      </c>
      <c r="N64" t="str">
        <f>IF(OR(H64="", M64=""), "", INDEX(ResidualRiskTable[], MATCH(H64, INDEX(ResidualRiskTable[],,1), 0), MATCH(M64, ResidualRiskTable[#Headers], 0)))</f>
        <v>Minimal</v>
      </c>
      <c r="Q64" t="s">
        <v>137</v>
      </c>
    </row>
    <row r="65" spans="1:17" ht="48" x14ac:dyDescent="0.2">
      <c r="A65" t="s">
        <v>96</v>
      </c>
      <c r="D65" s="3" t="s">
        <v>256</v>
      </c>
      <c r="E65" s="3" t="s">
        <v>154</v>
      </c>
      <c r="F65" t="s">
        <v>25</v>
      </c>
      <c r="G65" t="s">
        <v>25</v>
      </c>
      <c r="H65" t="str">
        <f>IF(OR(F65="", G65=""), "", INDEX(RiskTable[], MATCH(F65, INDEX(RiskTable[],,1), 0), MATCH(G65, RiskTable[#Headers], 0)))</f>
        <v>Medium</v>
      </c>
      <c r="M65" s="3" t="s">
        <v>204</v>
      </c>
      <c r="N65" t="str">
        <f>IF(OR(H65="", M65=""), "", INDEX(ResidualRiskTable[], MATCH(H65, INDEX(ResidualRiskTable[],,1), 0), MATCH(M65, ResidualRiskTable[#Headers], 0)))</f>
        <v>Low</v>
      </c>
      <c r="Q65" t="s">
        <v>137</v>
      </c>
    </row>
    <row r="66" spans="1:17" ht="32" x14ac:dyDescent="0.2">
      <c r="A66" t="s">
        <v>97</v>
      </c>
      <c r="D66" s="3" t="s">
        <v>257</v>
      </c>
      <c r="E66" s="3" t="s">
        <v>148</v>
      </c>
      <c r="F66" t="s">
        <v>25</v>
      </c>
      <c r="G66" t="s">
        <v>9</v>
      </c>
      <c r="H66" t="str">
        <f>IF(OR(F66="", G66=""), "", INDEX(RiskTable[], MATCH(F66, INDEX(RiskTable[],,1), 0), MATCH(G66, RiskTable[#Headers], 0)))</f>
        <v>Low</v>
      </c>
      <c r="M66" s="3" t="s">
        <v>204</v>
      </c>
      <c r="N66" t="str">
        <f>IF(OR(H66="", M66=""), "", INDEX(ResidualRiskTable[], MATCH(H66, INDEX(ResidualRiskTable[],,1), 0), MATCH(M66, ResidualRiskTable[#Headers], 0)))</f>
        <v>Minimal</v>
      </c>
      <c r="Q66" t="s">
        <v>137</v>
      </c>
    </row>
    <row r="67" spans="1:17" ht="32" x14ac:dyDescent="0.2">
      <c r="A67" t="s">
        <v>98</v>
      </c>
      <c r="D67" s="3" t="s">
        <v>258</v>
      </c>
      <c r="E67" s="3" t="s">
        <v>148</v>
      </c>
      <c r="F67" t="s">
        <v>8</v>
      </c>
      <c r="G67" t="s">
        <v>25</v>
      </c>
      <c r="H67" t="str">
        <f>IF(OR(F67="", G67=""), "", INDEX(RiskTable[], MATCH(F67, INDEX(RiskTable[],,1), 0), MATCH(G67, RiskTable[#Headers], 0)))</f>
        <v>High</v>
      </c>
      <c r="M67" s="3" t="s">
        <v>201</v>
      </c>
      <c r="N67" t="str">
        <f>IF(OR(H67="", M67=""), "", INDEX(ResidualRiskTable[], MATCH(H67, INDEX(ResidualRiskTable[],,1), 0), MATCH(M67, ResidualRiskTable[#Headers], 0)))</f>
        <v>Minimal</v>
      </c>
      <c r="Q67" t="s">
        <v>137</v>
      </c>
    </row>
    <row r="68" spans="1:17" ht="32" x14ac:dyDescent="0.2">
      <c r="A68" t="s">
        <v>99</v>
      </c>
      <c r="D68" s="3" t="s">
        <v>259</v>
      </c>
      <c r="E68" s="3" t="s">
        <v>148</v>
      </c>
      <c r="F68" t="s">
        <v>25</v>
      </c>
      <c r="G68" t="s">
        <v>9</v>
      </c>
      <c r="H68" t="str">
        <f>IF(OR(F68="", G68=""), "", INDEX(RiskTable[], MATCH(F68, INDEX(RiskTable[],,1), 0), MATCH(G68, RiskTable[#Headers], 0)))</f>
        <v>Low</v>
      </c>
      <c r="M68" s="3" t="s">
        <v>204</v>
      </c>
      <c r="N68" t="str">
        <f>IF(OR(H68="", M68=""), "", INDEX(ResidualRiskTable[], MATCH(H68, INDEX(ResidualRiskTable[],,1), 0), MATCH(M68, ResidualRiskTable[#Headers], 0)))</f>
        <v>Minimal</v>
      </c>
      <c r="Q68" t="s">
        <v>137</v>
      </c>
    </row>
  </sheetData>
  <mergeCells count="3">
    <mergeCell ref="I1:M1"/>
    <mergeCell ref="N1:Q1"/>
    <mergeCell ref="E1:H1"/>
  </mergeCells>
  <conditionalFormatting sqref="I3:N68">
    <cfRule type="expression" dxfId="0" priority="1">
      <formula>AND(I3="", $H3&lt;&gt;"")</formula>
    </cfRule>
  </conditionalFormatting>
  <dataValidations count="4">
    <dataValidation type="whole" allowBlank="1" showInputMessage="1" showErrorMessage="1" sqref="J3:J68" xr:uid="{405A066B-A39E-0E41-A14F-C3C3E4022693}">
      <formula1>0</formula1>
      <formula2>999999999999999000</formula2>
    </dataValidation>
    <dataValidation type="date" allowBlank="1" showInputMessage="1" showErrorMessage="1" sqref="K3:K68 P3:P68" xr:uid="{9082F710-0672-FD4B-8D27-217A30464606}">
      <formula1>36892</formula1>
      <formula2>2958101</formula2>
    </dataValidation>
    <dataValidation type="list" allowBlank="1" showInputMessage="1" showErrorMessage="1" sqref="B3:B68" xr:uid="{EED4D5EE-6B9A-454E-8722-DCF6293B237E}">
      <formula1>Sources</formula1>
    </dataValidation>
    <dataValidation type="list" allowBlank="1" showInputMessage="1" showErrorMessage="1" sqref="O3:O68" xr:uid="{3499FEE2-6434-AF4A-9FF6-024F0BDDE171}">
      <formula1>Assignees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CF2E2FE-5E45-C643-87E3-BBCCC5A1358F}">
          <x14:formula1>
            <xm:f>Tables!$A$33:$A$46</xm:f>
          </x14:formula1>
          <xm:sqref>E3:E68</xm:sqref>
        </x14:dataValidation>
        <x14:dataValidation type="list" allowBlank="1" showInputMessage="1" showErrorMessage="1" xr:uid="{CF94002B-19D8-4249-BF9D-7D8BCA3D1F31}">
          <x14:formula1>
            <xm:f>Tables!$A$2:$A$5</xm:f>
          </x14:formula1>
          <xm:sqref>F3:F68</xm:sqref>
        </x14:dataValidation>
        <x14:dataValidation type="list" allowBlank="1" showInputMessage="1" showErrorMessage="1" xr:uid="{31C5245F-FE1B-0A44-808C-14E195151357}">
          <x14:formula1>
            <xm:f>Tables!$B$1:$D$1</xm:f>
          </x14:formula1>
          <xm:sqref>G3:G68</xm:sqref>
        </x14:dataValidation>
        <x14:dataValidation type="list" allowBlank="1" showInputMessage="1" showErrorMessage="1" xr:uid="{3DA71CDA-CD7F-144E-BE26-614138C793F7}">
          <x14:formula1>
            <xm:f>Tables!$D$33:$D$43</xm:f>
          </x14:formula1>
          <xm:sqref>I3:I68</xm:sqref>
        </x14:dataValidation>
        <x14:dataValidation type="list" allowBlank="1" showInputMessage="1" showErrorMessage="1" xr:uid="{D756C4E8-3672-594E-9E91-4E2F2C0FCD59}">
          <x14:formula1>
            <xm:f>Tables!$D$16:$D$20</xm:f>
          </x14:formula1>
          <xm:sqref>L3:L68</xm:sqref>
        </x14:dataValidation>
        <x14:dataValidation type="list" allowBlank="1" showInputMessage="1" showErrorMessage="1" xr:uid="{C1DA7F10-5299-814D-B662-4D0D28D98BCA}">
          <x14:formula1>
            <xm:f>Tables!$D$24:$D$28</xm:f>
          </x14:formula1>
          <xm:sqref>M3:M68</xm:sqref>
        </x14:dataValidation>
        <x14:dataValidation type="list" allowBlank="1" showInputMessage="1" showErrorMessage="1" xr:uid="{ADB58F0E-FF98-1B47-8AEC-07F91058ECFD}">
          <x14:formula1>
            <xm:f>Tables!$A$16:$A$23</xm:f>
          </x14:formula1>
          <xm:sqref>Q3:Q68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C62-E5B3-0A41-81C7-B1A96AD24236}">
  <dimension ref="A1:H55"/>
  <sheetViews>
    <sheetView topLeftCell="A13" zoomScaleNormal="150" zoomScaleSheetLayoutView="100" workbookViewId="0">
      <selection activeCell="G14" sqref="G14"/>
    </sheetView>
  </sheetViews>
  <sheetFormatPr baseColWidth="10" defaultColWidth="8.83203125" defaultRowHeight="14" x14ac:dyDescent="0.2"/>
  <cols>
    <col min="1" max="1" width="28.5" style="8" customWidth="1"/>
    <col min="2" max="2" width="34.5" style="8" customWidth="1"/>
    <col min="3" max="4" width="29.6640625" style="8" customWidth="1"/>
    <col min="5" max="5" width="29.33203125" style="8" customWidth="1"/>
    <col min="6" max="6" width="15.5" style="8" customWidth="1"/>
    <col min="7" max="16384" width="8.83203125" style="8"/>
  </cols>
  <sheetData>
    <row r="1" spans="1:8" ht="30" x14ac:dyDescent="0.2">
      <c r="A1" s="7" t="s">
        <v>105</v>
      </c>
      <c r="B1" s="7" t="s">
        <v>9</v>
      </c>
      <c r="C1" s="7" t="s">
        <v>25</v>
      </c>
      <c r="D1" s="7" t="s">
        <v>8</v>
      </c>
      <c r="G1" s="8" t="s">
        <v>362</v>
      </c>
      <c r="H1" s="8" t="s">
        <v>374</v>
      </c>
    </row>
    <row r="2" spans="1:8" ht="15" x14ac:dyDescent="0.2">
      <c r="A2" s="8" t="s">
        <v>9</v>
      </c>
      <c r="B2" s="9" t="s">
        <v>131</v>
      </c>
      <c r="C2" s="10" t="s">
        <v>9</v>
      </c>
      <c r="D2" s="11" t="s">
        <v>25</v>
      </c>
      <c r="G2" s="8" t="str" cm="1">
        <f t="array" ref="G2:G33">_xlfn.LET(
  _xlpm.a, Attendees,
  _xlpm.b, Others,
  _xlpm.c, Documents,
  _xlfn.VSTACK(_xlpm.a, _xlpm.b, _xlpm.c)
)</f>
        <v>SPG</v>
      </c>
      <c r="H2" s="8" t="str" cm="1">
        <f t="array" ref="H2:H10">_xlfn.LET(
  _xlpm.a, Attendees,
  _xlpm.b, Others,
  _xlfn.VSTACK(_xlpm.a, _xlpm.b)
)</f>
        <v>SPG</v>
      </c>
    </row>
    <row r="3" spans="1:8" ht="15" customHeight="1" x14ac:dyDescent="0.2">
      <c r="A3" s="8" t="s">
        <v>25</v>
      </c>
      <c r="B3" s="10" t="s">
        <v>9</v>
      </c>
      <c r="C3" s="11" t="s">
        <v>25</v>
      </c>
      <c r="D3" s="12" t="s">
        <v>8</v>
      </c>
      <c r="G3" s="8" t="str">
        <v>AS1</v>
      </c>
      <c r="H3" s="8" t="str">
        <v>AS1</v>
      </c>
    </row>
    <row r="4" spans="1:8" ht="15" x14ac:dyDescent="0.2">
      <c r="A4" s="8" t="s">
        <v>8</v>
      </c>
      <c r="B4" s="11" t="s">
        <v>25</v>
      </c>
      <c r="C4" s="12" t="s">
        <v>8</v>
      </c>
      <c r="D4" s="13" t="s">
        <v>106</v>
      </c>
      <c r="G4" s="8" t="str">
        <v>AS2</v>
      </c>
      <c r="H4" s="8" t="str">
        <v>AS2</v>
      </c>
    </row>
    <row r="5" spans="1:8" ht="18.75" customHeight="1" x14ac:dyDescent="0.2">
      <c r="A5" s="8" t="s">
        <v>106</v>
      </c>
      <c r="B5" s="12" t="s">
        <v>8</v>
      </c>
      <c r="C5" s="13" t="s">
        <v>106</v>
      </c>
      <c r="D5" s="14" t="s">
        <v>107</v>
      </c>
      <c r="G5" s="8" t="str">
        <v>JD</v>
      </c>
      <c r="H5" s="8" t="str">
        <v>JD</v>
      </c>
    </row>
    <row r="6" spans="1:8" ht="15.75" customHeight="1" x14ac:dyDescent="0.2">
      <c r="G6" s="8" t="str">
        <v>ML</v>
      </c>
      <c r="H6" s="8" t="str">
        <v>ML</v>
      </c>
    </row>
    <row r="7" spans="1:8" ht="39.75" customHeight="1" x14ac:dyDescent="0.2">
      <c r="A7" s="7" t="s">
        <v>112</v>
      </c>
      <c r="B7" s="15" t="s">
        <v>108</v>
      </c>
      <c r="C7" s="7" t="s">
        <v>109</v>
      </c>
      <c r="D7" s="7" t="s">
        <v>113</v>
      </c>
      <c r="E7" s="7" t="s">
        <v>114</v>
      </c>
      <c r="G7" s="8" t="str">
        <v>BB</v>
      </c>
      <c r="H7" s="8" t="str">
        <v>BB</v>
      </c>
    </row>
    <row r="8" spans="1:8" ht="39.75" customHeight="1" x14ac:dyDescent="0.2">
      <c r="A8" s="16" t="s">
        <v>131</v>
      </c>
      <c r="B8" s="17">
        <v>0</v>
      </c>
      <c r="C8" s="8" t="s">
        <v>110</v>
      </c>
      <c r="D8" s="8" t="s">
        <v>115</v>
      </c>
      <c r="E8" s="8" t="s">
        <v>116</v>
      </c>
      <c r="G8" s="8" t="str">
        <v>VP</v>
      </c>
      <c r="H8" s="8" t="str">
        <v>VP</v>
      </c>
    </row>
    <row r="9" spans="1:8" ht="39.75" customHeight="1" x14ac:dyDescent="0.2">
      <c r="A9" s="18" t="s">
        <v>9</v>
      </c>
      <c r="B9" s="17">
        <v>1</v>
      </c>
      <c r="C9" s="8" t="s">
        <v>111</v>
      </c>
      <c r="D9" s="8" t="s">
        <v>117</v>
      </c>
      <c r="E9" s="8" t="s">
        <v>118</v>
      </c>
      <c r="G9" s="8">
        <v>0</v>
      </c>
      <c r="H9" s="8">
        <v>0</v>
      </c>
    </row>
    <row r="10" spans="1:8" ht="39.75" customHeight="1" x14ac:dyDescent="0.2">
      <c r="A10" s="19" t="s">
        <v>25</v>
      </c>
      <c r="B10" s="17">
        <v>2</v>
      </c>
      <c r="C10" s="8" t="s">
        <v>119</v>
      </c>
      <c r="D10" s="8" t="s">
        <v>120</v>
      </c>
      <c r="E10" s="8" t="s">
        <v>121</v>
      </c>
      <c r="G10" s="8">
        <v>0</v>
      </c>
      <c r="H10" s="8">
        <v>0</v>
      </c>
    </row>
    <row r="11" spans="1:8" ht="39.75" customHeight="1" x14ac:dyDescent="0.2">
      <c r="A11" s="20" t="s">
        <v>8</v>
      </c>
      <c r="B11" s="17">
        <v>3</v>
      </c>
      <c r="C11" s="8" t="s">
        <v>122</v>
      </c>
      <c r="D11" s="8" t="s">
        <v>123</v>
      </c>
      <c r="E11" s="8" t="s">
        <v>124</v>
      </c>
      <c r="G11" s="8" t="str">
        <v>SAD</v>
      </c>
    </row>
    <row r="12" spans="1:8" ht="39.75" customHeight="1" x14ac:dyDescent="0.2">
      <c r="A12" s="21" t="s">
        <v>106</v>
      </c>
      <c r="B12" s="17">
        <v>4</v>
      </c>
      <c r="C12" s="8" t="s">
        <v>125</v>
      </c>
      <c r="D12" s="8" t="s">
        <v>126</v>
      </c>
      <c r="E12" s="8" t="s">
        <v>127</v>
      </c>
      <c r="G12" s="8" t="str">
        <v>DFD</v>
      </c>
    </row>
    <row r="13" spans="1:8" ht="39.75" customHeight="1" x14ac:dyDescent="0.2">
      <c r="A13" s="22" t="s">
        <v>107</v>
      </c>
      <c r="B13" s="17">
        <v>5</v>
      </c>
      <c r="C13" s="8" t="s">
        <v>128</v>
      </c>
      <c r="D13" s="8" t="s">
        <v>129</v>
      </c>
      <c r="E13" s="8" t="s">
        <v>130</v>
      </c>
      <c r="G13" s="8" t="str">
        <v>CMDB</v>
      </c>
    </row>
    <row r="14" spans="1:8" ht="15" x14ac:dyDescent="0.2">
      <c r="G14" s="8" t="str">
        <v>IAM</v>
      </c>
    </row>
    <row r="15" spans="1:8" ht="15" x14ac:dyDescent="0.2">
      <c r="A15" s="7" t="s">
        <v>5</v>
      </c>
      <c r="B15" s="7" t="s">
        <v>132</v>
      </c>
      <c r="D15" s="8" t="s">
        <v>18</v>
      </c>
      <c r="E15" s="8" t="s">
        <v>109</v>
      </c>
      <c r="G15" s="8" t="str">
        <v>DCM</v>
      </c>
    </row>
    <row r="16" spans="1:8" ht="64" x14ac:dyDescent="0.2">
      <c r="A16" s="8" t="s">
        <v>133</v>
      </c>
      <c r="B16" s="8" t="s">
        <v>134</v>
      </c>
      <c r="D16" s="51" t="s">
        <v>196</v>
      </c>
      <c r="E16" s="3" t="s">
        <v>383</v>
      </c>
      <c r="G16" s="8" t="str">
        <v>API</v>
      </c>
    </row>
    <row r="17" spans="1:7" ht="48" x14ac:dyDescent="0.2">
      <c r="A17" s="8" t="s">
        <v>135</v>
      </c>
      <c r="B17" s="8" t="s">
        <v>136</v>
      </c>
      <c r="D17" s="51" t="s">
        <v>197</v>
      </c>
      <c r="E17" s="3" t="s">
        <v>384</v>
      </c>
      <c r="G17" s="8" t="str">
        <v>INF</v>
      </c>
    </row>
    <row r="18" spans="1:7" ht="64" x14ac:dyDescent="0.2">
      <c r="A18" s="8" t="s">
        <v>394</v>
      </c>
      <c r="B18" s="8" t="s">
        <v>395</v>
      </c>
      <c r="D18" s="51" t="s">
        <v>198</v>
      </c>
      <c r="E18" s="3" t="s">
        <v>385</v>
      </c>
      <c r="G18" s="8" t="str">
        <v>SIEM</v>
      </c>
    </row>
    <row r="19" spans="1:7" ht="48" x14ac:dyDescent="0.2">
      <c r="A19" s="8" t="s">
        <v>137</v>
      </c>
      <c r="B19" s="8" t="s">
        <v>138</v>
      </c>
      <c r="D19" s="51" t="s">
        <v>199</v>
      </c>
      <c r="E19" s="3" t="s">
        <v>386</v>
      </c>
      <c r="G19" s="8" t="str">
        <v>CTRL</v>
      </c>
    </row>
    <row r="20" spans="1:7" ht="75" x14ac:dyDescent="0.2">
      <c r="A20" s="8" t="s">
        <v>139</v>
      </c>
      <c r="B20" s="8" t="s">
        <v>140</v>
      </c>
      <c r="D20" s="8" t="s">
        <v>200</v>
      </c>
      <c r="E20" s="8" t="s">
        <v>387</v>
      </c>
      <c r="G20" s="8" t="str">
        <v>SOC2</v>
      </c>
    </row>
    <row r="21" spans="1:7" ht="15" x14ac:dyDescent="0.2">
      <c r="A21" s="8" t="s">
        <v>141</v>
      </c>
      <c r="B21" s="8" t="s">
        <v>142</v>
      </c>
      <c r="G21" s="8" t="str">
        <v>MBG</v>
      </c>
    </row>
    <row r="22" spans="1:7" ht="15" x14ac:dyDescent="0.2">
      <c r="A22" s="8" t="s">
        <v>392</v>
      </c>
      <c r="B22" s="8" t="s">
        <v>393</v>
      </c>
      <c r="G22" s="8" t="str">
        <v>URS</v>
      </c>
    </row>
    <row r="23" spans="1:7" ht="15" x14ac:dyDescent="0.2">
      <c r="A23" s="8" t="s">
        <v>143</v>
      </c>
      <c r="B23" s="8" t="s">
        <v>144</v>
      </c>
      <c r="D23" s="8" t="s">
        <v>194</v>
      </c>
      <c r="E23" s="8" t="s">
        <v>109</v>
      </c>
      <c r="G23" s="8" t="str">
        <v>STAKE</v>
      </c>
    </row>
    <row r="24" spans="1:7" ht="64" x14ac:dyDescent="0.2">
      <c r="D24" s="51" t="s">
        <v>376</v>
      </c>
      <c r="E24" s="3" t="s">
        <v>378</v>
      </c>
      <c r="G24" s="8" t="str">
        <v>BIA</v>
      </c>
    </row>
    <row r="25" spans="1:7" ht="48" x14ac:dyDescent="0.2">
      <c r="D25" s="51" t="s">
        <v>202</v>
      </c>
      <c r="E25" s="3" t="s">
        <v>379</v>
      </c>
      <c r="G25" s="8" t="str">
        <v>RTA</v>
      </c>
    </row>
    <row r="26" spans="1:7" ht="48" x14ac:dyDescent="0.2">
      <c r="A26" s="8" t="s">
        <v>389</v>
      </c>
      <c r="D26" s="51" t="s">
        <v>204</v>
      </c>
      <c r="E26" s="3" t="s">
        <v>380</v>
      </c>
      <c r="G26" s="8" t="str">
        <v>GRC</v>
      </c>
    </row>
    <row r="27" spans="1:7" ht="48" x14ac:dyDescent="0.2">
      <c r="A27" s="8" t="s">
        <v>272</v>
      </c>
      <c r="D27" s="51" t="s">
        <v>203</v>
      </c>
      <c r="E27" s="3" t="s">
        <v>381</v>
      </c>
      <c r="G27" s="8" t="str">
        <v>DEP</v>
      </c>
    </row>
    <row r="28" spans="1:7" ht="48" x14ac:dyDescent="0.2">
      <c r="A28" s="8" t="s">
        <v>274</v>
      </c>
      <c r="D28" s="51" t="s">
        <v>201</v>
      </c>
      <c r="E28" s="3" t="s">
        <v>382</v>
      </c>
      <c r="G28" s="8" t="str">
        <v>TXP</v>
      </c>
    </row>
    <row r="29" spans="1:7" ht="15" x14ac:dyDescent="0.2">
      <c r="A29" s="8" t="s">
        <v>390</v>
      </c>
      <c r="G29" s="8" t="str">
        <v>KAA</v>
      </c>
    </row>
    <row r="30" spans="1:7" ht="15" x14ac:dyDescent="0.2">
      <c r="A30" s="8" t="s">
        <v>391</v>
      </c>
      <c r="G30" s="8" t="str">
        <v>VAPT</v>
      </c>
    </row>
    <row r="31" spans="1:7" ht="15" x14ac:dyDescent="0.2">
      <c r="G31" s="8" t="str">
        <v>ITR</v>
      </c>
    </row>
    <row r="32" spans="1:7" ht="15" x14ac:dyDescent="0.2">
      <c r="A32" s="7" t="s">
        <v>261</v>
      </c>
      <c r="B32" s="7" t="s">
        <v>109</v>
      </c>
      <c r="D32" s="23" t="s">
        <v>170</v>
      </c>
      <c r="E32" s="23" t="s">
        <v>109</v>
      </c>
      <c r="G32" s="8" t="str">
        <v>SLA</v>
      </c>
    </row>
    <row r="33" spans="1:7" ht="45" x14ac:dyDescent="0.2">
      <c r="A33" s="8" t="s">
        <v>146</v>
      </c>
      <c r="B33" s="8" t="s">
        <v>147</v>
      </c>
      <c r="D33" s="23" t="s">
        <v>171</v>
      </c>
      <c r="E33" s="24" t="s">
        <v>172</v>
      </c>
      <c r="G33" s="8" t="str">
        <v>DD</v>
      </c>
    </row>
    <row r="34" spans="1:7" ht="45" x14ac:dyDescent="0.2">
      <c r="A34" s="8" t="s">
        <v>148</v>
      </c>
      <c r="B34" s="8" t="s">
        <v>149</v>
      </c>
      <c r="D34" s="23" t="s">
        <v>173</v>
      </c>
      <c r="E34" s="24" t="s">
        <v>174</v>
      </c>
    </row>
    <row r="35" spans="1:7" ht="45" x14ac:dyDescent="0.2">
      <c r="A35" s="8" t="s">
        <v>150</v>
      </c>
      <c r="B35" s="8" t="s">
        <v>151</v>
      </c>
      <c r="D35" s="23" t="s">
        <v>175</v>
      </c>
      <c r="E35" s="24" t="s">
        <v>176</v>
      </c>
    </row>
    <row r="36" spans="1:7" ht="30" x14ac:dyDescent="0.2">
      <c r="A36" s="8" t="s">
        <v>152</v>
      </c>
      <c r="B36" s="8" t="s">
        <v>153</v>
      </c>
      <c r="D36" s="23" t="s">
        <v>177</v>
      </c>
      <c r="E36" s="24" t="s">
        <v>178</v>
      </c>
    </row>
    <row r="37" spans="1:7" ht="45" x14ac:dyDescent="0.2">
      <c r="A37" s="8" t="s">
        <v>154</v>
      </c>
      <c r="B37" s="8" t="s">
        <v>155</v>
      </c>
      <c r="D37" s="23" t="s">
        <v>179</v>
      </c>
      <c r="E37" s="24" t="s">
        <v>180</v>
      </c>
    </row>
    <row r="38" spans="1:7" ht="45" x14ac:dyDescent="0.2">
      <c r="A38" s="8" t="s">
        <v>156</v>
      </c>
      <c r="B38" s="8" t="s">
        <v>157</v>
      </c>
      <c r="D38" s="23" t="s">
        <v>181</v>
      </c>
      <c r="E38" s="24" t="s">
        <v>182</v>
      </c>
    </row>
    <row r="39" spans="1:7" ht="45" x14ac:dyDescent="0.2">
      <c r="A39" s="8" t="s">
        <v>158</v>
      </c>
      <c r="B39" s="8" t="s">
        <v>159</v>
      </c>
      <c r="D39" s="23" t="s">
        <v>183</v>
      </c>
      <c r="E39" s="24" t="s">
        <v>184</v>
      </c>
    </row>
    <row r="40" spans="1:7" ht="45" x14ac:dyDescent="0.2">
      <c r="A40" s="8" t="s">
        <v>160</v>
      </c>
      <c r="B40" s="8" t="s">
        <v>161</v>
      </c>
      <c r="D40" s="23" t="s">
        <v>185</v>
      </c>
      <c r="E40" s="24" t="s">
        <v>186</v>
      </c>
    </row>
    <row r="41" spans="1:7" ht="45" x14ac:dyDescent="0.2">
      <c r="A41" s="8" t="s">
        <v>162</v>
      </c>
      <c r="B41" s="8" t="s">
        <v>163</v>
      </c>
      <c r="D41" s="23" t="s">
        <v>187</v>
      </c>
      <c r="E41" s="24" t="s">
        <v>188</v>
      </c>
    </row>
    <row r="42" spans="1:7" ht="45" x14ac:dyDescent="0.2">
      <c r="A42" s="8" t="s">
        <v>164</v>
      </c>
      <c r="B42" s="8" t="s">
        <v>165</v>
      </c>
      <c r="D42" s="23" t="s">
        <v>189</v>
      </c>
      <c r="E42" s="24" t="s">
        <v>190</v>
      </c>
    </row>
    <row r="43" spans="1:7" ht="45" x14ac:dyDescent="0.2">
      <c r="A43" s="8" t="s">
        <v>166</v>
      </c>
      <c r="B43" s="8" t="s">
        <v>167</v>
      </c>
      <c r="D43" s="23" t="s">
        <v>191</v>
      </c>
      <c r="E43" s="24" t="s">
        <v>192</v>
      </c>
    </row>
    <row r="44" spans="1:7" ht="30" x14ac:dyDescent="0.2">
      <c r="A44" s="8" t="s">
        <v>168</v>
      </c>
      <c r="B44" s="8" t="s">
        <v>169</v>
      </c>
      <c r="D44" s="23"/>
      <c r="E44" s="24"/>
    </row>
    <row r="45" spans="1:7" ht="30" x14ac:dyDescent="0.2">
      <c r="A45" s="8" t="s">
        <v>207</v>
      </c>
      <c r="B45" s="8" t="s">
        <v>208</v>
      </c>
      <c r="D45" s="23"/>
      <c r="E45" s="24"/>
    </row>
    <row r="46" spans="1:7" ht="15" x14ac:dyDescent="0.2">
      <c r="A46" s="26" t="s">
        <v>205</v>
      </c>
      <c r="B46" s="26" t="s">
        <v>206</v>
      </c>
    </row>
    <row r="49" spans="1:6" ht="16" thickBot="1" x14ac:dyDescent="0.25">
      <c r="A49" s="39" t="s">
        <v>375</v>
      </c>
      <c r="B49" s="43" t="s">
        <v>376</v>
      </c>
      <c r="C49" s="43" t="s">
        <v>202</v>
      </c>
      <c r="D49" s="43" t="s">
        <v>204</v>
      </c>
      <c r="E49" s="43" t="s">
        <v>203</v>
      </c>
      <c r="F49" s="44" t="s">
        <v>201</v>
      </c>
    </row>
    <row r="50" spans="1:6" ht="16" thickTop="1" x14ac:dyDescent="0.2">
      <c r="A50" s="16" t="s">
        <v>131</v>
      </c>
      <c r="B50" s="16" t="s">
        <v>131</v>
      </c>
      <c r="C50" s="16" t="s">
        <v>131</v>
      </c>
      <c r="D50" s="16" t="s">
        <v>131</v>
      </c>
      <c r="E50" s="16" t="s">
        <v>131</v>
      </c>
      <c r="F50" s="45" t="s">
        <v>131</v>
      </c>
    </row>
    <row r="51" spans="1:6" ht="15" x14ac:dyDescent="0.2">
      <c r="A51" s="18" t="s">
        <v>9</v>
      </c>
      <c r="B51" s="18" t="s">
        <v>9</v>
      </c>
      <c r="C51" s="18" t="s">
        <v>9</v>
      </c>
      <c r="D51" s="16" t="s">
        <v>131</v>
      </c>
      <c r="E51" s="16" t="s">
        <v>131</v>
      </c>
      <c r="F51" s="45" t="s">
        <v>131</v>
      </c>
    </row>
    <row r="52" spans="1:6" ht="15" x14ac:dyDescent="0.2">
      <c r="A52" s="19" t="s">
        <v>25</v>
      </c>
      <c r="B52" s="19" t="s">
        <v>25</v>
      </c>
      <c r="C52" s="19" t="s">
        <v>25</v>
      </c>
      <c r="D52" s="18" t="s">
        <v>9</v>
      </c>
      <c r="E52" s="16" t="s">
        <v>131</v>
      </c>
      <c r="F52" s="45" t="s">
        <v>131</v>
      </c>
    </row>
    <row r="53" spans="1:6" ht="15" x14ac:dyDescent="0.2">
      <c r="A53" s="40" t="s">
        <v>8</v>
      </c>
      <c r="B53" s="40" t="s">
        <v>8</v>
      </c>
      <c r="C53" s="40" t="s">
        <v>8</v>
      </c>
      <c r="D53" s="19" t="s">
        <v>25</v>
      </c>
      <c r="E53" s="18" t="s">
        <v>9</v>
      </c>
      <c r="F53" s="45" t="s">
        <v>131</v>
      </c>
    </row>
    <row r="54" spans="1:6" ht="15" x14ac:dyDescent="0.2">
      <c r="A54" s="41" t="s">
        <v>106</v>
      </c>
      <c r="B54" s="41" t="s">
        <v>106</v>
      </c>
      <c r="C54" s="41" t="s">
        <v>106</v>
      </c>
      <c r="D54" s="40" t="s">
        <v>8</v>
      </c>
      <c r="E54" s="19" t="s">
        <v>25</v>
      </c>
      <c r="F54" s="46" t="s">
        <v>9</v>
      </c>
    </row>
    <row r="55" spans="1:6" ht="15" x14ac:dyDescent="0.2">
      <c r="A55" s="42" t="s">
        <v>107</v>
      </c>
      <c r="B55" s="42" t="s">
        <v>107</v>
      </c>
      <c r="C55" s="42" t="s">
        <v>107</v>
      </c>
      <c r="D55" s="41" t="s">
        <v>106</v>
      </c>
      <c r="E55" s="40" t="s">
        <v>8</v>
      </c>
      <c r="F55" s="47" t="s">
        <v>25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Logistics</vt:lpstr>
      <vt:lpstr>Info Sources</vt:lpstr>
      <vt:lpstr>Unified Tracking</vt:lpstr>
      <vt:lpstr>Tables</vt:lpstr>
      <vt:lpstr>Assignees</vt:lpstr>
      <vt:lpstr>Attendees</vt:lpstr>
      <vt:lpstr>Documents</vt:lpstr>
      <vt:lpstr>Others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Gibbons</cp:lastModifiedBy>
  <dcterms:created xsi:type="dcterms:W3CDTF">2025-04-26T11:24:03Z</dcterms:created>
  <dcterms:modified xsi:type="dcterms:W3CDTF">2025-05-09T17:33:25Z</dcterms:modified>
</cp:coreProperties>
</file>