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zs\UT Boot Camp\Module 1\"/>
    </mc:Choice>
  </mc:AlternateContent>
  <xr:revisionPtr revIDLastSave="0" documentId="8_{11404764-E556-46CA-9E0B-31648AB0AF6D}" xr6:coauthVersionLast="45" xr6:coauthVersionMax="45" xr10:uidLastSave="{00000000-0000-0000-0000-000000000000}"/>
  <bookViews>
    <workbookView xWindow="-108" yWindow="-108" windowWidth="23256" windowHeight="12576" activeTab="1" xr2:uid="{34853B5C-FAA3-4030-8123-BEC2A5E0CBFB}"/>
  </bookViews>
  <sheets>
    <sheet name="Kickstarter Challenge" sheetId="6" r:id="rId1"/>
    <sheet name="Outcomes Based on Goals" sheetId="4" r:id="rId2"/>
    <sheet name="Outcomes Based on Launch Date" sheetId="9" r:id="rId3"/>
  </sheets>
  <definedNames>
    <definedName name="_xlnm._FilterDatabase" localSheetId="0" hidden="1">'Kickstarter Challenge'!$T$1:$T$360</definedName>
  </definedNames>
  <calcPr calcId="191029"/>
  <pivotCaches>
    <pivotCache cacheId="55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4" l="1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E13" i="4" s="1"/>
  <c r="B12" i="4"/>
  <c r="E12" i="4" s="1"/>
  <c r="B11" i="4"/>
  <c r="E11" i="4" s="1"/>
  <c r="B10" i="4"/>
  <c r="E10" i="4" s="1"/>
  <c r="B9" i="4"/>
  <c r="E9" i="4" s="1"/>
  <c r="B8" i="4"/>
  <c r="E8" i="4" s="1"/>
  <c r="B7" i="4"/>
  <c r="E7" i="4" s="1"/>
  <c r="B6" i="4"/>
  <c r="E6" i="4" s="1"/>
  <c r="B5" i="4"/>
  <c r="E5" i="4" s="1"/>
  <c r="B4" i="4"/>
  <c r="E4" i="4" s="1"/>
  <c r="B3" i="4"/>
  <c r="E3" i="4" s="1"/>
  <c r="B2" i="4"/>
  <c r="E2" i="4" s="1"/>
  <c r="H13" i="4" l="1"/>
  <c r="G13" i="4"/>
  <c r="F13" i="4"/>
  <c r="H7" i="4"/>
  <c r="G7" i="4"/>
  <c r="F7" i="4"/>
  <c r="G8" i="4"/>
  <c r="F8" i="4"/>
  <c r="H8" i="4"/>
  <c r="H5" i="4"/>
  <c r="G5" i="4"/>
  <c r="F5" i="4"/>
  <c r="H9" i="4"/>
  <c r="G9" i="4"/>
  <c r="F9" i="4"/>
  <c r="H2" i="4"/>
  <c r="G2" i="4"/>
  <c r="F2" i="4"/>
  <c r="H10" i="4"/>
  <c r="G10" i="4"/>
  <c r="F10" i="4"/>
  <c r="H6" i="4"/>
  <c r="G6" i="4"/>
  <c r="F6" i="4"/>
  <c r="F3" i="4"/>
  <c r="H3" i="4"/>
  <c r="G3" i="4"/>
  <c r="F11" i="4"/>
  <c r="H11" i="4"/>
  <c r="G11" i="4"/>
  <c r="H4" i="4"/>
  <c r="G4" i="4"/>
  <c r="F4" i="4"/>
  <c r="H12" i="4"/>
  <c r="G12" i="4"/>
  <c r="F12" i="4"/>
</calcChain>
</file>

<file path=xl/sharedStrings.xml><?xml version="1.0" encoding="utf-8"?>
<sst xmlns="http://schemas.openxmlformats.org/spreadsheetml/2006/main" count="2937" uniqueCount="789">
  <si>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</si>
  <si>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</si>
  <si>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</si>
  <si>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</si>
  <si>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</si>
  <si>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</si>
  <si>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</si>
  <si>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</si>
  <si>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</si>
  <si>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</si>
  <si>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</si>
  <si>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</si>
  <si>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</si>
  <si>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</si>
  <si>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deadline date</t>
  </si>
  <si>
    <t>launch date</t>
  </si>
  <si>
    <t>Percentage funded</t>
  </si>
  <si>
    <t>Average Donation</t>
  </si>
  <si>
    <t>Parent</t>
  </si>
  <si>
    <t>Subcategory</t>
  </si>
  <si>
    <t>Date Created Conversation</t>
  </si>
  <si>
    <t>Date Ended Conversion</t>
  </si>
  <si>
    <t>successful</t>
  </si>
  <si>
    <t>canceled</t>
  </si>
  <si>
    <t>GB</t>
  </si>
  <si>
    <t>GBP</t>
  </si>
  <si>
    <t>failed</t>
  </si>
  <si>
    <t>theater/spaces</t>
  </si>
  <si>
    <t>theater</t>
  </si>
  <si>
    <t>spaces</t>
  </si>
  <si>
    <t>theater/plays</t>
  </si>
  <si>
    <t>plays</t>
  </si>
  <si>
    <t>live</t>
  </si>
  <si>
    <t>Angel Comedy Club</t>
  </si>
  <si>
    <t>Angel Comedy Club: A permanent home for Londonâ€™s loveliest comedy night - a community comedy club</t>
  </si>
  <si>
    <t>theater/musical</t>
  </si>
  <si>
    <t>musical</t>
  </si>
  <si>
    <t>Send The Bad Arm to Edinburgh. Meet the Dodgy Irish Dancer!</t>
  </si>
  <si>
    <t>Please help me bring 'The Bad Arm', which has toured America for 6 years, to the biggest &amp; best arts festival in the world: Edinburgh!</t>
  </si>
  <si>
    <t>World Premiere of Sket - a play by  Maya Sondhi</t>
  </si>
  <si>
    <t>Sexting, selfies and social media pressures that affect young people  connected 24/7.  Mistakes happen but now they can remain forever!</t>
  </si>
  <si>
    <t>Lonely Soldier Monologues a play by Helen Benedict.</t>
  </si>
  <si>
    <t>A brave &amp; relevant play that looks at the lives of 7 real women who served in the US Armed Forces. Authentic stories that need telling.</t>
  </si>
  <si>
    <t>Forbear! Theatre</t>
  </si>
  <si>
    <t>Forbear! is a new theatre company aiming to produce exciting and innovative theatre using performers from a variety of disciplines.</t>
  </si>
  <si>
    <t>Ray Gunn and Starburst</t>
  </si>
  <si>
    <t>Ray Gunn and Starburst is an audio sci-fi/comedy sending up the tropes of classic and pulp science-fiction.</t>
  </si>
  <si>
    <t>Cancer patient Anne Bartram's bucket list wish...</t>
  </si>
  <si>
    <t>Cancer patient Anne Bartram's bucket list wish, is to have her new play performed at a London venue and reviewed by a national paper.</t>
  </si>
  <si>
    <t>Peace In Our Time</t>
  </si>
  <si>
    <t>The Battle of Britain has been lost; London is occupied, who can you trust? Help produce this classic piece of theatre. Drama for now.</t>
  </si>
  <si>
    <t>Stage Adaptation of Studio Ghibli's Princess Mononoke</t>
  </si>
  <si>
    <t>We want to take our stage adaptation of Studio Ghibli's 'Princess Mononoke' to more people.  Help us do it!</t>
  </si>
  <si>
    <t>Once Upon A Nightmare</t>
  </si>
  <si>
    <t>"Labyrinth" meets "Jumanji"  in this dark adventure fantasy play from the makers of the five star fringe hit "Death Ship 666"</t>
  </si>
  <si>
    <t>Cicada Studios presents "Miss Sarah"</t>
  </si>
  <si>
    <t>Cicada Studios presents, as their inaugural production, a new-writing world premiere at the Edinburgh Fringe Festival 2015.</t>
  </si>
  <si>
    <t>To Kill a Machine</t>
  </si>
  <si>
    <t>An empowering play about war time code breaker Alan Turing which tells the real story of a hero vilified for his sexuality and suicide.</t>
  </si>
  <si>
    <t>The Fall - an epic theatrical adaptation</t>
  </si>
  <si>
    <t>The theatrical adaptation of the epic film â€˜THE FALLâ€™ for the stage, combining theatre, live music, animation and expansive projection.</t>
  </si>
  <si>
    <t>The Other Room â€“ Cardiffâ€™s First Pub Theatre</t>
  </si>
  <si>
    <t>Be part of building Cardiff's first pub theatre, located right in the city centre. Launching January 2015.</t>
  </si>
  <si>
    <t>Theatre Bath Bus</t>
  </si>
  <si>
    <t>Imagine being able to take a performance anywhere! Meet the Theatre Bath Bus - a magical performance space where anything is possible.</t>
  </si>
  <si>
    <t>The Book's the Thing - Welcome to Hamlet's Library</t>
  </si>
  <si>
    <t>The first regional library-touring show from new UK company Librarian Theatre - transforming local libraries into magical theatres</t>
  </si>
  <si>
    <t>2020 Vision: a love story told over sixty years</t>
  </si>
  <si>
    <t>Help us produce an iconic new verse play, set in the year 2020, with virtuoso acting and hauntingly beautiful words and music</t>
  </si>
  <si>
    <t>Moving Dust presents 'THIS MUCH' 2015</t>
  </si>
  <si>
    <t>3 boys, 1 white dress and a hoover collide in this explosive new play by John Fitzpatrick. Life's a wedding disco. Let's dance.</t>
  </si>
  <si>
    <t>Yuri in Edinburgh</t>
  </si>
  <si>
    <t>August012 make their debut at Edinburgh Fringe with their play about the absurdity of wanting to bring children into a deranged world</t>
  </si>
  <si>
    <t>"Oh, the Humanity" at the Tabard Theatre this September</t>
  </si>
  <si>
    <t>A brilliant play by Will Eno. An exciting, young theatre company. A production that promises to wow. You wouldn't want to miss it.</t>
  </si>
  <si>
    <t>MY EYES WENT DARK</t>
  </si>
  <si>
    <t>A father loses his family in a freak plane crash and goes on to murder the air traffic controller he holds responsible.</t>
  </si>
  <si>
    <t>Go People does 'Almost, Maine'</t>
  </si>
  <si>
    <t>One of the most popular American plays of the last decade comes to London for its international premiere. Festive and bittersweet.</t>
  </si>
  <si>
    <t>Brief Hiatus: Little Deaths 2016</t>
  </si>
  <si>
    <t>Actors creating more theatre in Brighton. A LOT MORE. Classics, contemporary, new writing, Shakespeare, foreign translations and more.</t>
  </si>
  <si>
    <t>Make TES a success at The Edinburgh Fringe Fest</t>
  </si>
  <si>
    <t>Years of work, my best show, and a top Edinburgh venue.  Help me expose my talents to the UK and tell an important story.</t>
  </si>
  <si>
    <t>Darktales The Play</t>
  </si>
  <si>
    <t>Tim Arthur's 21st anniversary sell-out production of his 'chilling' and 'sinister' ghostly thriller returns to the Edinburgh Fringe!</t>
  </si>
  <si>
    <t>Railway Playhouse: Setting up a community arts space</t>
  </si>
  <si>
    <t>Renovating this historical landmark, into an arts venue and theatre space for the community.</t>
  </si>
  <si>
    <t>Happy to Help: A New Play About the Supermarket Industry</t>
  </si>
  <si>
    <t>A darkly funny new play about the supermarket industry and its impact on all of our lives by award-nominated playwright Michael Ross.</t>
  </si>
  <si>
    <t>Action To The Word's DRACULA</t>
  </si>
  <si>
    <t>A thrilling 'steampunk' reworking of the infamous gothic horror novel by a powerhouse ensemble will leave you begging to be bitten.</t>
  </si>
  <si>
    <t>Unhinged Creations Presents 'Phantom Pain' - Ed Fringe 2014</t>
  </si>
  <si>
    <t>Phantom Pain - a new play promoting mental health awareness written and performed by fledgling theatre company Unhinged Creations.</t>
  </si>
  <si>
    <t>The Glasshouse</t>
  </si>
  <si>
    <t>Two men on trial for desertion, confined within a Glasshouse. How long can friendship last? How much can a man stand before he breaks?</t>
  </si>
  <si>
    <t>'I and The Village' by Silva Semerciyan - World Premiere</t>
  </si>
  <si>
    <t>Be part of bringing this witty, engaging &amp; important play by award-winning writer Silva Semerciyan to London's Theatre 503 this summer.</t>
  </si>
  <si>
    <t>Beauty and the Beast</t>
  </si>
  <si>
    <t>Saltmine Theatre Company present Beauty and the Beast:</t>
  </si>
  <si>
    <t>BROKEN BISCUITS EDINBURGH</t>
  </si>
  <si>
    <t>IAM TRYING TO TAKE MY DEBUT PLAY BROKEN BISCUITS TO EDINGBURGH FESTIVAL 2015 AND REALLY NEED SOME FUNDING TO HELP ME ACHIEVE THIS GOAL</t>
  </si>
  <si>
    <t>Forward Arena Theatre Company: Summer Season</t>
  </si>
  <si>
    <t>Groundbreaking queer theatre.</t>
  </si>
  <si>
    <t>Magnificence</t>
  </si>
  <si>
    <t>An old play about our world. Set in 1970s England, Magnificence is a gut-wrenching story of radicalisation, idealism and pity.</t>
  </si>
  <si>
    <t>CHILD Z</t>
  </si>
  <si>
    <t>Zoe is a teenage girl growing up in a deeply disturbing society. If those paid to protect her aren't listening, then who is?</t>
  </si>
  <si>
    <t>Send 'Bin Laden: The One Man Show' to Hollywood!</t>
  </si>
  <si>
    <t>One man, one monster, one unforgettable act of violence. This is the story of the worldâ€™s most notorious terrorist. It is going to USA</t>
  </si>
  <si>
    <t>Red and The Wolf: A Prospero Theatre Production</t>
  </si>
  <si>
    <t>Help Prospero take its Dark Retelling of the "Red" story to Edinburgh! The Forest breathes and waits...will you join us?</t>
  </si>
  <si>
    <t>In My Head - A new mental health theatre project</t>
  </si>
  <si>
    <t>Inspired by real life interviews 'In My Head' is a new play exploring the lives of those living with a mental health condition.</t>
  </si>
  <si>
    <t>Old Trunk - Edinburgh 2014</t>
  </si>
  <si>
    <t>Critically-acclaimed new-writing company Old Trunk make their Edinburgh debut alternating their two darkly comic plays.</t>
  </si>
  <si>
    <t>The Hitchhiker's Guide to the Family</t>
  </si>
  <si>
    <t>A one-man show about love, loss, and motorways, written &amp; performed by Ben Norris. Help us get to the 2015 Edinburgh Fringe and beyond!</t>
  </si>
  <si>
    <t>These are your lives.</t>
  </si>
  <si>
    <t>The first four-week performance run for our dance-theatre company, Geste Records, to be performed at The Yard Theatre in September.</t>
  </si>
  <si>
    <t>Told Look Younger at Jermyn Street Theatre</t>
  </si>
  <si>
    <t>A heart-warming comedy by award-winning writer about Love, Sex, Friendship of three old gay men in their 60s'!</t>
  </si>
  <si>
    <t>Repetitive Beats: A new play premiering at Vault Festival</t>
  </si>
  <si>
    <t>Get Repetitive Beats to Vaults! A high octane play set in Oxford  during one of the most influential &amp; hedonistic movements in music.</t>
  </si>
  <si>
    <t>A Bright Room Called Day by Tony Kushner</t>
  </si>
  <si>
    <t>Support an outstanding cast of actors to take on a professional production of a masterpiece of modern theatre</t>
  </si>
  <si>
    <t>The Red Shoes</t>
  </si>
  <si>
    <t>We're aiming to launch a production involving circus performers, musicians and artists in a new space, creating a night of live art.</t>
  </si>
  <si>
    <t>Critical Ambition - BLINK by Phil Porter</t>
  </si>
  <si>
    <t>Support Swansea's youngest theatre company Critical Ambition, in their co-production of BLINK with Volcano and The Other Room.</t>
  </si>
  <si>
    <t>Much Further Out Than You Thought @ Edinburgh Fringe 2015</t>
  </si>
  <si>
    <t>A new one-man play by Giles Roberts, shining a different light on the very human cost of war *IDEASTAP UNDERBELLY AWARD WINNER 2015*</t>
  </si>
  <si>
    <t>Zero Down</t>
  </si>
  <si>
    <t>Angel on the Corner need YOUR help to raise Â£3,500 to take Zero Down by Sarah Hehir to the Edinburgh Fringe Festival this August!</t>
  </si>
  <si>
    <t>The Inspectors Call</t>
  </si>
  <si>
    <t>Vibrant contemporary political theatre, exploring the professional and human impact of the growing corporate culture in education.</t>
  </si>
  <si>
    <t>Cosmic Fear or The Day Brad Pitt Got Paranoia - EdFringe '16</t>
  </si>
  <si>
    <t>Peter Brook Award Nominees Empty Deck need Â£3500 to get 'Cosmic Fear or The Day Brad Pitt Got Paranoia' to the Edinburgh Fringe!</t>
  </si>
  <si>
    <t>Pramkicker - Edinburgh and Beyond</t>
  </si>
  <si>
    <t>Critically-acclaimed Old Trunk are back with their new play. 
PRAMKICKER. 
Written by Sadie Hasler &amp; directed by Sarah Mayhew.</t>
  </si>
  <si>
    <t>Xavier Project: Leftovers</t>
  </si>
  <si>
    <t>How do you retain a sense identity after losing your home, your family and your country? Leftovers is a play about refugees in Nairobi.</t>
  </si>
  <si>
    <t>And Now: The World!</t>
  </si>
  <si>
    <t>A one woman show about the challenges of being a feminist in a digital age. Touring 6 UK cities. Now with Stretch Goals!</t>
  </si>
  <si>
    <t>Today I Live</t>
  </si>
  <si>
    <t>A London flat, two stories play simultaneously. Irish mapmaker 1821, Iranian artist present day. Each senses the other. Worlds collide.</t>
  </si>
  <si>
    <t>The Tulip Tree 2014</t>
  </si>
  <si>
    <t>The Tulip Tree is a project I have been passionate about for 5 years. It is an unforgettable story that has never been told.</t>
  </si>
  <si>
    <t>SANKARA</t>
  </si>
  <si>
    <t>Shakespeare's "Julius Caesar" inspires the unforgettable story of the "African Che Guevara" Thomas Sankara, President of Burkina Faso.</t>
  </si>
  <si>
    <t>The Secret Lives of Baba Segi's Wives; A Workshop Production</t>
  </si>
  <si>
    <t>Developing and presenting Rotimi Babatunde's stage adaptation of The Secret Lives of Baba Segi's Wives directed by Femi Elufowoju, jr</t>
  </si>
  <si>
    <t>Better to Have Loved...?</t>
  </si>
  <si>
    <t>About the impact of addiction on relationships; my play hopes to inspire &amp; support those affected to connect with their own creativity</t>
  </si>
  <si>
    <t>Honest</t>
  </si>
  <si>
    <t>Honest is an exciting and dark new play by Bristol based writer Alice Nicholas, touring the South of England and London this October.</t>
  </si>
  <si>
    <t>Cancel The Sunshine</t>
  </si>
  <si>
    <t>Cancel The SunshineÂ is a new play that explores living with a mental health condition in an honest, witty and articulate way.</t>
  </si>
  <si>
    <t>All Bare Theatre bring THE MAIDS to Edinburgh 2015</t>
  </si>
  <si>
    <t>A bit of role-play never hurt anyone, right? Two maids play a game of murder. Genet's THE MAIDS in a visceral production by ALL BARE.</t>
  </si>
  <si>
    <t>Taming of the Shrew - New Wimbledon Theatre</t>
  </si>
  <si>
    <t>A vibrant, gender-inverted film-noir adaptation of Shakespeare's brutal comedy Taming of the Shrew, a visceral physical spectacle.</t>
  </si>
  <si>
    <t>The Night Before Christmas</t>
  </si>
  <si>
    <t>Help Saltmine Theatre Company tell the exciting story of St Nicholas and the importance of gratefulness in their new Christmas show.</t>
  </si>
  <si>
    <t>"Lifted" - The Theatre Shed's 10 Year Anniversary Show</t>
  </si>
  <si>
    <t>We are 10 years old - please help us celebrate the last 10 years and secure our future for the next 10 years.</t>
  </si>
  <si>
    <t>The Stolen Inches, Edinburgh 2015</t>
  </si>
  <si>
    <t>A short man takes his tall family to court for stealing his height. Help Small Things Theatre take this big story to EdFringe 2015!</t>
  </si>
  <si>
    <t>Licensed To Ill</t>
  </si>
  <si>
    <t>London based theatre makers collaborating to create a new show about the history of HipHop.</t>
  </si>
  <si>
    <t>Village Pub Theatre- FRINGE 2015</t>
  </si>
  <si>
    <t>Help us run Leithâ€™s acclaimed, year round pub theatre VPT as part of Edinburgh Fringe 2015. Presenting 72 short plays over two weeks.</t>
  </si>
  <si>
    <t>The Eulogy of Toby Peach - Edinburgh Festival 2015</t>
  </si>
  <si>
    <t>An honest &amp; inspiring journey with cancer, discovery of self-mortality &amp; celebration of life. Winner of IdeasTap Underbelly Award 2015.</t>
  </si>
  <si>
    <t>The Bombing of the Grand Hotel. A compelling new play</t>
  </si>
  <si>
    <t>1984. An IRA bomb explodes at the Grand Hotel. Years on, the bomber and a victim's daughter meet. The meeting changes both their lives.</t>
  </si>
  <si>
    <t>Princess Suffragette: a new play for VAULT Festival 2017</t>
  </si>
  <si>
    <t>An inventive (re)telling of Princess Sophia Duleep Singhâ€™s journey, from an aristocratic upbringing to a life of political activism.</t>
  </si>
  <si>
    <t>Send "Pawn" to Edinburgh!</t>
  </si>
  <si>
    <t>Chess. Betrayal. Blueberry yoghurts. "Pawn" - a new musical by Oxford students - needs funding to go to the Edinburgh Fringe!</t>
  </si>
  <si>
    <t>KHOJALY - Giving a voice to refugees across the world</t>
  </si>
  <si>
    <t>KHOJALY is a new play that gives a voice to refugees the world over, telling the story of the survivors of the 1992 massacre in Khojaly</t>
  </si>
  <si>
    <t>Speechless</t>
  </si>
  <si>
    <t>The unspoken story of growing up disabled with cerebral palsy and no speech. This inclusive company fights ignorance using dark humour.</t>
  </si>
  <si>
    <t>The Frida Kahlo of Penge West</t>
  </si>
  <si>
    <t>Production of wickedly funny new play for two women, written by iconic songwriter and ex-London's Burning man, Chris Larner</t>
  </si>
  <si>
    <t>Joe Orton's Fred &amp; Madge</t>
  </si>
  <si>
    <t>Rough Haired Pointer present for the first time ever Joe Orton's 'Fred &amp; Madge' at the Hope Theatre, Islington this Sept and Oct</t>
  </si>
  <si>
    <t>This is why we Live ... (Astonishment)</t>
  </si>
  <si>
    <t>Support a daring new theatre creation               
Supportez une audacieuse compagnie internationale et aidez-les Ã  crÃ©er leur piÃ¨ce</t>
  </si>
  <si>
    <t>Fierce</t>
  </si>
  <si>
    <t>A heart-melting farce about sex, art and the lovelorn lay-abouts of London-town.</t>
  </si>
  <si>
    <t>Modern Love</t>
  </si>
  <si>
    <t>How do we navigate the boundaries between friendship, sexual intimacy and obsessive desire?</t>
  </si>
  <si>
    <t>Secret Diaries</t>
  </si>
  <si>
    <t>Charting the big stuff in life from dance routines to coming out; exploring homophobia, family, friendship &amp; finding your own voice.</t>
  </si>
  <si>
    <t>Das Ding - A Globetrotting Comedy</t>
  </si>
  <si>
    <t>StoneCrabs is thrilled to bring to the UK the first English production of Philipp LÃ¶hleâ€™s play Das Ding (The Thing).</t>
  </si>
  <si>
    <t>Far From Fiction</t>
  </si>
  <si>
    <t>â€œFar From Fictionâ€ is a powerful play, written by Sally Willis, offering insights into a new understanding of  female psychology.</t>
  </si>
  <si>
    <t>Tarantella</t>
  </si>
  <si>
    <t>A group of Sicilian immigrants in New York struggle to deal with conflict from both within the family and from without.</t>
  </si>
  <si>
    <t>See Bob Run by Daniel MacIvor</t>
  </si>
  <si>
    <t>Bob is on the road. Bob is on the run. But from what? Will she make it to her destination and what will she find whens she gets there?</t>
  </si>
  <si>
    <t>MUMBURGER by Sarah Kosar</t>
  </si>
  <si>
    <t>In a visceral new play about family, grief and red meat, Sarah Kosar (Royal Court) asks how far we'd go to connect with those we love.</t>
  </si>
  <si>
    <t>Open Letter Theatre presents 'Boys' by Ella Hickson</t>
  </si>
  <si>
    <t>Open Letter Theatre presents 'Boys' by Ella Hickson, at 2015's Edinburgh Fringe Festival! Four students, one flat, one last party!</t>
  </si>
  <si>
    <t>MOONFACE</t>
  </si>
  <si>
    <t>MOONFACE explores the formative f***k-ups of adolescence. Fresh, incisive new writing. Monologue, movement and striking naturalism.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</si>
  <si>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</si>
  <si>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</si>
  <si>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KLIPPIES</t>
  </si>
  <si>
    <t>Klippies is the debut play from Johannesburg-born writer Jessica SiÃ¢n, premiering at the Southwark Playhouse, London in May 2015.</t>
  </si>
  <si>
    <t>Scarlet at Southwark Playhouse - Theatre Renegade</t>
  </si>
  <si>
    <t>The world premiere of an astounding new play at Southwark Playhouse exploring slut shaming/cyber bullying &amp; the emotional repercussions</t>
  </si>
  <si>
    <t>Unusual Charles Dickens adaptation at Edinburgh Fringe</t>
  </si>
  <si>
    <t>This Victorian gothic tragedy tells the untold story of Estella Havisham. Combining puppetry, music and striking digital projections.</t>
  </si>
  <si>
    <t>Cutting Off Kate Bush</t>
  </si>
  <si>
    <t>Cutting Off Kate Bush is a one-woman show written &amp; performed by Lucy Benson-Brown, premiering at the Edinburgh Fringe Festival 2014</t>
  </si>
  <si>
    <t>'Mooring' - Vocal Point Theatre Project</t>
  </si>
  <si>
    <t>A play about riverside homelessness, inspired by true events. Shows at Brunel Museum, 240 Project and similar community organisations.</t>
  </si>
  <si>
    <t>Jericho Creek</t>
  </si>
  <si>
    <t>Jericho Creek is an original production by Fledgling Theatre Company which will be performed at The Cockpit Theatre in July 2015</t>
  </si>
  <si>
    <t>Misfits of London: The Gin Chronicles</t>
  </si>
  <si>
    <t>We had everything sorted for the Fringe, but now our accommodation and Edinburgh angel have fallen through. We're needing vital help.</t>
  </si>
  <si>
    <t>Higher Education</t>
  </si>
  <si>
    <t>Support the circus arts and help our aerial students work with more height. With your support, we will install beams at 19ft!</t>
  </si>
  <si>
    <t>Get JunkBox Theatre To Edinburgh Fringe!</t>
  </si>
  <si>
    <t>Pregnancy. Viagra. Murder. Nutella. What more could you want?
Help get JunkBox Theatre to Edinburgh Fringe 2017!</t>
  </si>
  <si>
    <t>Sea Life by Lucy Catherine at The Hope Theatre</t>
  </si>
  <si>
    <t>The Hope Theatre is fundraising for their second in-house show, the London premiere of Sea Life by Lucy Catherine opening 24th May 2016</t>
  </si>
  <si>
    <t>'Gilead', an original theatre piece</t>
  </si>
  <si>
    <t>'Gilead' is an original theatre piece inspired by Margaret Atwood's 'The Handmaid's Tale'. (Brighton Fringe 2014)</t>
  </si>
  <si>
    <t>Jelly Beans at Theatre503</t>
  </si>
  <si>
    <t>Help get Jelly Beans to the Theatre503 stage. An important piece of new writing by Dan Pick, produced by Kuleshov Theatre</t>
  </si>
  <si>
    <t>Immortal</t>
  </si>
  <si>
    <t>'Immortal', a play about five English Air Bombers in WW2, is an exciting first project for the brand new Production Company, GreanTea.</t>
  </si>
  <si>
    <t>Being Patient</t>
  </si>
  <si>
    <t>We need support for our play so we can promote awareness of kidney diseases and the effect it has on sufferers and their families.</t>
  </si>
  <si>
    <t>Alix in Wundergarten</t>
  </si>
  <si>
    <t>A dark theatrical comedy about four actors recording a warped radio version of Lewis Carroll's 'Alice's Adventures in Wonderland'.</t>
  </si>
  <si>
    <t>Sid the tour 2016</t>
  </si>
  <si>
    <t>With your support this one-man show will tour various theatres in the UK - it's a story of hero worship and love beyond the grave.</t>
  </si>
  <si>
    <t>Chlorine Edinburgh 2014</t>
  </si>
  <si>
    <t>Biddy is 24. Biddy is a hopeless romantic. Biddy always wanted to be a vegan. Find out what happens
when Biddy gets sectioned.</t>
  </si>
  <si>
    <t>'Hello From Bertha' &amp; '27 Wagons Full of Cotton'</t>
  </si>
  <si>
    <t>A week long run of Tennessee Williams's 'Hello From Bertha' &amp; '27 Wagons Full of Cotton' to raise awareness of Abuse &amp; Prostitution.</t>
  </si>
  <si>
    <t>Faustus</t>
  </si>
  <si>
    <t>Iâ€™ll Be Right Back presents a story of murder and corruption. Faustus is a modern re-imagining of Christopher Marloweâ€™s classic tale.</t>
  </si>
  <si>
    <t>VANITY BITES BACK by Helen Duff</t>
  </si>
  <si>
    <t>A "bold, subversive and very funny" clown cookery show about searching for self worth in a cheesecake - VAULT Festival &amp; Tour 2015</t>
  </si>
  <si>
    <t>Dinosaur Dreams</t>
  </si>
  <si>
    <t>A play that raises awareness for mental health and explores the psychological effects childhood abuse can have on an adult.</t>
  </si>
  <si>
    <t>Pink Confetti at The Courtyard Theatre, Hoxton</t>
  </si>
  <si>
    <t>New play 'Pink Confetti' by Paul Roberts at The Courtyard Theatre produced by Etch and directed by Oliver Dawe.</t>
  </si>
  <si>
    <t>The Promise</t>
  </si>
  <si>
    <t>A play by Alexei Arbuzov about the lives of three teenagers during the Nazi siege of Leningrad, 1942, in a new adaptation by Nick Dear.</t>
  </si>
  <si>
    <t>Twelve Angry Women</t>
  </si>
  <si>
    <t>On the 60th anniversary of Twelve Angry Men, 12 female writers create 12 short pieces about what makes them angry.</t>
  </si>
  <si>
    <t>Crooked Tree Theatre Presents Family Duels</t>
  </si>
  <si>
    <t>Family Duels is a tragicomedy about family, filth, fraud and fornication. Please help us bring Crooked Tree to the Camden Fringe.</t>
  </si>
  <si>
    <t>Drinking with Angelika - Marlowe Studio Canterbury May 2016</t>
  </si>
  <si>
    <t>Hopefully a successful Campaign will bring this original musical back to the stage for performances on 26th, 27th and 28th May 2016.</t>
  </si>
  <si>
    <t>CREDITORS | Jack Studio Theatre | Smith after Strindberg</t>
  </si>
  <si>
    <t>The WORLD PREMIERE of Neil Smith's beautiful and thrilling new version of Strindberg's modern masterpiece - CREDITORS.</t>
  </si>
  <si>
    <t>Astronauts of Hartlepool: a Brexit sci-fi for VAULT 2017</t>
  </si>
  <si>
    <t>Weâ€™re producing a Northern Brexit sci-fi play for VAULT festival 2017 and we need your help!</t>
  </si>
  <si>
    <t>Some big Some bang</t>
  </si>
  <si>
    <t>The Ugly Collective takes Some big Some bang to the Underbelly Venues at the Edinburgh Fringe!</t>
  </si>
  <si>
    <t>Farcical Elements Presents Boeing-Boeing</t>
  </si>
  <si>
    <t>A high-flying French farce with the thrust of a well-tuned jet engine</t>
  </si>
  <si>
    <t>No Horizon - The forgotten story, told in a unique musical.</t>
  </si>
  <si>
    <t>No Horizon.  A unique musical inspired by the remarkable, forgotten story of Nicholas Saunderson - a tale of passion and aspiration.</t>
  </si>
  <si>
    <t>We just keep going</t>
  </si>
  <si>
    <t>The world premiere of hysterically funny and heartbreaking story about family, unconditional love and facing the unfaceable</t>
  </si>
  <si>
    <t>Bookstory</t>
  </si>
  <si>
    <t>Bookstory is a tiny puppet musical with some very big ideas that tells the story of the story in the digital age</t>
  </si>
  <si>
    <t>15% of The Seagull Flies to Edinburgh</t>
  </si>
  <si>
    <t>The story of two women trying to produce their own version of Chekhov's The Seagull with limited resources and unfettered enthusiasm.</t>
  </si>
  <si>
    <t>Poleroid Theatre Present : FREE FALL by Vinay Patel</t>
  </si>
  <si>
    <t>Two strangers on a bridge in the dead of night, a game of dominoes, and a value ready meal - by upcoming HighTide Escalator Playwright.</t>
  </si>
  <si>
    <t>Be Prepared</t>
  </si>
  <si>
    <t>Help us get actor-writer Ian Bonar's debut play - a hilarious, heartbreaking story of grief and loss - to the 2016 Edinburgh Fringe.</t>
  </si>
  <si>
    <t>Checkpoint 22</t>
  </si>
  <si>
    <t>The play yet to be described as "A surefire Edinburgh Fringe Festival Cult Hit". Coming to the Underbelly, Edinburgh, 5th-30th August.</t>
  </si>
  <si>
    <t>Protocols</t>
  </si>
  <si>
    <t>Help us to bring "Protocols" at the 2015 Camden Fringe. The most controversial play of the year.</t>
  </si>
  <si>
    <t>ALLIE</t>
  </si>
  <si>
    <t>ALLIE is a new dark comedy play which will premiere at the Edinburgh Festival Fringe 2015. Written and produced by Ruaraidh Murray.</t>
  </si>
  <si>
    <t>The Rules: Sex, Lies &amp; Serial Killers</t>
  </si>
  <si>
    <t>The Rules is a brand new black-comedy, serial-killer-romance debuting at the Edinburgh Fringe this August and we need your help!</t>
  </si>
  <si>
    <t>Foresight</t>
  </si>
  <si>
    <t>New writing â€¢ Twisty-turny magical realist retro sci-fi â€¢ Human lives â€¢ Storytelling â€¢ The slope our society slips down...</t>
  </si>
  <si>
    <t>BRUTE</t>
  </si>
  <si>
    <t>Brute (winner of the 2015 IdeasTap Underbelly Award) is new writing based on the true story of a rather twisted, horrible schoolgirl.</t>
  </si>
  <si>
    <t>UCAS</t>
  </si>
  <si>
    <t>UCAS is a new British musical premiering at the Edinburgh Fringe Festival 2014.</t>
  </si>
  <si>
    <t>'Fats and Tanya' - a play by Lucy Gallagher</t>
  </si>
  <si>
    <t>Two worlds, one bond - no turning back.
A dark comedy about domestic abuse and the power of an unlikely friendship</t>
  </si>
  <si>
    <t>Axon Theatre - First Project (Phase 1)</t>
  </si>
  <si>
    <t>Rehearsal &amp; development of our first project as Axon Theatre: "The Star-Spangled Girl" in South Wales.</t>
  </si>
  <si>
    <t>The White Feather: a new musical</t>
  </si>
  <si>
    <t>The incredible story of woman's fight to clear her brother from the charge of cowardice in the Great War, brought to life musically</t>
  </si>
  <si>
    <t>Saxon Court at Southwark Playhouse</t>
  </si>
  <si>
    <t>A razor sharp satire to darken your Christmas.</t>
  </si>
  <si>
    <t>HOPE MILL THEATRE - CHAIR FUND</t>
  </si>
  <si>
    <t>Hope Mill Theatre is a brand new Fringe Theatre in the heart of Manchester city - bringing a diverse programme of entertainment!</t>
  </si>
  <si>
    <t>Civil Rogues</t>
  </si>
  <si>
    <t>A new comedy about what happened to a band of foolhardy actors when the Puritans closed the theatres in the 1640s.</t>
  </si>
  <si>
    <t>Land of the Three Towers</t>
  </si>
  <si>
    <t>A celebratory community theatre project about the Focus E15 Occupation of empty council homes on Carpenters Estate.</t>
  </si>
  <si>
    <t>Season Scandinavia</t>
  </si>
  <si>
    <t>Empty Deck presents the most exciting unknown contemporary Scandinavian plays in co-production with The Other Room Theatre, Cardiff.</t>
  </si>
  <si>
    <t>Cans at Theatre503</t>
  </si>
  <si>
    <t>Support Kuleshovâ€™s first full length production; help to build the set and bring a fierce and important new play to life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</si>
  <si>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</si>
  <si>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</si>
  <si>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Help launch The Bunker: London's newest Off-West End theatre</t>
  </si>
  <si>
    <t>The Bunker makes theatre with purpose: We provide ambitious artists a home in which to share their work with adventurous audiences.</t>
  </si>
  <si>
    <t>Victory by Madicken Malm</t>
  </si>
  <si>
    <t>We have a brand new play. We urgently need your help to fund our production, which opens at Theatre503 on August 18th.</t>
  </si>
  <si>
    <t>The White Bike</t>
  </si>
  <si>
    <t>I want to add a new perspective to the cycling safety debate by taking my play THE WHITE BIKE to the Edinburgh Festival of Cycling</t>
  </si>
  <si>
    <t>World premiere of BIRTHDAY SUIT at the Old Red Lion</t>
  </si>
  <si>
    <t>pluck. productions present their first four-week run - the world premiere of David K. Barnes' BIRTHDAY SUIT at the Old Red Lion.</t>
  </si>
  <si>
    <t>'Time Please'</t>
  </si>
  <si>
    <t>'Time Please' is a black comedy set in a failing public house in a run-down part of town, where things are about to get messy.</t>
  </si>
  <si>
    <t>The Diary of a Nobody</t>
  </si>
  <si>
    <t>A touring production of FRED's modern adaptation of the classic Victorian comic novel, reaching out to new audiences.</t>
  </si>
  <si>
    <t>The Florence Company presents 'America'</t>
  </si>
  <si>
    <t>The Florence Company premieres its first stage play at the Chelsea Theatre in London with an original piece of writing</t>
  </si>
  <si>
    <t>Stitching by Anthony Neilson</t>
  </si>
  <si>
    <t>Stitching is a play exploring how a couple cope with the loss of their child. It will run for a month at The Drayton Arms Theatre.</t>
  </si>
  <si>
    <t>Tissue by Louise Page. A play about Breast Cancer.</t>
  </si>
  <si>
    <t>"Tissue" is a play about Breast Cancer. Produced by MonkeyBond theatre co.ltd to raise awareness for Breast cancer.</t>
  </si>
  <si>
    <t>Nude: A play by Paul Hewitt</t>
  </si>
  <si>
    <t>A new spoken word play, written by Paul Hewitt, in 3 parts about love and fate, inspired by the Ruba'iyat of Omar Khayyam.</t>
  </si>
  <si>
    <t>ICONS</t>
  </si>
  <si>
    <t>ICONS is a unique new play about the Amazon warrior women from Greek myth and re-imagines them from a contemporary female perspective.</t>
  </si>
  <si>
    <t>BIRDS (debut play with Hightide) - Response Workshops</t>
  </si>
  <si>
    <t>30 days to raise Â£1500 - to run drama workshops about the plays themes with girls (aged 13-18) who are in need! GIRL POWER!</t>
  </si>
  <si>
    <t>Silent Planet</t>
  </si>
  <si>
    <t>The world premiere of the first full-length play by Eve Leigh, at the intimate Finborough Theatre in London.</t>
  </si>
  <si>
    <t>Pig by Alex Oates (London Run)</t>
  </si>
  <si>
    <t>'Pig' by Alex Oates is an urgent and dark comedy with live music that discusses the vital issue of the state of our police force.</t>
  </si>
  <si>
    <t>Dog Show</t>
  </si>
  <si>
    <t>Part-silent film, part-thriller, Dog Show sees four actors play a community of dogs and their owners. One autumn, a killer strikes.</t>
  </si>
  <si>
    <t>Home</t>
  </si>
  <si>
    <t>An unsparing, slightly surreal look at the effects of the private rented sector on two young women. Based on real events.</t>
  </si>
  <si>
    <t>a colder water than here - VAULT 2017</t>
  </si>
  <si>
    <t>a colder water than here is a new play by Matt Jones and directed by Lily McLeish that will be perfomed at VAULT Festival from 1-5 Feb</t>
  </si>
  <si>
    <t>We Were Kings</t>
  </si>
  <si>
    <t>A new play developed in collaboration with graduating theatre makers, premiering at the Edinburgh Fringe Festival 2014.</t>
  </si>
  <si>
    <t>Get FREAK to the Edinburgh Fringe</t>
  </si>
  <si>
    <t>An extraordinary, punchy and provocative new play, providing a voice for women to address their sexuality and self worth. #EDFREAK</t>
  </si>
  <si>
    <t>Over Here Theatre/Scotchbonnet present: Love, Sex and Apps</t>
  </si>
  <si>
    <t>Love, Sex and Apps is a double bill exploring the way in which we are both connected and disconnected with those around us.</t>
  </si>
  <si>
    <t>Glass Mountain: An Original Fairytale</t>
  </si>
  <si>
    <t>A new tale of witches, fairies, cat-hunters and and bone-boilers from London theatre company Broken Glass.</t>
  </si>
  <si>
    <t>'Over the Top: The true-life tale of Dorothy Lawrence'</t>
  </si>
  <si>
    <t>New show with 2 performers and an original score, bringing the true story of this forgotten WW1 heroine to audiences in the southwest.</t>
  </si>
  <si>
    <t>Mrs Roosevelt Flies to London UK tour</t>
  </si>
  <si>
    <t>Eleanor Roosevelt: Passionate campaigner for human rights, champion for peace, staunch supporter of FDR's policies, betrayed wife.</t>
  </si>
  <si>
    <t>Prowl Theatre Company</t>
  </si>
  <si>
    <t>Prowl Theatre Company is brand new. We are putting on our first play 'Sexual perversity in Chicago', from the 10th to the 16th August</t>
  </si>
  <si>
    <t>St. Michael Boat Parties - Halloween and Beyond!</t>
  </si>
  <si>
    <t>Help the hosts of the infamous St. Michael sustain and create epic boat parties through Halloween and into 2015</t>
  </si>
  <si>
    <t>Thank You For Smoking</t>
  </si>
  <si>
    <t>Thank You For Smoking. A play about love, 5 trillion cigarettes and how the Flintstones earned the tobacco industry millions.</t>
  </si>
  <si>
    <t>EUTCo presents 'One Flew Over the Cuckoo's Nest'</t>
  </si>
  <si>
    <t>Exeter University Theatre Company is bringing the award winning play by Dale Wasserman to Exeter's Northcott Theatre</t>
  </si>
  <si>
    <t>iolite the musical</t>
  </si>
  <si>
    <t>We are trying to raise money to perform a musical we have written, called "Iolite", at the Edinburgh Fringe in 2015.</t>
  </si>
  <si>
    <t>Mr Mineshaft - A Play about Julius Eastman</t>
  </si>
  <si>
    <t>Forgotten composer, virtuoso pianist, actor, and activist.
I'm hoping to produce my play which explores Julius's life and music.</t>
  </si>
  <si>
    <t>The Bohemian Balcony - A Creative Space For All</t>
  </si>
  <si>
    <t>The Bohemian Balcony is a innovate multi-arts venue created by the people for the community. A platform for our arts to grow and shine.</t>
  </si>
  <si>
    <t>Twelfth Night or What You Will</t>
  </si>
  <si>
    <t>Yellowbelly Theatre needs your help to bring this incredible play of love, lust and mistaken identity to life in our debut performance!</t>
  </si>
  <si>
    <t>Migrants' Theatre</t>
  </si>
  <si>
    <t>Young adult theatre makers from London are raising money to cover costs for touring with their current production MigrantsÂ´ Rhapsody.</t>
  </si>
  <si>
    <t>Get Trip The Light Theatre's show to its 2nd London Stage!</t>
  </si>
  <si>
    <t>Trip The Light Theatre needs YOUR help to fund it's second run of its debut production 'The Sun Shining On her Hands' in London.</t>
  </si>
  <si>
    <t>Spinning Wheel Youth Takeover</t>
  </si>
  <si>
    <t>13 young people have taken over Spinning Wheel Theatre to choose, produce and create their own show from scratch.</t>
  </si>
  <si>
    <t>Quirky Bird Theatre's Young Actors on Tour</t>
  </si>
  <si>
    <t>Creating outstanding performance experiences with young actors from all economic backgrounds. Making great theatre accessible to all!</t>
  </si>
  <si>
    <t>The Girl Who Touched the Stars</t>
  </si>
  <si>
    <t>Two sisters make a set of paper dolls which take them on a journey across lands, creating memories along the way.</t>
  </si>
  <si>
    <t>PUNK ROCK</t>
  </si>
  <si>
    <t>William Carlisle has the world at his feet but its weight on his shoulders. He is intelligent, articulate and fucked.</t>
  </si>
  <si>
    <t>Jestia and Raedon</t>
  </si>
  <si>
    <t>Jestia and Raedon is a brand new romantic comedy play going to the Edinburgh Fringe Festival this summer.</t>
  </si>
  <si>
    <t>The Piano Man</t>
  </si>
  <si>
    <t>The real-life story of the mysterious 'Piano Man' who washed ashore with no memory; with no speech; but with an amazing ability...</t>
  </si>
  <si>
    <t>As You Like It? by Purple Ostrich Productions</t>
  </si>
  <si>
    <t>A new, LGBTQ focused adaptation of As You Like It that puts Celia and Rosalind's romantic relationship centre stage for the first time.</t>
  </si>
  <si>
    <t>Shakespeare's The Tempest: In-The-Round</t>
  </si>
  <si>
    <t>Follow the sell-out Tree Folk Theatre, as we lead you through The Tempest with masks, puppetry and live music! 15th July - 3rd August</t>
  </si>
  <si>
    <t>Back To Blackbrick- A new play with live music</t>
  </si>
  <si>
    <t>First stage adaptation of Sarah Moore Fitzgerald's beautiful novel about Alzheimer's and time travel with a live folk score.</t>
  </si>
  <si>
    <t>The Ruby Darlings Show</t>
  </si>
  <si>
    <t>The filthily talented Ruby and Darling, take you on a raunch-tastic musical discovery of life with a vagina. #sayno</t>
  </si>
  <si>
    <t>'Pope Head' - The World Tour of Australia</t>
  </si>
  <si>
    <t>Pope Head: The Secret Life of Francis Bacon â€“ A solo show celebrating the artist. Touring a land Down Under 12 Feb - 14 March '15.</t>
  </si>
  <si>
    <t>Different is Dangerous</t>
  </si>
  <si>
    <t>Fast paced, two hander which uses headphone verbatim technique to give an insight into the everyday lives of Leeds city locals.</t>
  </si>
  <si>
    <t>The Munitionettes</t>
  </si>
  <si>
    <t>Help us bring to life tales of hardship, danger and community of extraordinary women working in WW1 munitions factories.</t>
  </si>
  <si>
    <t>First Draft Theatre</t>
  </si>
  <si>
    <t>We will workshop, stage and develop new writing, devised work and adaptations. A joyful leap into the possibilities of an idea!</t>
  </si>
  <si>
    <t>The Pillowman Aberdeen</t>
  </si>
  <si>
    <t>Multi Award-Winng play THE PILLOWMAN coming to the Arts Centre Theatre, Aberdeen</t>
  </si>
  <si>
    <t>The Canterbury Shakespeare Festival - first season</t>
  </si>
  <si>
    <t>Come and help us make the Canterbury Shakespeare Festival a reality</t>
  </si>
  <si>
    <t>Muscovado: BurntOut's new play about slavery in Barbados</t>
  </si>
  <si>
    <t>Help us share an untold story of Britain's involvement in the slave trade, in the church where Wilberforce began his abolition campaign</t>
  </si>
  <si>
    <t>Curtain up at the Shoebox Theatre!</t>
  </si>
  <si>
    <t>Since October 2015 the Shoebox Theatre has become a hub of creativity - The next step in our journey is to hang stage curtains!</t>
  </si>
  <si>
    <t>Edfringe support - What a Gay Play</t>
  </si>
  <si>
    <t>I've written, and am producing, a fun new play with a gorgeous cast for this year's Edfringe and it just needs a little extra dough :)</t>
  </si>
  <si>
    <t>With My Eyes Wide Open</t>
  </si>
  <si>
    <t>We're making a hard hitting, innovative play which will open your eyes to what mental illness is like in the mind of the sufferer.</t>
  </si>
  <si>
    <t>Time at the Bar! The road to Edinburgh</t>
  </si>
  <si>
    <t>Following a sell-out run in Loughborough, Time at the Bar! is heading to this year's Fringe Festival... But we need your help!</t>
  </si>
  <si>
    <t>Thoroughly Modern Millie (Canceled)</t>
  </si>
  <si>
    <t>With Russell Grant as Mrs Meers, this classic musical taps into London's Theatro Technis 1-25 October 2014 for its UK fringe premiere!</t>
  </si>
  <si>
    <t>Rounds. Set design campaign.</t>
  </si>
  <si>
    <t>A powerful and urgent tale of the first line of defence for the NHS. Based on true stories from junior doctors.</t>
  </si>
  <si>
    <t>Pushers</t>
  </si>
  <si>
    <t>'Pushers' is an exciting new play and the first project for brand new theatre company, Ain't Got No Home Productions.</t>
  </si>
  <si>
    <t>Fishcakes</t>
  </si>
  <si>
    <t>Fishcakes is a piece of new writing for the Camden Fringe that explores a story of love, loss, and all the â€˜little things'.</t>
  </si>
  <si>
    <t>MIRAMAR</t>
  </si>
  <si>
    <t>Miramar is a a darkly funny play exploring what it is we call â€˜homeâ€™.</t>
  </si>
  <si>
    <t>Support Catalan Drama: Skin in Flames, by Guillem Clua</t>
  </si>
  <si>
    <t>Bots &amp; Barrals and StoneCrabs Theatre are excited to present the UK premiere of Guillem Clua's powerful Catalan drama Skin in Flames.</t>
  </si>
  <si>
    <t>Only Forever at The Hope Theatre</t>
  </si>
  <si>
    <t>An intense new play exploring how far you would go to protect your family.  Employing new graduates to give their careers a kickstart.</t>
  </si>
  <si>
    <t>'The Tempest' at the Minack Theatre Cornwall, July 2014</t>
  </si>
  <si>
    <t>Moving Stories' 'The Tempest' promises to be vibrant &amp; enchanting, with original music, vivid design &amp; unforgettable performances.</t>
  </si>
  <si>
    <t>One Good Night by Aisling Caffrey</t>
  </si>
  <si>
    <t>Venue hire and payment of designer for a darkly comic, all female play about power - losing it, wanting it and fighting to get it back</t>
  </si>
  <si>
    <t>Waving Goodbye</t>
  </si>
  <si>
    <t>A play about the horrible choices we have to make every day. Should we take a risk, or take the road most travelled?</t>
  </si>
  <si>
    <t>'Gretel and Hansel' - A Children's Theatre Production</t>
  </si>
  <si>
    <t>'Gretel and Hansel' by Sam Leeves - an inclusive, multi-sensory theatre production for children aged seven to eleven and their families</t>
  </si>
  <si>
    <t>Jon Udry's ABC Tour</t>
  </si>
  <si>
    <t>The ABC tour: 26 comedy-juggling shows in 26 different venues - chosen by YOU - each beginning with a different letter of the alphabet.</t>
  </si>
  <si>
    <t>The Merchant of Venice</t>
  </si>
  <si>
    <t>The University of Exeter Shakespeare Society is touring its acclaimed show The Merchant of Venice to Stratford-upon-Avon!</t>
  </si>
  <si>
    <t>The Return of The Walthamstow Mysteries</t>
  </si>
  <si>
    <t>'Somewhere you know, nowhere you've been' a theatrical 
re-imagining of Walthamstowâ€™s past acted out beneath big skies in the marshes.</t>
  </si>
  <si>
    <t>Itch + Scratch at Hackney Showroom</t>
  </si>
  <si>
    <t>After 3 successful nights last year, Itch+Scratch are back. New writing, live music and party fun. Best New Theatre, Great Night Out.</t>
  </si>
  <si>
    <t>Verge of Strife - The life and poetry of Rupert Brooke</t>
  </si>
  <si>
    <t>Jonny Labey (Eastenders) leads this poetic production as WWI poet Rupert Brooke, in this dynamic, moving portrait of a flawed genius.</t>
  </si>
  <si>
    <t>Petrification</t>
  </si>
  <si>
    <t>Help us get the show on the road! Petrification is a new play about home, memory and identity and we need your help to tour.</t>
  </si>
  <si>
    <t>Buffer: Edinburgh Fringe 2014</t>
  </si>
  <si>
    <t>Ambitious, Edinburgh-based company, Thrive Theatre, are bringing their brand new comedy BUFFER to the 2014 Edinburgh Fringe!</t>
  </si>
  <si>
    <t>After The End</t>
  </si>
  <si>
    <t>Let Go Theatre Co's very first production is going ahead in June 2015. Help support a brand new theatre co as we begin our adventure</t>
  </si>
  <si>
    <t>HOWARD BARKER DOUBLE BILL - Arcola Theatre 2015</t>
  </si>
  <si>
    <t>Exhilarating Double Bill uniting London premiere of THE TWELFTH BATTLE OF ISONZO &amp; thrilling revival of JUDITH: A PARTING FROM THE BODY</t>
  </si>
  <si>
    <t>Lock&amp;Key Theatre present 'Timon of Athens'</t>
  </si>
  <si>
    <t>Support Lock&amp;Key Theatre's 'Timon of Athens' by donating to our printing! Every penny goes to posters, programmes, flyers and scripts.</t>
  </si>
  <si>
    <t>The Beautiful House</t>
  </si>
  <si>
    <t>The Beautiful House' is a story of modern mummification and the present day post-humanist crisis in our relationship with death.</t>
  </si>
  <si>
    <t>The Free Man - the story of Hurr</t>
  </si>
  <si>
    <t>A performance to inspire people, regardless of their faith, to visualise the repentance of Hurr and the forgiveness of Imam Hussain</t>
  </si>
  <si>
    <t>The Night Watch</t>
  </si>
  <si>
    <t>Antonia Goddard Productions in association with Jethro Compton Productions presents THE NIGHT WATCH, an exciting new historical drama.</t>
  </si>
  <si>
    <t>The Divine Comedy Show</t>
  </si>
  <si>
    <t>A comedic drama about The Devil and his quest to take a bride and to Hell with the consequences, no matter what they may be.</t>
  </si>
  <si>
    <t>DAY OF THE DOG by Blue Sparrow Theatre Company</t>
  </si>
  <si>
    <t>This is the story about the Westons. One family who live with mental illness on a daily basis.</t>
  </si>
  <si>
    <t>Retro Rhapsody</t>
  </si>
  <si>
    <t>We have formed an innovative company that aims to create musical comedic performances suitable for a range of venues.</t>
  </si>
  <si>
    <t>old man's Gift</t>
  </si>
  <si>
    <t>A young theatre company promoting new talent and looking for help in funding our very first set for our black comedy "old man's Gift"</t>
  </si>
  <si>
    <t>The Not So Curious Incident of the Man in the Green Volvo</t>
  </si>
  <si>
    <t>Knee Slappers new production coming to Camden Fringe 2014! Presenting this off the wall, dark comedy for lovers of the bizzare. Groovy.</t>
  </si>
  <si>
    <t>Help take 'Conversations With Rats' to Edinburgh Fringe 2017</t>
  </si>
  <si>
    <t>Ampersand Theatre's debut appearance at Edinburgh is in 2017 as Conversations With Rats opens at theSpace on the Mile, please help!</t>
  </si>
  <si>
    <t>Heroines</t>
  </si>
  <si>
    <t>Help emberfly theatre put on their first production Heroines and pay our actors and creative team! Follow us @emberflytheatre</t>
  </si>
  <si>
    <t>Blue Stockings @ The Cockpit Theatre</t>
  </si>
  <si>
    <t>The GSA BA (Hons) Acting class of 2016 are taking a transfer of their GSA Production to The Cockpit Theatre in London</t>
  </si>
  <si>
    <t>CYRIL THE SQUIRREL a magical children's theatre tour</t>
  </si>
  <si>
    <t>Cyril needs your help to MAKE new puppet friends to accompany him on a magical journey through storytelling, puppetry and clown.</t>
  </si>
  <si>
    <t>Who Said Theatre Presents: The Calm</t>
  </si>
  <si>
    <t>Exciting and visceral new-writing that challenges the way we view the fine line between war and terror...</t>
  </si>
  <si>
    <t>A Grimm Night for Hans Christian Anderson</t>
  </si>
  <si>
    <t>An inclusive, cross community, multi-cultural theatre production for children aged 3 to 16 and their families</t>
  </si>
  <si>
    <t>HELMER'S LOO</t>
  </si>
  <si>
    <t>We have an award-winning Danish play, now we just need a bathroom set to perform it in. Spend a penny to help us build the set!</t>
  </si>
  <si>
    <t>Sweeney Todd: The Panto at the Edinburgh Fringe!</t>
  </si>
  <si>
    <t>PantoSoc are taking Sweeney Todd to the Fringe!
We will be performing in Edinburgh for two weeks, and we need your help to get there!</t>
  </si>
  <si>
    <t>Rose of June</t>
  </si>
  <si>
    <t>'Can you ever find acceptance in death?' 
Rose of June is a piece of theatre exploring the stages of grief. Unity Theatre - September</t>
  </si>
  <si>
    <t>Shock Treatment - The Sequel to Rocky Horror!</t>
  </si>
  <si>
    <t>Bringing Richard O'Brien's sequel to legendary Rocky Horror to the stage for the first time. First London, then...The World!</t>
  </si>
  <si>
    <t>E15 at The Pleasance and CPT</t>
  </si>
  <si>
    <t>'E15' is a verbatim project that looks at the story of the Focus E15 Campaign</t>
  </si>
  <si>
    <t>Julius Caesar - Which side will you choose?</t>
  </si>
  <si>
    <t>Set in the near future, this version of Shakespeare's classic play looks at how events that shook an empire could still happen today.</t>
  </si>
  <si>
    <t>POP! Community Cabaret Presents...</t>
  </si>
  <si>
    <t>Welcome to POP! Community Cabaret: the "friendliest mad bunch ever"!
We are a cabaret group run by our community for our community.</t>
  </si>
  <si>
    <t>Collision Course</t>
  </si>
  <si>
    <t>Two unlikely friends, a garage, tinned beans &amp; the end of the world.</t>
  </si>
  <si>
    <t>ENDURING SONG</t>
  </si>
  <si>
    <t>ENDURING SONG by award-winning Bear Trap Theatre, is a sweeping historical epic about love, loss and family set in the First Crusade.</t>
  </si>
  <si>
    <t>Popinjay Productions' The Odyssey</t>
  </si>
  <si>
    <t>We are devising a vibrant new adaptation of Homer's The Odyssey featuring dynamic storytelling, stunning visuals and original music.</t>
  </si>
  <si>
    <t>Hell Has No Fury by TwentySomething @ Edinburgh Fringe</t>
  </si>
  <si>
    <t>TwentySomething is taking Hell Has No Fury to Edinburgh! 
We're looking for your support to get us there.</t>
  </si>
  <si>
    <t>Down the Rabbit Hole</t>
  </si>
  <si>
    <t>Down the Rabbit Hole is an exciting new play by Not Just Theatre Productions. To be performed at Matthew's Yard Theatre in Feb 2015</t>
  </si>
  <si>
    <t>A History, w Nowell Edmurnds at the Edinburgh Fringe!</t>
  </si>
  <si>
    <t>Written a solo show about celebrity, and I'll be performing it at the famous Just The Tonic this Edinburgh Fringe - Help me get there!</t>
  </si>
  <si>
    <t>Henry V</t>
  </si>
  <si>
    <t>5 Actors, 30 Characters, 90 Minutes.
Let us transport you from London to the fields of Agincourt, using the power of your imagination.</t>
  </si>
  <si>
    <t>SPILL - A verbatim show about sex</t>
  </si>
  <si>
    <t>We're making a show about sex. Because it's important, everyone wants to talk about it and it's at the start of everything.</t>
  </si>
  <si>
    <t>"The Tale of The Cockatrice" by Peafrog Puppetry</t>
  </si>
  <si>
    <t>A brand new show that unites puppetry, live music and storytelling to bring a forgotten English legend back to life!</t>
  </si>
  <si>
    <t>Les Miserables - Backing fund</t>
  </si>
  <si>
    <t>We as a Performing Arts College are to perform 'Les Miserables'. We need backing in order to afford the set, costume and other aspects.</t>
  </si>
  <si>
    <t>1 in 3</t>
  </si>
  <si>
    <t>Life is more than the days you have left. 1 in 3 tells of two normal people &amp; their confrontation with mortality and the dice of fate.</t>
  </si>
  <si>
    <t>Monster</t>
  </si>
  <si>
    <t>A darkly comic one woman show by Abram Rooney as part of The Camden Fringe 2015.</t>
  </si>
  <si>
    <t>fEast Theatre presents "Winter '53", a new play by Rob John</t>
  </si>
  <si>
    <t>Following success with 'The Canada Boys' and 'Parachute', we are looking for financial help from the community with our new production</t>
  </si>
  <si>
    <t>Weald at The Finborough Theatre</t>
  </si>
  <si>
    <t>A terse and delicate dissection of male emotions from a rural perspective: fathers and sons, legacy and heritage, molasses and mud.</t>
  </si>
  <si>
    <t>MARSHA - a girl who does bad things</t>
  </si>
  <si>
    <t>liveartshow returns with a new work at the Arcola this summer. Marsha is a story combining opera, dance and theatre... with a unicorn</t>
  </si>
  <si>
    <t>Hippolytos - Polish Tour</t>
  </si>
  <si>
    <t>After a successful run at London's Cockpit Theatre, we are invited to perform in Gardzienice OPT and at Teatr Polski in Warsaw, Poland.</t>
  </si>
  <si>
    <t>Seance Theatre Performs Noel Coward's Blithe Spirit</t>
  </si>
  <si>
    <t>We are Seance Theatre Group trying to fund our first performance, Noel Coward's hysterical comedy farce, Blithe Spirit.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</si>
  <si>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</si>
  <si>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</si>
  <si>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Amateur production of The Blue Room by David Hare</t>
  </si>
  <si>
    <t>We are a new Theatre Company who are fundraising to put on a new production of the play 'The Blue Room' in High Wycombe and Maidenhead</t>
  </si>
  <si>
    <t>Help Launch LZA Theatre! The Eisteddfod + A Woman Alone</t>
  </si>
  <si>
    <t>We take great short(er) plays by brilliant playwrights &amp; make visually stunning conversation pieces in response to the city we live in</t>
  </si>
  <si>
    <t>Infectious, love at the end of the 21st century!</t>
  </si>
  <si>
    <t>Innovative Theatre Company Needs You To Reach Funding Requirements. We Are So Close We Can Smell It! Thank You In Advance.</t>
  </si>
  <si>
    <t>ACOrN: A Crunch Or None --&gt; Edinburgh Fringe!</t>
  </si>
  <si>
    <t>1 game, 7 levels, 45 attempts; Lorraine, Esbe &amp; David; 1 Grandmaester.
Help us take our metatheatrical nutshell volcano to the Fringe!</t>
  </si>
  <si>
    <t>Jason (Georgia on My Mind)</t>
  </si>
  <si>
    <t>Jason (Georgia on My Mind), a solo play about a modern quest to the Republic of Georgia in the ancient steps of Jason &amp; the Argonauts</t>
  </si>
  <si>
    <t>TUSENTACK THEATRE</t>
  </si>
  <si>
    <t>Tusentack Theatre is a professional theatre company providing opportunities to adults who access Mental Health Services.</t>
  </si>
  <si>
    <t>The Pendulum Swings</t>
  </si>
  <si>
    <t>'The Pendulum Swings' is a three-act dark comedy that sees Frank and Michael await their execution on Death Row.</t>
  </si>
  <si>
    <t>Corium</t>
  </si>
  <si>
    <t>A new piece of physical theatre about love, regret and longing.</t>
  </si>
  <si>
    <t>Ultimate Political Selfie!</t>
  </si>
  <si>
    <t>Almost Random Theatre's play about a candidate - with no policies - who is seeking election in May 2015</t>
  </si>
  <si>
    <t>Constellations by Nick Payne at the Nottingham New Theatre</t>
  </si>
  <si>
    <t>The award-winning Nottingham New Theatre presents an exciting experimental play about the multi-universe theory and love.</t>
  </si>
  <si>
    <t>Theatre for Life, Youth Theatre Company, Southampton UK</t>
  </si>
  <si>
    <t>Theatre for Life believes in unlocking young people's creativity, developing self belief and creating positive opportunities.</t>
  </si>
  <si>
    <t>'Patagonia' - by Robert George</t>
  </si>
  <si>
    <t>A full length comedy, Patagonia follows Grason and Jerry on their journey through a magical, South-American rainforest.</t>
  </si>
  <si>
    <t>Mine by Polly Teale A Paper Parachutes Production</t>
  </si>
  <si>
    <t>A small theatre company taking 'Mine' on tour in early 2016. 'Mine' is a modern play and we hope to break on to the stage with a bang.</t>
  </si>
  <si>
    <t>The Silence at the Song's End</t>
  </si>
  <si>
    <t>A brand new stage adaptation of the Libby Purves/Nicholas Heiney book. A new work involving music, poetry and fajitas. #timetochange</t>
  </si>
  <si>
    <t>Score</t>
  </si>
  <si>
    <t>Score is a musical play inspired by true stories of parents who have recovered from addiction and regained their children.</t>
  </si>
  <si>
    <t>Purpose Built Liverpool Comedy Club, Restaurant &amp; Bar</t>
  </si>
  <si>
    <t>Liverpool's 1st purpose built 7 night a week comedy club, bar &amp; restaurant with live music &amp; much more</t>
  </si>
  <si>
    <t>Support new theatre piece IT DOESN'T MATTER</t>
  </si>
  <si>
    <t>IT DOESN'T MATTER is a new comedic piece of political theatre written by three enthusiastic students. Help us produce it at LIPA!</t>
  </si>
  <si>
    <t>The Taming of the Shrew</t>
  </si>
  <si>
    <t>We are performing Shakespeare's "The Taming of the Shrew" in its original Elizabethan setting at the Oxford Shakespeare Festival.</t>
  </si>
  <si>
    <t>Dick Whittington - our 2016 community pantomime!</t>
  </si>
  <si>
    <t>Iver Heath Drama Club is a not-for-profit community group and this year we are performing DICK WHITTINGTON.</t>
  </si>
  <si>
    <t>Waiting for Godot - Blue Sky Theatre &amp; Arts</t>
  </si>
  <si>
    <t>Help a group of recovering alcoholics bring Samuel Beckett's classic to a seaside town!</t>
  </si>
  <si>
    <t>Children Must Run: An Original Musical</t>
  </si>
  <si>
    <t>Children Must Run is an original musical, about a prostitute, a drug mule, a child soldier and their struggles, hopes and dreams.</t>
  </si>
  <si>
    <t>MTA's National Theatre Connections Show!</t>
  </si>
  <si>
    <t>Montage Theatre Arts, as part of National Theatre Connections, are performing a show - We need you help to raise vital funds!</t>
  </si>
  <si>
    <t>'GULF' - a new play by PIVOT THEATRE</t>
  </si>
  <si>
    <t>A filmic, fast-paced exploration of trust, making its debut at Camden People's Theatre this July.</t>
  </si>
  <si>
    <t>Count Your Blessings - A Verbatim Performance</t>
  </si>
  <si>
    <t>the hardy presents a collaboration between Robbie Curran and Abram Rooney. Kemble House, 9th-14th August, every night at 8pm.</t>
  </si>
  <si>
    <t>WILDE TALES</t>
  </si>
  <si>
    <t>A theatrical adaptation of Oscar Wilde's short stories, presented by Suitcase Civilians at The Space, April 5-10 2016.</t>
  </si>
  <si>
    <t>ThÃ©rÃ¨se Raquin at The Courtyard Theatre</t>
  </si>
  <si>
    <t>We are a young company who have been accepted to put on our play at The Courtyard Theatre. We need Â£250 for flyers, props and costume!</t>
  </si>
  <si>
    <t>Royal Holloway's Drama Society Presents 'Posh'</t>
  </si>
  <si>
    <t>Debauchery, laughter, violence and politics. Why wouldn't you want help Drama Soc's production of 'Posh' be the best it can be?</t>
  </si>
  <si>
    <t>IHDC's 2017 Pantomime - Jack and the Beanstalk</t>
  </si>
  <si>
    <t>Each year our community comes together to put on a fun and funny family show. We need your help to keep our annual event going.</t>
  </si>
  <si>
    <t>Paria Exchange at Dave's Leicester Comedy Festival</t>
  </si>
  <si>
    <t>"Inteligent, Inspired and Inimitable" Nottingham's leading two man improv show is heading to Dave's Leicester Comedy Festival.</t>
  </si>
  <si>
    <t>Threads by David Lane at The Hope Theatre - 11-29 April</t>
  </si>
  <si>
    <t>Time Zone Theatre &amp; Arteria Theatre present this emotional thriller about Love, Loss and what happens when life goes on, but you can't.</t>
  </si>
  <si>
    <t>Community Theatre Project-Children's Show (Arthur)</t>
  </si>
  <si>
    <t>Young persons theatre company working in deprived area seeking funding for children's theatrical production.</t>
  </si>
  <si>
    <t>MENTAL Play short-tour 2015!</t>
  </si>
  <si>
    <t>Touring the fast-paced, playful and poignant story of three twenty-somethings in a mental-health support group.</t>
  </si>
  <si>
    <t>Virtual Reality - A play about autism, family and The Sims.</t>
  </si>
  <si>
    <t>I would like to raise a small budget to put on my first play, Virtual Reality. To be put on at 53two, Manchester - 29th &amp; 30th Nov 16</t>
  </si>
  <si>
    <t>Roll The Dice Theatre Company</t>
  </si>
  <si>
    <t>Roll The Dice Theatre Company revolves around taking risks in the game of life vicariously through beloved childhood games.</t>
  </si>
  <si>
    <t>Antonym Theatre - "STAIRCASES"</t>
  </si>
  <si>
    <t>"STAIRCASES" is a piece of collaborative new writing exploring 'L'esprit de l'escalier', or the conversations you wish you could have.</t>
  </si>
  <si>
    <t>Flush - David Dipper - Break Point Theatre</t>
  </si>
  <si>
    <t>Sex, deception, addiction, life. 
A quality piece of relevant theatre at one of London's most vibrant and respected fringe theatres.</t>
  </si>
  <si>
    <t>Write Now 5</t>
  </si>
  <si>
    <t>Write Now 5 is a new writing festival in south east London promoting new work from emerging playwrights.</t>
  </si>
  <si>
    <t>An Interview With Gaddafi - The Stage Play</t>
  </si>
  <si>
    <t>The moving dramatisation of one man's journey to find the truth behind the Libyan regime change.</t>
  </si>
  <si>
    <t>'SCARAMOUCHE JONES'' by Justin Butcher</t>
  </si>
  <si>
    <t>An enthralling tale charting the ecstasies and tragedies behind the seven white masks of centenarian clown,Scaramouche Jones.</t>
  </si>
  <si>
    <t>Whisper Me Happy Ever After (WMHEA)</t>
  </si>
  <si>
    <t>WMHAE by Julie McNamara, raises awareness of the effects domestic violence has on the mental health of young people who witness it.</t>
  </si>
  <si>
    <t>A Brief History of Musical Theatre...</t>
  </si>
  <si>
    <t>A revue show featuring the very best of the last century of musical theatre from aspiring young producers &amp; performers at RWCMD</t>
  </si>
  <si>
    <t>Time Please Fringe</t>
  </si>
  <si>
    <t>Funding for a production of Time Please at the Brighton Fringe 2017... and beyond.</t>
  </si>
  <si>
    <t>Seliges Theater presents "The God of Carnage"</t>
  </si>
  <si>
    <t>Seliges Theater is a brand new theatre company based out of Bristol. "The God of Carnage" will be our debut show. Help us get started!</t>
  </si>
  <si>
    <t>Pizza Delique</t>
  </si>
  <si>
    <t>A play that addresses an important social issue, brought to light by members of the UoM Drama Society.</t>
  </si>
  <si>
    <t>The Singing Teacher</t>
  </si>
  <si>
    <t>A fantastic new comedy coming to the West End 2014.  An Alan Ayckbourn meets Richard Curtis style comedy. Who knew singing was therapy!</t>
  </si>
  <si>
    <t>Austen a New Musical Play</t>
  </si>
  <si>
    <t>This fabulous new play explores the little known love life of England's most famous romantic novelist, Jane Austen.</t>
  </si>
  <si>
    <t>What a Gay Play - back, bigger and longer</t>
  </si>
  <si>
    <t>After a successful premiere run at Edinburgh 2014, it's been rewritten and revised and is back for another run of Edinburgh fun in 2015</t>
  </si>
  <si>
    <t>'Time at the Bar!' - Written and directed by Kieran Mellish</t>
  </si>
  <si>
    <t>'Time at the Bar!' is a play written by Kieran Mellish, a student at Loughborough University and member of LSU Stage Society.</t>
  </si>
  <si>
    <t>Arts in Conflict</t>
  </si>
  <si>
    <t>This project challenges social issues affecting young people in areas of deprivation within the Belfast area (Northern Ireland).</t>
  </si>
  <si>
    <t>Some Enchanted Evening UK TOUR</t>
  </si>
  <si>
    <t>A professional musical revue. First performed in 2013 as a short tour, to be embarking on a full length tour across the UK in 2015!</t>
  </si>
  <si>
    <t>Fantastic Mr Fox - Novus Theatre</t>
  </si>
  <si>
    <t>Novus Theatre bring you their new show 'Fantastic Mr Fox'. We hope to improve the pay for our cast and crew through Kickstarter.</t>
  </si>
  <si>
    <t>After The Blue</t>
  </si>
  <si>
    <t>Two sisters living in a Cornish seaside town attempt to hide and escape from a life- circle of deceit, abuse, incest and revenge.</t>
  </si>
  <si>
    <t>Take Tartuffe to Edinburgh Fringe Festival!</t>
  </si>
  <si>
    <t>Set in the height of sex, drugs and rock 'n' roll this production is an exciting new take on Moliere's classic! Performing with SpaceUK</t>
  </si>
  <si>
    <t>Dusk Theatre Company presents... Macbeth Rebothered</t>
  </si>
  <si>
    <t>Dusk Theatre have created a brand new adaptation of the hilarious BBC4 comedy "Macbeth Rebothered" originally by The Penny Dreadfuls.</t>
  </si>
  <si>
    <t>The Love Shack</t>
  </si>
  <si>
    <t>A Tequila slammer with a slice of Tarantino, a line of the London Fringe scene and a shot of â€œBreaking Badâ€. New Writing.</t>
  </si>
  <si>
    <t>A play by Gabriel Kemlo about lost ideals, and new starts</t>
  </si>
  <si>
    <t>Against the decline of Thatcherism, the fall of the Wall, and the rise of Acid House. This comedy is a 'Withnail &amp; I' for 1993.</t>
  </si>
  <si>
    <t>Memoir of a Forgotten Past</t>
  </si>
  <si>
    <t>3 decades, 3 generations, 3 friends, one house. Real Eyes Theatre explore how our lives are influenced by the decades we grow up in.</t>
  </si>
  <si>
    <t>Headaches - a play exploring the topic of mental health</t>
  </si>
  <si>
    <t>Headaches: a play composed of personal testimonies, writings and music, centered on mental illness and its effects on people's lives.</t>
  </si>
  <si>
    <t>MENTAL Play</t>
  </si>
  <si>
    <t>A new play and project exploring challenges faced by young adults struggling with mental health issues in contemporary Britain.</t>
  </si>
  <si>
    <t>"The Day That Shakespeare Died" - The book and the play.</t>
  </si>
  <si>
    <t>A book and a play. Narrated by the ghost of Will Shakespeare and the ghost of his dog Crab,  Their adventures in the afterlife...</t>
  </si>
  <si>
    <t>Tonight I'll be April</t>
  </si>
  <si>
    <t>A gritty play looking at a modern day relationship, highlighting issues of mental health and abuse suffered by men.</t>
  </si>
  <si>
    <t>(TBC) I'M JUST HERE TO BUY SOY SAUCE by Jingan Young</t>
  </si>
  <si>
    <t>World premiere of "I'm Just Here to Buy Soy Sauce", a play about China &amp; the UK housing crisis by Jingan Young location TBC</t>
  </si>
  <si>
    <t>Lovers and Other Strangers at The Cockpit</t>
  </si>
  <si>
    <t>Lovers and Other Strangers by RenÃ©e Taylor and Joseph Bologna, showing at The Cockpit theatre in Marylebone, 10th - 14th August 2015</t>
  </si>
  <si>
    <t>The Grouch Who Couldn't Steal Christmas</t>
  </si>
  <si>
    <t>'The Grouch' is the perfect way to brighten up your Christmas. Full of love, laughs and some sheer calculated silliness, don't miss it!</t>
  </si>
  <si>
    <t>Jack and the Beanstalk, The Family Pantomime December 2015</t>
  </si>
  <si>
    <t>Local boy turned producer returns with a brand new show, another talented cast, dazzling costumes and brand new set! Please support!</t>
  </si>
  <si>
    <t>The Pendulum Swings UK Theatre Tour/EdFringe</t>
  </si>
  <si>
    <t>Our aim is to deliver a powerful piece of theatre to audiences across the UK, including Edinburgh Fringe (2017).</t>
  </si>
  <si>
    <t>The Story of the 1914 Christmas Truce is coming to America</t>
  </si>
  <si>
    <t>OUR FRIENDS THE ENEMY will make its American Debut at Theatre Row in New York City, and we would like for you to join us on our journey</t>
  </si>
  <si>
    <t>Wild Men at the Bristol Cathedral</t>
  </si>
  <si>
    <t>Help fund the exciting first collaboration between Hotel Echo and Bristol Cathedral: WILD MEN, a show commemorating those lost in WW1.</t>
  </si>
  <si>
    <t>'Haunting Julia' by Alan Ayckbourn</t>
  </si>
  <si>
    <t>Accessible, original theatre for all!</t>
  </si>
  <si>
    <t>Zachariah Sheldon: A musical to chill your blood</t>
  </si>
  <si>
    <t>Zachariah Sheldon is a brilliant, darkly twisted brand new musical with music from Mark Newton and script by Anthony Wilkes</t>
  </si>
  <si>
    <t>Nothing Changes</t>
  </si>
  <si>
    <t>Nothing Changes is a modern musical version of the Ragged Trousered Philanthropists exploring the inequalities of "austerity Britain"</t>
  </si>
  <si>
    <t>Counting Stars</t>
  </si>
  <si>
    <t>The world premiere of an astonishing new play by acclaimed writer Atiha Sen Gupta.</t>
  </si>
  <si>
    <t>'Journey's End' Tour of Dorset commemorating WW1</t>
  </si>
  <si>
    <t>Brand new graduate theater company 'FMP Theatre' proudly presents the definitive WW1 play, Journey's End, with a little help from you.</t>
  </si>
  <si>
    <t>New Edinburgh play</t>
  </si>
  <si>
    <t>I've written a fun new play exploring the reality of gay stereotypes in 2014 - with accommodation and venue hire it needs some dough :)</t>
  </si>
  <si>
    <t>In the Land of Gold</t>
  </si>
  <si>
    <t>A bold, colouful, vibrant play centred around the last remaining monarchy of Africa.</t>
  </si>
  <si>
    <t>Women Beware Women</t>
  </si>
  <si>
    <t>Young Actor's taking on a Jacobean tragedy. Family, betrayal, love, lust, sex and death.</t>
  </si>
  <si>
    <t>Just Bryan, a radio drama</t>
  </si>
  <si>
    <t>Radio drama about a failed comedian with the help of his Dictaphone friend Alan, tries to become a success whilst fighting his demons.</t>
  </si>
  <si>
    <t>The Dead Loss</t>
  </si>
  <si>
    <t>1920's London; two brothers try to make a name for themselves in the underground crime world but encounter a ruthless Irish mob boss.</t>
  </si>
  <si>
    <t>Hot Dogs a new play by Suhayla El-Bushra</t>
  </si>
  <si>
    <t>Hot Dogs is a new play that tackles sexism in schools and addresses issues that current sex/relationship education fails to.</t>
  </si>
  <si>
    <t>Duodeca</t>
  </si>
  <si>
    <t>Poppin Productions are currently entering the development stage of their very first production -  "Duodeca".</t>
  </si>
  <si>
    <t>Hamlet by CattyWhamPuss (with non-traditional casting)</t>
  </si>
  <si>
    <t>With non-gender specific casting, CattyWhamPuss Theatre dismiss traditional casting biases in this, their ambitious first venture.</t>
  </si>
  <si>
    <t>1000 words (Canceled)</t>
  </si>
  <si>
    <t>New collection of music by Scott Evan Davis!</t>
  </si>
  <si>
    <t>Romeo and Juliet by Cry of Curs</t>
  </si>
  <si>
    <t>We place the actors and script to the fore, with productions stripped down to barest level, aiming to make theatre accessible.</t>
  </si>
  <si>
    <t>100, Acre Wood</t>
  </si>
  <si>
    <t>NonSens!cal tackles the struggles of four people with mental health issues/disorders inspired by A.A Milne's Winnie the Pooh</t>
  </si>
  <si>
    <t>Hardcross</t>
  </si>
  <si>
    <t>Following the enormous success of Hardcross, we are looking for new ways to bring this wonderful play to a wider audience.</t>
  </si>
  <si>
    <t>Oh! What a Lovely War - Salute the Centenary</t>
  </si>
  <si>
    <t>Salute the Centenary with this satirical and moving play. The centenary has national relevance, and we want to mark it in our community</t>
  </si>
  <si>
    <t>Create The Twisted Tree Theatre</t>
  </si>
  <si>
    <t>I have set up a new theatre company, and am looking to raise funds to purchase a venue with a difference to a standard theatre.</t>
  </si>
  <si>
    <t>Strive</t>
  </si>
  <si>
    <t>Free drama, dance and singing workshops for disadvantaged young people to inspire, create and help them follow their dreams.</t>
  </si>
  <si>
    <t>Hercules the Panto</t>
  </si>
  <si>
    <t>Hercules must complete four challenges in order to meet the father he never knew</t>
  </si>
  <si>
    <t>Cowes and The Sea</t>
  </si>
  <si>
    <t>Performing Arts workshops, for young people aged 5 -16, exploring how the sea has shaped Cowes as a settlement.</t>
  </si>
  <si>
    <t>Jeremy Kyle- The Opera</t>
  </si>
  <si>
    <t>The Jeremy Kyle Show offers so much subject matter to create an opera with.  Along with his brilliant put downs it could be excellent!</t>
  </si>
  <si>
    <t>HIDDEN: The FCO Plays</t>
  </si>
  <si>
    <t>A play performed at the FCO Global Summit on the Preventing Sexual Violence Initiative, hosted by William Hague and Angelina Jolie</t>
  </si>
  <si>
    <t>The Bath Theatre Bus (Canceled)</t>
  </si>
  <si>
    <t>A magical, unique, theatre bus which aims to inspire the creative communities around Bath and create unique performance opportunities.</t>
  </si>
  <si>
    <t>1 World Educational Theme Parks</t>
  </si>
  <si>
    <t>A series of 6 educational theme parks. This project is to fund the plans and 3D designs required to build the first park.</t>
  </si>
  <si>
    <t>Our Country's Good</t>
  </si>
  <si>
    <t>A UWE Drama Society adaptation of Timberlake Wertenbaker's play. Funding needed for costumes/props to make the show a success. Thanks.</t>
  </si>
  <si>
    <t>This is Living by Liam Borrett</t>
  </si>
  <si>
    <t>THE POIGNANT EXPLORATION OF WHAT IT MEANS TO SAY GOODBYE.
Stripped Raw brings Liam Borrett's debut play 'This is Living' to Wiltshire.</t>
  </si>
  <si>
    <t>Theatre 'Portable' Royal (Canceled)</t>
  </si>
  <si>
    <t>Theatre â€˜Portableâ€™ Royal is a portable, fully working, 40 seater theatre which will tour the UK and beyond!</t>
  </si>
  <si>
    <t>CAGED - A New Musical (Canceled)</t>
  </si>
  <si>
    <t>CAGED - A New Musical is the story of One Passion, One Voice, One Dream. - One man's quest to become the woman he always wanted to be.</t>
  </si>
  <si>
    <t>Shakespeare's R&amp;J - Chapel Lane Theatre Company</t>
  </si>
  <si>
    <t>CLTC are crowdfunding for our latest production - Joe Calarco's brilliant adaptation of Shakespeare's most loved tragedy.</t>
  </si>
  <si>
    <t>'Working Play Title'</t>
  </si>
  <si>
    <t>We aim to produce a Professional Published Play for two days in October 2015 on Fri 30th &amp; Sat 31st with three performances in total.</t>
  </si>
  <si>
    <t>The Butterfly Catcher</t>
  </si>
  <si>
    <t>LEELA IS A 14 YEAR OLD GIRL. JONAH IS A 56 YEAR OLD MAN. IT'S BEEN GOING ON FOR 3 YEARS. HERE COMES THE NIGHT OF VIOLENT RECKONING.</t>
  </si>
  <si>
    <t>Theatre Memoire</t>
  </si>
  <si>
    <t>Theatre Memoire are a High Wycombe based theatre company. Performing plays about multi-culturalism and interconectedness.</t>
  </si>
  <si>
    <t>And There Was War! Major Theatre Production</t>
  </si>
  <si>
    <t>And There Was War is a play, a biblical narrative deeply entrenched in the concepts of the great controversy between Good and Evil!</t>
  </si>
  <si>
    <t>Jack the Lad</t>
  </si>
  <si>
    <t>Jack the Lad - a new play that explores how far the boundaries of friendship will stretch when morality and loyalties clash.</t>
  </si>
  <si>
    <t>Goal</t>
  </si>
  <si>
    <t>Number of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</si>
  <si>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</si>
  <si>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</si>
  <si>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</si>
  <si>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</si>
  <si>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</si>
  <si>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</si>
  <si>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</si>
  <si>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</si>
  <si>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</si>
  <si>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</si>
  <si>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</si>
  <si>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</si>
  <si>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</si>
  <si>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</si>
  <si>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</si>
  <si>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</si>
  <si>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</si>
  <si>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</si>
  <si>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Column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</si>
  <si>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</si>
  <si>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</si>
  <si>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</si>
  <si>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</si>
  <si>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</si>
  <si>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</si>
  <si>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</si>
  <si>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</si>
  <si>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</si>
  <si>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</si>
  <si>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</si>
  <si>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</si>
  <si>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</si>
  <si>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Row Labels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</si>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</sst>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EE0612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4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4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0" fillId="0" borderId="0" xfId="0" applyFont="1"/>
    <xf numFmtId="9" fontId="0" fillId="0" borderId="0" xfId="1" applyFon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layout>
        <c:manualLayout>
          <c:xMode val="edge"/>
          <c:yMode val="edge"/>
          <c:x val="0.417826334208224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Goals'!$B$1</c:f>
              <c:strCache>
                <c:ptCount val="1"/>
                <c:pt idx="0">
                  <c:v>Number of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Goals'!$B$2:$B$13</c:f>
              <c:numCache>
                <c:formatCode>General</c:formatCode>
                <c:ptCount val="12"/>
                <c:pt idx="0">
                  <c:v>82</c:v>
                </c:pt>
                <c:pt idx="1">
                  <c:v>149</c:v>
                </c:pt>
                <c:pt idx="2">
                  <c:v>20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F-45DB-8A26-24FA9F29F3EB}"/>
            </c:ext>
          </c:extLst>
        </c:ser>
        <c:ser>
          <c:idx val="1"/>
          <c:order val="1"/>
          <c:tx>
            <c:strRef>
              <c:f>'Outcomes Based on Goals'!$C$1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Goals'!$C$2:$C$13</c:f>
              <c:numCache>
                <c:formatCode>General</c:formatCode>
                <c:ptCount val="12"/>
                <c:pt idx="0">
                  <c:v>17</c:v>
                </c:pt>
                <c:pt idx="1">
                  <c:v>49</c:v>
                </c:pt>
                <c:pt idx="2">
                  <c:v>11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F-45DB-8A26-24FA9F29F3EB}"/>
            </c:ext>
          </c:extLst>
        </c:ser>
        <c:ser>
          <c:idx val="2"/>
          <c:order val="2"/>
          <c:tx>
            <c:strRef>
              <c:f>'Outcomes Based on Goals'!$D$1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Goals'!$D$2:$D$13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AF-45DB-8A26-24FA9F29F3EB}"/>
            </c:ext>
          </c:extLst>
        </c:ser>
        <c:ser>
          <c:idx val="3"/>
          <c:order val="3"/>
          <c:tx>
            <c:strRef>
              <c:f>'Outcomes Based on Goals'!$E$1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Goals'!$E$2:$E$13</c:f>
              <c:numCache>
                <c:formatCode>General</c:formatCode>
                <c:ptCount val="12"/>
                <c:pt idx="0">
                  <c:v>99</c:v>
                </c:pt>
                <c:pt idx="1">
                  <c:v>199</c:v>
                </c:pt>
                <c:pt idx="2">
                  <c:v>33</c:v>
                </c:pt>
                <c:pt idx="3">
                  <c:v>12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AF-45DB-8A26-24FA9F29F3EB}"/>
            </c:ext>
          </c:extLst>
        </c:ser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0.82828282828282829</c:v>
                </c:pt>
                <c:pt idx="1">
                  <c:v>0.74874371859296485</c:v>
                </c:pt>
                <c:pt idx="2">
                  <c:v>0.60606060606060608</c:v>
                </c:pt>
                <c:pt idx="3">
                  <c:v>0.5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AF-45DB-8A26-24FA9F29F3EB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0.17171717171717171</c:v>
                </c:pt>
                <c:pt idx="1">
                  <c:v>0.24623115577889448</c:v>
                </c:pt>
                <c:pt idx="2">
                  <c:v>0.33333333333333331</c:v>
                </c:pt>
                <c:pt idx="3">
                  <c:v>0.41666666666666669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AF-45DB-8A26-24FA9F29F3EB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5.0251256281407036E-3</c:v>
                </c:pt>
                <c:pt idx="2">
                  <c:v>6.0606060606060608E-2</c:v>
                </c:pt>
                <c:pt idx="3">
                  <c:v>8.3333333333333329E-2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AF-45DB-8A26-24FA9F29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071408"/>
        <c:axId val="1091068128"/>
      </c:lineChart>
      <c:catAx>
        <c:axId val="10910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68128"/>
        <c:crosses val="autoZero"/>
        <c:auto val="1"/>
        <c:lblAlgn val="ctr"/>
        <c:lblOffset val="100"/>
        <c:noMultiLvlLbl val="0"/>
      </c:catAx>
      <c:valAx>
        <c:axId val="1091068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Assignment-Final.xlsx]Outcomes Based on Launch Date!PivotTable4</c:name>
    <c:fmtId val="2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D-44EF-AAFF-9082BFA7A133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D-44EF-AAFF-9082BFA7A133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D-44EF-AAFF-9082BFA7A133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D-44EF-AAFF-9082BFA7A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882360"/>
        <c:axId val="583882688"/>
      </c:lineChart>
      <c:catAx>
        <c:axId val="58388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82688"/>
        <c:crosses val="autoZero"/>
        <c:auto val="1"/>
        <c:lblAlgn val="ctr"/>
        <c:lblOffset val="100"/>
        <c:noMultiLvlLbl val="0"/>
      </c:catAx>
      <c:valAx>
        <c:axId val="5838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8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16</xdr:row>
      <xdr:rowOff>144780</xdr:rowOff>
    </xdr:from>
    <xdr:to>
      <xdr:col>17</xdr:col>
      <xdr:colOff>45720</xdr:colOff>
      <xdr:row>40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E7ECEA-AAC4-4E0C-A3B2-3297BDA46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693420</xdr:colOff>
      <xdr:row>18</xdr:row>
      <xdr:rowOff>99060</xdr:rowOff>
    </xdr:from>
    <xdr:to>
      <xdr:col>9</xdr:col>
      <xdr:colOff>121920</xdr:colOff>
      <xdr:row>33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17EFE-923B-4715-AFC1-7B5DA0519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89dedb9e5d55fd4/Documents/Module%201%20Assignmen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Manz" refreshedDate="43924.586673726852" createdVersion="6" refreshedVersion="6" minRefreshableVersion="3" recordCount="4114" xr:uid="{DB8A50F0-E6A2-4621-8DBE-7A7CA7EB7C05}">
  <cacheSource type="worksheet">
    <worksheetSource ref="A1:V4115" sheet="Kickstarter" r:id="rId2"/>
  </cacheSource>
  <cacheFields count="2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eadline date" numFmtId="14">
      <sharedItems containsSemiMixedTypes="0" containsNonDate="0" containsDate="1" containsString="0" minDate="2009-08-10T19:26:00" maxDate="2017-05-03T19:12:00"/>
    </cacheField>
    <cacheField name="launch date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3"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Percentage funded" numFmtId="0">
      <sharedItems containsSemiMixedTypes="0" containsString="0" containsNumber="1" minValue="0" maxValue="2260300"/>
    </cacheField>
    <cacheField name="Average Donation" numFmtId="0">
      <sharedItems containsSemiMixedTypes="0" containsString="0" containsNumber="1" minValue="0" maxValue="3304"/>
    </cacheField>
    <cacheField name="Parent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 count="41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</sharedItems>
    </cacheField>
    <cacheField name="Date Created Conversation" numFmtId="14">
      <sharedItems containsSemiMixedTypes="0" containsNonDate="0" containsDate="1" containsString="0" minDate="2009-05-17T03:55:13" maxDate="2017-03-15T15:30:07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5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5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d v="2013-03-25T04:08:59"/>
    <x v="0"/>
    <n v="7813.78"/>
    <n v="88.6"/>
    <x v="0"/>
    <x v="0"/>
    <d v="2013-02-19T05:08:59"/>
    <d v="2013-03-25T04:08:59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d v="2017-01-24T10:34:12"/>
    <x v="1"/>
    <n v="21535.02"/>
    <n v="1389.36"/>
    <x v="0"/>
    <x v="1"/>
    <d v="2016-12-10T10:34:12"/>
    <d v="2017-01-24T10:34:1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d v="2013-11-15T04:00:00"/>
    <x v="2"/>
    <n v="263.02999999999997"/>
    <n v="272.36"/>
    <x v="0"/>
    <x v="0"/>
    <d v="2013-10-14T12:01:01"/>
    <d v="2013-11-15T04:00:0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d v="2014-07-23T21:08:09"/>
    <x v="3"/>
    <n v="543.35"/>
    <n v="116.35"/>
    <x v="0"/>
    <x v="0"/>
    <d v="2014-06-13T21:08:09"/>
    <d v="2014-07-23T21:08:0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d v="2016-06-06T17:02:00"/>
    <x v="4"/>
    <n v="800.21"/>
    <n v="188.51"/>
    <x v="0"/>
    <x v="0"/>
    <d v="2016-04-13T14:30:09"/>
    <d v="2016-06-06T17:02:0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d v="2016-07-08T23:03:34"/>
    <x v="5"/>
    <n v="494.91"/>
    <n v="173.58"/>
    <x v="0"/>
    <x v="0"/>
    <d v="2016-05-09T23:03:34"/>
    <d v="2016-07-08T23:03:34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d v="2013-05-14T20:55:13"/>
    <x v="6"/>
    <n v="1181.6099999999999"/>
    <n v="29.19"/>
    <x v="1"/>
    <x v="2"/>
    <d v="2013-04-30T20:55:13"/>
    <d v="2013-05-14T20:55:1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d v="2012-06-12T07:00:00"/>
    <x v="7"/>
    <n v="1026.8499999999999"/>
    <n v="1323.25"/>
    <x v="0"/>
    <x v="0"/>
    <d v="2012-05-10T05:24:52"/>
    <d v="2012-06-12T07:00:0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d v="2016-08-06T07:00:00"/>
    <x v="8"/>
    <n v="256.83"/>
    <n v="247.94"/>
    <x v="0"/>
    <x v="0"/>
    <d v="2016-06-28T17:21:04"/>
    <d v="2016-08-06T07:00:0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d v="2013-05-31T12:00:00"/>
    <x v="9"/>
    <n v="191.17"/>
    <n v="86.16"/>
    <x v="0"/>
    <x v="0"/>
    <d v="2013-04-25T08:45:23"/>
    <d v="2013-05-31T12:00:0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d v="2016-03-16T05:04:57"/>
    <x v="10"/>
    <n v="157.19"/>
    <n v="849.67"/>
    <x v="2"/>
    <x v="3"/>
    <d v="2016-02-15T06:04:57"/>
    <d v="2016-03-16T05:04:5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d v="2016-01-11T23:00:00"/>
    <x v="11"/>
    <n v="819.56"/>
    <n v="422.02"/>
    <x v="0"/>
    <x v="0"/>
    <d v="2015-12-09T08:36:13"/>
    <d v="2016-01-11T23:00:0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d v="2016-06-28T15:45:23"/>
    <x v="12"/>
    <n v="317.33"/>
    <n v="259.25"/>
    <x v="0"/>
    <x v="0"/>
    <d v="2016-05-29T15:45:23"/>
    <d v="2016-06-28T15:45:2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d v="2016-03-12T05:00:00"/>
    <x v="13"/>
    <n v="698.95"/>
    <n v="842.11"/>
    <x v="0"/>
    <x v="0"/>
    <d v="2016-01-25T13:56:16"/>
    <d v="2016-03-12T05:00:0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d v="2015-07-12T06:02:38"/>
    <x v="14"/>
    <n v="348.02"/>
    <n v="511.79"/>
    <x v="0"/>
    <x v="0"/>
    <d v="2015-06-02T06:02:38"/>
    <d v="2015-07-12T06:02:3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d v="2016-12-21T07:59:00"/>
    <x v="15"/>
    <n v="33.56"/>
    <n v="223.58"/>
    <x v="0"/>
    <x v="4"/>
    <d v="2016-11-15T13:58:35"/>
    <d v="2016-12-21T07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d v="2014-05-15T06:58:51"/>
    <x v="16"/>
    <n v="126.12"/>
    <n v="64.569999999999993"/>
    <x v="0"/>
    <x v="0"/>
    <d v="2014-04-15T06:58:51"/>
    <d v="2014-05-15T06:58:51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d v="2014-05-01T14:01:30"/>
    <x v="17"/>
    <n v="788.06"/>
    <n v="176.2"/>
    <x v="0"/>
    <x v="0"/>
    <d v="2014-04-01T14:01:30"/>
    <d v="2014-05-01T14:01:3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d v="2017-01-02T22:59:00"/>
    <x v="18"/>
    <n v="2790.64"/>
    <n v="83.8"/>
    <x v="0"/>
    <x v="4"/>
    <d v="2016-11-30T08:03:34"/>
    <d v="2017-01-02T22:59:0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d v="2015-05-07T06:58:00"/>
    <x v="19"/>
    <n v="386.82"/>
    <n v="593.94000000000005"/>
    <x v="0"/>
    <x v="0"/>
    <d v="2015-03-13T03:07:13"/>
    <d v="2015-05-07T06:58:0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d v="2015-08-19T15:37:54"/>
    <x v="20"/>
    <n v="1460.49"/>
    <n v="134.36000000000001"/>
    <x v="0"/>
    <x v="1"/>
    <d v="2015-07-14T15:37:54"/>
    <d v="2015-08-19T15:37:5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d v="2015-02-28T14:00:59"/>
    <x v="21"/>
    <n v="951.03"/>
    <n v="65.89"/>
    <x v="3"/>
    <x v="5"/>
    <d v="2015-01-29T14:00:59"/>
    <d v="2015-02-28T14:00:5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d v="2016-12-03T01:07:53"/>
    <x v="22"/>
    <n v="975.11"/>
    <n v="426.93"/>
    <x v="3"/>
    <x v="5"/>
    <d v="2016-11-03T00:07:53"/>
    <d v="2016-12-03T01:07:5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d v="2016-04-22T06:32:52"/>
    <x v="23"/>
    <n v="259.58"/>
    <n v="180.75"/>
    <x v="0"/>
    <x v="0"/>
    <d v="2016-03-23T06:32:52"/>
    <d v="2016-04-22T06:32:52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d v="2015-11-19T04:59:00"/>
    <x v="24"/>
    <n v="114.9"/>
    <n v="282.66000000000003"/>
    <x v="0"/>
    <x v="0"/>
    <d v="2015-10-13T11:02:26"/>
    <d v="2015-11-19T04:59: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d v="2015-06-12T20:00:00"/>
    <x v="25"/>
    <n v="382.13"/>
    <n v="128.38999999999999"/>
    <x v="0"/>
    <x v="0"/>
    <d v="2015-05-12T05:01:56"/>
    <d v="2015-06-12T20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d v="2014-08-14T12:58:18"/>
    <x v="26"/>
    <n v="206.74"/>
    <n v="136.63999999999999"/>
    <x v="0"/>
    <x v="0"/>
    <d v="2014-07-15T12:58:18"/>
    <d v="2014-08-14T12:58:18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d v="2017-02-10T06:28:53"/>
    <x v="27"/>
    <n v="52.57"/>
    <n v="2928.93"/>
    <x v="0"/>
    <x v="6"/>
    <d v="2017-01-11T06:28:53"/>
    <d v="2017-02-10T06:28:53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d v="2015-04-03T03:59:00"/>
    <x v="28"/>
    <n v="1014.64"/>
    <n v="56.97"/>
    <x v="3"/>
    <x v="5"/>
    <d v="2015-03-05T05:01:06"/>
    <d v="2015-04-03T03:59:0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d v="2015-12-19T07:59:00"/>
    <x v="29"/>
    <n v="402.33"/>
    <n v="245.02"/>
    <x v="0"/>
    <x v="0"/>
    <d v="2015-11-03T05:12:20"/>
    <d v="2015-12-19T07:59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d v="2014-09-21T19:00:15"/>
    <x v="30"/>
    <n v="944.83"/>
    <n v="164.8"/>
    <x v="3"/>
    <x v="5"/>
    <d v="2014-08-22T19:00:15"/>
    <d v="2014-09-21T19:00:1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d v="2016-09-22T17:00:21"/>
    <x v="31"/>
    <n v="484.91"/>
    <n v="108.97"/>
    <x v="0"/>
    <x v="0"/>
    <d v="2016-08-23T17:00:21"/>
    <d v="2016-09-22T17:00:2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d v="2014-08-26T22:00:40"/>
    <x v="32"/>
    <n v="526.09"/>
    <n v="54.88"/>
    <x v="4"/>
    <x v="7"/>
    <d v="2014-07-22T22:00:40"/>
    <d v="2014-08-26T22:00:4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d v="2017-01-10T21:59:00"/>
    <x v="33"/>
    <n v="720.25"/>
    <n v="107.82"/>
    <x v="3"/>
    <x v="5"/>
    <d v="2016-12-21T20:51:53"/>
    <d v="2017-01-10T21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d v="2016-04-03T12:01:02"/>
    <x v="34"/>
    <n v="354.82"/>
    <n v="91.21"/>
    <x v="0"/>
    <x v="0"/>
    <d v="2016-02-23T13:01:02"/>
    <d v="2016-04-03T12:01:0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d v="2016-02-20T02:00:53"/>
    <x v="35"/>
    <n v="353.05"/>
    <n v="326.29000000000002"/>
    <x v="0"/>
    <x v="0"/>
    <d v="2016-01-06T02:00:53"/>
    <d v="2016-02-20T02:00:53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d v="2015-04-18T21:10:05"/>
    <x v="36"/>
    <n v="294.02999999999997"/>
    <n v="483.34"/>
    <x v="0"/>
    <x v="0"/>
    <d v="2015-03-04T22:10:05"/>
    <d v="2015-04-18T21:10:05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d v="2013-02-01T18:25:39"/>
    <x v="37"/>
    <n v="114.17"/>
    <n v="161.26"/>
    <x v="5"/>
    <x v="8"/>
    <d v="2012-12-18T18:25:39"/>
    <d v="2013-02-01T18:25:39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d v="2016-08-11T06:28:36"/>
    <x v="38"/>
    <n v="1705.25"/>
    <n v="68.819999999999993"/>
    <x v="0"/>
    <x v="0"/>
    <d v="2016-06-27T06:28:36"/>
    <d v="2016-08-11T06:28:36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d v="2016-12-01T04:59:00"/>
    <x v="39"/>
    <n v="136.22"/>
    <n v="449.26"/>
    <x v="0"/>
    <x v="0"/>
    <d v="2016-11-01T10:32:05"/>
    <d v="2016-12-01T04:59:0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d v="2014-11-11T16:10:36"/>
    <x v="40"/>
    <n v="146.54"/>
    <n v="155.24"/>
    <x v="6"/>
    <x v="9"/>
    <d v="2014-09-12T15:10:36"/>
    <d v="2014-11-11T16:10:3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d v="2017-03-14T22:57:00"/>
    <x v="41"/>
    <n v="112.93"/>
    <n v="147.16999999999999"/>
    <x v="5"/>
    <x v="8"/>
    <d v="2017-02-09T07:33:26"/>
    <d v="2017-03-14T22:57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d v="2015-12-19T01:00:00"/>
    <x v="42"/>
    <n v="211.04"/>
    <n v="262.16000000000003"/>
    <x v="0"/>
    <x v="0"/>
    <d v="2015-11-03T15:00:07"/>
    <d v="2015-12-19T01:00:0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d v="2013-07-25T16:21:28"/>
    <x v="43"/>
    <n v="1678.37"/>
    <n v="20.47"/>
    <x v="0"/>
    <x v="0"/>
    <d v="2013-06-25T16:21:28"/>
    <d v="2013-07-25T16:21:28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d v="2012-05-23T19:00:00"/>
    <x v="44"/>
    <n v="398.6"/>
    <n v="577.28"/>
    <x v="0"/>
    <x v="0"/>
    <d v="2012-04-21T06:31:21"/>
    <d v="2012-05-23T19:00:0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d v="2015-06-11T10:05:53"/>
    <x v="45"/>
    <n v="161.46"/>
    <n v="457.39"/>
    <x v="0"/>
    <x v="0"/>
    <d v="2015-05-12T10:05:53"/>
    <d v="2015-06-11T10:05:5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d v="2015-06-11T04:25:46"/>
    <x v="46"/>
    <n v="201.15"/>
    <n v="220.74"/>
    <x v="0"/>
    <x v="0"/>
    <d v="2015-05-12T04:25:46"/>
    <d v="2015-06-11T04:25:4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d v="2015-12-24T15:41:24"/>
    <x v="47"/>
    <n v="102.24"/>
    <n v="108"/>
    <x v="6"/>
    <x v="9"/>
    <d v="2015-11-14T15:41:24"/>
    <d v="2015-12-24T15:41:2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d v="2015-05-08T16:01:58"/>
    <x v="48"/>
    <n v="152.6"/>
    <n v="324.69"/>
    <x v="0"/>
    <x v="0"/>
    <d v="2015-03-24T16:01:58"/>
    <d v="2015-05-08T16:01:5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d v="2016-11-23T08:45:43"/>
    <x v="49"/>
    <n v="305.16000000000003"/>
    <n v="383.36"/>
    <x v="0"/>
    <x v="0"/>
    <d v="2016-10-18T07:45:43"/>
    <d v="2016-11-23T08:45:4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d v="2016-08-04T14:00:03"/>
    <x v="50"/>
    <n v="50.72"/>
    <n v="117.68"/>
    <x v="5"/>
    <x v="10"/>
    <d v="2016-07-05T14:00:03"/>
    <d v="2016-08-04T14:00:03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d v="2015-10-30T14:59:43"/>
    <x v="51"/>
    <n v="75.05"/>
    <n v="932.31"/>
    <x v="0"/>
    <x v="1"/>
    <d v="2015-09-29T14:59:43"/>
    <d v="2015-10-30T14:59:43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d v="2017-02-22T04:43:42"/>
    <x v="52"/>
    <n v="147.22999999999999"/>
    <n v="92.25"/>
    <x v="5"/>
    <x v="8"/>
    <d v="2017-01-23T04:43:42"/>
    <d v="2017-02-22T04:43:42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d v="2016-12-03T15:05:15"/>
    <x v="53"/>
    <n v="284.97000000000003"/>
    <n v="279.38"/>
    <x v="0"/>
    <x v="0"/>
    <d v="2016-11-02T14:05:15"/>
    <d v="2016-12-03T15:05:15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d v="2014-05-09T21:00:00"/>
    <x v="54"/>
    <n v="108.93"/>
    <n v="56.34"/>
    <x v="5"/>
    <x v="8"/>
    <d v="2014-03-11T11:07:28"/>
    <d v="2014-05-09T21:00:0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d v="2012-03-22T03:00:00"/>
    <x v="55"/>
    <n v="456.41"/>
    <n v="52.62"/>
    <x v="1"/>
    <x v="2"/>
    <d v="2012-02-20T17:37:32"/>
    <d v="2012-03-22T03:00:0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d v="2013-11-27T03:02:00"/>
    <x v="56"/>
    <n v="1360.1"/>
    <n v="53.87"/>
    <x v="3"/>
    <x v="5"/>
    <d v="2013-10-22T13:48:53"/>
    <d v="2013-11-27T03:02:0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d v="2016-12-15T23:00:00"/>
    <x v="57"/>
    <n v="1081.24"/>
    <n v="40.07"/>
    <x v="3"/>
    <x v="5"/>
    <d v="2016-11-17T20:25:44"/>
    <d v="2016-12-15T23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d v="2013-05-23T15:38:11"/>
    <x v="58"/>
    <n v="148.33000000000001"/>
    <n v="91.83"/>
    <x v="0"/>
    <x v="0"/>
    <d v="2013-04-23T15:38:11"/>
    <d v="2013-05-23T15:38:1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d v="2016-06-11T13:39:32"/>
    <x v="59"/>
    <n v="125.14"/>
    <n v="385.04"/>
    <x v="0"/>
    <x v="0"/>
    <d v="2016-05-12T13:39:32"/>
    <d v="2016-06-11T13:39:3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d v="2014-12-03T13:00:45"/>
    <x v="60"/>
    <n v="247.84"/>
    <n v="408.98"/>
    <x v="0"/>
    <x v="0"/>
    <d v="2014-10-29T12:00:45"/>
    <d v="2014-12-03T13:00:45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d v="2014-03-07T22:59:00"/>
    <x v="61"/>
    <n v="181.54"/>
    <n v="81.75"/>
    <x v="5"/>
    <x v="8"/>
    <d v="2014-02-04T01:30:50"/>
    <d v="2014-03-07T22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d v="2015-03-30T18:31:59"/>
    <x v="62"/>
    <n v="120.25"/>
    <n v="223.1"/>
    <x v="0"/>
    <x v="0"/>
    <d v="2015-02-13T19:31:59"/>
    <d v="2015-03-30T18:31:59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d v="2014-07-10T14:31:03"/>
    <x v="63"/>
    <n v="234.42"/>
    <n v="331.1"/>
    <x v="0"/>
    <x v="0"/>
    <d v="2014-06-10T14:31:03"/>
    <d v="2014-07-10T14:31:03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d v="2014-05-30T14:10:35"/>
    <x v="64"/>
    <n v="156.13999999999999"/>
    <n v="54.75"/>
    <x v="5"/>
    <x v="8"/>
    <d v="2014-04-15T14:10:35"/>
    <d v="2014-05-30T14:10:3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d v="2016-08-05T19:01:08"/>
    <x v="65"/>
    <n v="579.08000000000004"/>
    <n v="61.38"/>
    <x v="0"/>
    <x v="0"/>
    <d v="2016-07-06T19:01:08"/>
    <d v="2016-08-05T19:01:0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d v="2016-12-08T04:59:00"/>
    <x v="66"/>
    <n v="57.65"/>
    <n v="343.15"/>
    <x v="0"/>
    <x v="1"/>
    <d v="2016-11-01T16:01:37"/>
    <d v="2016-12-08T04:59:0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d v="2016-03-24T08:11:38"/>
    <x v="67"/>
    <n v="114.98"/>
    <n v="566.39"/>
    <x v="0"/>
    <x v="0"/>
    <d v="2016-02-23T09:11:38"/>
    <d v="2016-03-24T08:11:38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d v="2015-10-28T08:00:00"/>
    <x v="68"/>
    <n v="113.02"/>
    <n v="203.63"/>
    <x v="5"/>
    <x v="8"/>
    <d v="2015-09-16T16:19:37"/>
    <d v="2015-10-28T08:00:0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d v="2016-11-01T03:59:00"/>
    <x v="69"/>
    <n v="112.54"/>
    <n v="89.31"/>
    <x v="6"/>
    <x v="9"/>
    <d v="2016-10-01T12:50:55"/>
    <d v="2016-11-01T03:59:0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d v="2012-10-06T03:59:00"/>
    <x v="70"/>
    <n v="1105.3800000000001"/>
    <n v="67.69"/>
    <x v="0"/>
    <x v="0"/>
    <d v="2012-08-27T04:40:17"/>
    <d v="2012-10-06T03:59:0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d v="2012-09-13T10:07:02"/>
    <x v="71"/>
    <n v="1379.42"/>
    <n v="31.82"/>
    <x v="0"/>
    <x v="4"/>
    <d v="2012-08-23T10:07:02"/>
    <d v="2012-09-13T10:07:0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d v="2017-01-23T17:05:43"/>
    <x v="72"/>
    <n v="216.79"/>
    <n v="78.83"/>
    <x v="0"/>
    <x v="0"/>
    <d v="2016-12-24T17:05:43"/>
    <d v="2017-01-23T17:05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d v="2016-06-17T12:59:50"/>
    <x v="73"/>
    <n v="107.42"/>
    <n v="60.97"/>
    <x v="0"/>
    <x v="4"/>
    <d v="2016-05-18T12:59:50"/>
    <d v="2016-06-17T12:59:5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d v="2013-11-22T16:00:00"/>
    <x v="74"/>
    <n v="82.42"/>
    <n v="120.39"/>
    <x v="0"/>
    <x v="1"/>
    <d v="2013-10-16T11:39:08"/>
    <d v="2013-11-22T16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d v="2012-07-15T05:42:31"/>
    <x v="75"/>
    <n v="303.8"/>
    <n v="157.29"/>
    <x v="0"/>
    <x v="4"/>
    <d v="2012-06-15T05:42:31"/>
    <d v="2012-07-15T05:42: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d v="2016-11-07T11:05:37"/>
    <x v="76"/>
    <n v="212.44"/>
    <n v="127.36"/>
    <x v="0"/>
    <x v="0"/>
    <d v="2016-10-08T10:05:37"/>
    <d v="2016-11-07T11:05:37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d v="2015-08-20T14:50:40"/>
    <x v="77"/>
    <n v="141.44999999999999"/>
    <n v="95.83"/>
    <x v="0"/>
    <x v="1"/>
    <d v="2015-07-14T14:50:40"/>
    <d v="2015-08-20T14:50:4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d v="2014-02-21T18:00:00"/>
    <x v="78"/>
    <n v="2647.03"/>
    <n v="53.48"/>
    <x v="3"/>
    <x v="5"/>
    <d v="2014-01-21T17:00:17"/>
    <d v="2014-02-21T18:00:0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d v="2016-04-22T13:55:11"/>
    <x v="79"/>
    <n v="105.75"/>
    <n v="261.75"/>
    <x v="0"/>
    <x v="0"/>
    <d v="2016-03-23T13:55:11"/>
    <d v="2016-04-22T13:55:1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d v="2014-03-08T22:11:35"/>
    <x v="80"/>
    <n v="520.73"/>
    <n v="48.1"/>
    <x v="4"/>
    <x v="7"/>
    <d v="2014-01-27T22:11:35"/>
    <d v="2014-03-08T22:11:35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d v="2015-04-17T00:00:00"/>
    <x v="81"/>
    <n v="103"/>
    <n v="227.85"/>
    <x v="0"/>
    <x v="0"/>
    <d v="2015-03-18T21:41:10"/>
    <d v="2015-04-17T00:00:0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d v="2015-05-22T17:03:29"/>
    <x v="82"/>
    <n v="100.82"/>
    <n v="1008.24"/>
    <x v="6"/>
    <x v="11"/>
    <d v="2015-04-22T17:03:29"/>
    <d v="2015-05-22T17:03:29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d v="2013-03-23T22:42:41"/>
    <x v="83"/>
    <n v="1435.57"/>
    <n v="74.11"/>
    <x v="0"/>
    <x v="0"/>
    <d v="2013-02-21T23:42:41"/>
    <d v="2013-03-23T22:42:41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d v="2014-05-05T06:38:31"/>
    <x v="84"/>
    <n v="100.04"/>
    <n v="179.28"/>
    <x v="6"/>
    <x v="11"/>
    <d v="2014-04-01T06:38:31"/>
    <d v="2014-05-05T06:38:3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d v="2015-04-08T17:42:49"/>
    <x v="85"/>
    <n v="131.94"/>
    <n v="105.05"/>
    <x v="5"/>
    <x v="8"/>
    <d v="2015-03-09T17:42:49"/>
    <d v="2015-04-08T17:42:49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d v="2016-02-25T07:25:01"/>
    <x v="86"/>
    <n v="56.26"/>
    <n v="790.84"/>
    <x v="0"/>
    <x v="1"/>
    <d v="2016-01-26T07:25:01"/>
    <d v="2016-02-25T07:25:0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d v="2011-04-22T04:21:13"/>
    <x v="87"/>
    <n v="200.52"/>
    <n v="51.31"/>
    <x v="0"/>
    <x v="0"/>
    <d v="2011-03-22T04:21:13"/>
    <d v="2011-04-22T04:21:1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d v="2016-08-18T23:54:51"/>
    <x v="88"/>
    <n v="320.05"/>
    <n v="55.28"/>
    <x v="0"/>
    <x v="0"/>
    <d v="2016-07-19T23:54:51"/>
    <d v="2016-08-18T23:54:5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d v="2015-10-11T01:00:00"/>
    <x v="89"/>
    <n v="143.65"/>
    <n v="74.64"/>
    <x v="0"/>
    <x v="4"/>
    <d v="2015-09-04T04:00:42"/>
    <d v="2015-10-11T01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d v="2013-03-26T08:23:59"/>
    <x v="90"/>
    <n v="1856.97"/>
    <n v="149.03"/>
    <x v="3"/>
    <x v="5"/>
    <d v="2013-02-14T08:23:59"/>
    <d v="2013-03-26T08:23:5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d v="2014-08-09T02:00:00"/>
    <x v="91"/>
    <n v="153.9"/>
    <n v="84.87"/>
    <x v="6"/>
    <x v="9"/>
    <d v="2014-07-08T05:30:28"/>
    <d v="2014-08-09T02:00:0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d v="2013-03-09T21:08:19"/>
    <x v="92"/>
    <n v="921.54"/>
    <n v="192.39"/>
    <x v="0"/>
    <x v="0"/>
    <d v="2013-02-07T21:08:19"/>
    <d v="2013-03-09T21:08:19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d v="2015-07-08T14:00:23"/>
    <x v="93"/>
    <n v="166.33"/>
    <n v="97.73"/>
    <x v="2"/>
    <x v="3"/>
    <d v="2015-06-08T14:00:23"/>
    <d v="2015-07-08T14:00:2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d v="2012-01-07T18:35:09"/>
    <x v="94"/>
    <n v="101.33"/>
    <n v="589.95000000000005"/>
    <x v="5"/>
    <x v="8"/>
    <d v="2011-11-23T18:35:09"/>
    <d v="2012-01-07T18:35:09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d v="2016-07-09T23:49:58"/>
    <x v="95"/>
    <n v="68.150000000000006"/>
    <n v="244.8"/>
    <x v="6"/>
    <x v="9"/>
    <d v="2016-06-09T23:49:58"/>
    <d v="2016-07-09T23:49:5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d v="2014-12-17T20:43:48"/>
    <x v="96"/>
    <n v="84.95"/>
    <n v="379.23"/>
    <x v="0"/>
    <x v="1"/>
    <d v="2014-11-12T20:43:48"/>
    <d v="2014-12-17T20:43:48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d v="2014-12-21T08:42:21"/>
    <x v="97"/>
    <n v="117.9"/>
    <n v="2500.9699999999998"/>
    <x v="0"/>
    <x v="0"/>
    <d v="2014-11-21T08:42:21"/>
    <d v="2014-12-21T08:42:2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d v="2015-08-15T06:00:00"/>
    <x v="98"/>
    <n v="213.99"/>
    <n v="144.69"/>
    <x v="5"/>
    <x v="8"/>
    <d v="2015-07-15T16:14:18"/>
    <d v="2015-08-15T06:00:0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d v="2016-11-30T20:15:19"/>
    <x v="99"/>
    <n v="32.03"/>
    <n v="800.7"/>
    <x v="0"/>
    <x v="1"/>
    <d v="2016-10-26T19:15:19"/>
    <d v="2016-11-30T20:15:1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d v="2013-12-25T08:00:29"/>
    <x v="100"/>
    <n v="199.22"/>
    <n v="51.21"/>
    <x v="0"/>
    <x v="0"/>
    <d v="2013-11-25T08:00:29"/>
    <d v="2013-12-25T08:00:2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d v="2013-03-21T18:03:35"/>
    <x v="101"/>
    <n v="428.84"/>
    <n v="64.819999999999993"/>
    <x v="7"/>
    <x v="12"/>
    <d v="2013-02-19T19:03:35"/>
    <d v="2013-03-21T18:03:35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d v="2016-05-07T13:57:12"/>
    <x v="102"/>
    <n v="110.73"/>
    <n v="226.21"/>
    <x v="0"/>
    <x v="0"/>
    <d v="2016-04-07T13:57:12"/>
    <d v="2016-05-07T13:57:1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d v="2015-11-01T04:00:00"/>
    <x v="103"/>
    <n v="103.61"/>
    <n v="156.05000000000001"/>
    <x v="5"/>
    <x v="8"/>
    <d v="2015-10-01T22:43:08"/>
    <d v="2015-11-01T04:00:0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d v="2015-03-16T19:00:37"/>
    <x v="104"/>
    <n v="109.93"/>
    <n v="71.849999999999994"/>
    <x v="7"/>
    <x v="13"/>
    <d v="2015-02-14T20:00:37"/>
    <d v="2015-03-16T19:00:37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d v="2013-04-17T18:15:42"/>
    <x v="105"/>
    <n v="153.44999999999999"/>
    <n v="138.49"/>
    <x v="0"/>
    <x v="0"/>
    <d v="2013-03-18T18:15:42"/>
    <d v="2013-04-17T18:15:42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d v="2011-10-29T03:59:00"/>
    <x v="106"/>
    <n v="101.51"/>
    <n v="154.41999999999999"/>
    <x v="5"/>
    <x v="8"/>
    <d v="2011-09-26T19:16:39"/>
    <d v="2011-10-29T03:59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d v="2014-12-21T01:00:00"/>
    <x v="107"/>
    <n v="380.53"/>
    <n v="188.38"/>
    <x v="3"/>
    <x v="5"/>
    <d v="2014-11-25T19:54:57"/>
    <d v="2014-12-21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d v="2016-12-15T05:00:00"/>
    <x v="108"/>
    <n v="304.19"/>
    <n v="143.21"/>
    <x v="0"/>
    <x v="0"/>
    <d v="2016-11-15T13:34:34"/>
    <d v="2016-12-15T05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d v="2013-08-19T08:01:09"/>
    <x v="109"/>
    <n v="375.5"/>
    <n v="186.81"/>
    <x v="0"/>
    <x v="0"/>
    <d v="2013-06-20T08:01:09"/>
    <d v="2013-08-19T08:01:09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d v="2014-10-29T01:00:00"/>
    <x v="110"/>
    <n v="300.12"/>
    <n v="73.489999999999995"/>
    <x v="0"/>
    <x v="1"/>
    <d v="2014-09-16T15:58:59"/>
    <d v="2014-10-29T01:00:0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d v="2012-11-29T23:54:56"/>
    <x v="111"/>
    <n v="226.24"/>
    <n v="118.61"/>
    <x v="0"/>
    <x v="0"/>
    <d v="2012-10-30T23:54:56"/>
    <d v="2012-11-29T23:54:5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d v="2014-05-01T15:55:29"/>
    <x v="112"/>
    <n v="370.13"/>
    <n v="182.78"/>
    <x v="0"/>
    <x v="0"/>
    <d v="2014-04-01T15:55:29"/>
    <d v="2014-05-01T15:55:29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d v="2014-01-15T19:00:00"/>
    <x v="113"/>
    <n v="246.06"/>
    <n v="161.88"/>
    <x v="0"/>
    <x v="0"/>
    <d v="2013-12-03T22:01:27"/>
    <d v="2014-01-15T19:00:0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d v="2016-12-19T07:59:00"/>
    <x v="114"/>
    <n v="294.20999999999998"/>
    <n v="66.62"/>
    <x v="4"/>
    <x v="7"/>
    <d v="2016-11-18T19:11:49"/>
    <d v="2016-12-19T07:59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d v="2014-12-04T10:58:54"/>
    <x v="115"/>
    <n v="65.25"/>
    <n v="201.6"/>
    <x v="0"/>
    <x v="1"/>
    <d v="2014-11-04T10:58:54"/>
    <d v="2014-12-04T10:58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d v="2015-05-23T21:23:39"/>
    <x v="116"/>
    <n v="110.38"/>
    <n v="75.44"/>
    <x v="5"/>
    <x v="8"/>
    <d v="2015-04-23T21:23:39"/>
    <d v="2015-05-23T21:23:39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d v="2013-10-16T14:33:35"/>
    <x v="117"/>
    <n v="198.47"/>
    <n v="101.86"/>
    <x v="0"/>
    <x v="0"/>
    <d v="2013-09-09T14:33:35"/>
    <d v="2013-10-16T14:33:35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d v="2016-11-21T04:59:00"/>
    <x v="118"/>
    <n v="452.37"/>
    <n v="75.650000000000006"/>
    <x v="3"/>
    <x v="5"/>
    <d v="2016-10-21T09:44:32"/>
    <d v="2016-11-21T04:59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d v="2013-11-01T00:00:00"/>
    <x v="119"/>
    <n v="133.11000000000001"/>
    <n v="100.08"/>
    <x v="5"/>
    <x v="8"/>
    <d v="2013-09-02T00:06:49"/>
    <d v="2013-11-01T00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d v="2015-08-13T08:46:49"/>
    <x v="120"/>
    <n v="102.24"/>
    <n v="147.68"/>
    <x v="0"/>
    <x v="0"/>
    <d v="2015-07-14T08:46:49"/>
    <d v="2015-08-13T08:46:49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d v="2017-03-29T02:00:00"/>
    <x v="121"/>
    <n v="101.42"/>
    <n v="74.58"/>
    <x v="7"/>
    <x v="14"/>
    <d v="2017-02-08T02:54:44"/>
    <d v="2017-03-29T02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0"/>
    <b v="1"/>
    <s v="photography/photobooks"/>
    <d v="2016-05-02T03:59:00"/>
    <x v="122"/>
    <n v="145.13999999999999"/>
    <n v="0"/>
    <x v="2"/>
    <x v="3"/>
    <d v="2016-03-14T00:02:57"/>
    <d v="2016-05-02T03:59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d v="2015-09-02T22:49:03"/>
    <x v="123"/>
    <n v="129.94999999999999"/>
    <n v="358.97"/>
    <x v="2"/>
    <x v="3"/>
    <d v="2015-08-03T22:49:03"/>
    <d v="2015-09-02T22:49:0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d v="2016-01-02T23:19:51"/>
    <x v="124"/>
    <n v="128.41"/>
    <n v="244.12"/>
    <x v="0"/>
    <x v="0"/>
    <d v="2015-12-02T23:19:51"/>
    <d v="2016-01-02T23:19:5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d v="2014-11-12T07:59:00"/>
    <x v="125"/>
    <n v="352.93"/>
    <n v="64.63"/>
    <x v="3"/>
    <x v="5"/>
    <d v="2014-10-03T00:04:43"/>
    <d v="2014-11-12T07:59:0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d v="2015-11-19T20:00:19"/>
    <x v="126"/>
    <n v="108.62"/>
    <n v="103.52"/>
    <x v="5"/>
    <x v="8"/>
    <d v="2015-10-20T19:00:19"/>
    <d v="2015-11-19T20:00:19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d v="2014-10-17T19:55:39"/>
    <x v="127"/>
    <n v="138.97"/>
    <n v="133.74"/>
    <x v="2"/>
    <x v="3"/>
    <d v="2014-09-17T19:55:39"/>
    <d v="2014-10-17T19:55:39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d v="2015-05-26T21:54:00"/>
    <x v="128"/>
    <n v="171.94"/>
    <n v="153.52000000000001"/>
    <x v="6"/>
    <x v="9"/>
    <d v="2015-03-27T21:54:00"/>
    <d v="2015-05-26T21:54:0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d v="2015-01-09T01:00:00"/>
    <x v="129"/>
    <n v="120.35"/>
    <n v="118.45"/>
    <x v="0"/>
    <x v="0"/>
    <d v="2014-12-02T07:54:13"/>
    <d v="2015-01-09T01:00:0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d v="2013-12-02T22:59:00"/>
    <x v="130"/>
    <n v="120.19"/>
    <n v="80.989999999999995"/>
    <x v="0"/>
    <x v="0"/>
    <d v="2013-10-28T12:39:23"/>
    <d v="2013-12-02T22:59:0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d v="2014-09-06T15:25:31"/>
    <x v="131"/>
    <n v="200.15"/>
    <n v="118.2"/>
    <x v="7"/>
    <x v="15"/>
    <d v="2014-07-23T15:25:31"/>
    <d v="2014-09-06T15:25:31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d v="2013-07-26T17:00:00"/>
    <x v="132"/>
    <n v="117.04"/>
    <n v="92.16"/>
    <x v="1"/>
    <x v="2"/>
    <d v="2013-07-09T22:24:59"/>
    <d v="2013-07-26T17:00:0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d v="2017-03-01T17:52:15"/>
    <x v="133"/>
    <n v="144.54"/>
    <n v="511.65"/>
    <x v="0"/>
    <x v="0"/>
    <d v="2017-01-10T17:52:15"/>
    <d v="2017-03-01T17:52:1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d v="2015-06-05T21:00:00"/>
    <x v="134"/>
    <n v="115.51"/>
    <n v="307.2"/>
    <x v="0"/>
    <x v="0"/>
    <d v="2015-04-09T01:01:16"/>
    <d v="2015-06-05T21:00:0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d v="2011-06-18T01:14:26"/>
    <x v="135"/>
    <n v="191.14"/>
    <n v="83.35"/>
    <x v="5"/>
    <x v="8"/>
    <d v="2011-05-19T01:14:26"/>
    <d v="2011-06-18T01:14:2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d v="2015-11-21T17:12:15"/>
    <x v="136"/>
    <n v="22.88"/>
    <n v="161.12"/>
    <x v="0"/>
    <x v="1"/>
    <d v="2015-10-12T16:12:15"/>
    <d v="2015-11-21T17:12:15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d v="2016-12-10T00:00:04"/>
    <x v="137"/>
    <n v="283.08999999999997"/>
    <n v="42.63"/>
    <x v="3"/>
    <x v="5"/>
    <d v="2016-11-10T00:00:04"/>
    <d v="2016-12-10T00:00:04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d v="2013-04-20T03:38:21"/>
    <x v="138"/>
    <n v="1131.8"/>
    <n v="80.73"/>
    <x v="0"/>
    <x v="0"/>
    <d v="2013-02-19T04:38:21"/>
    <d v="2013-04-20T03:38:2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d v="2016-10-02T06:41:24"/>
    <x v="139"/>
    <n v="280.73"/>
    <n v="201.96"/>
    <x v="0"/>
    <x v="0"/>
    <d v="2016-08-18T06:41:24"/>
    <d v="2016-10-02T06:41:24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d v="2014-11-26T07:59:00"/>
    <x v="140"/>
    <n v="160.22999999999999"/>
    <n v="60.3"/>
    <x v="6"/>
    <x v="11"/>
    <d v="2014-10-28T16:35:53"/>
    <d v="2014-11-26T07:59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d v="2013-10-10T17:00:52"/>
    <x v="141"/>
    <n v="110.45"/>
    <n v="157.33000000000001"/>
    <x v="5"/>
    <x v="8"/>
    <d v="2013-09-09T17:00:52"/>
    <d v="2013-10-10T17:00:52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d v="2016-04-29T18:44:25"/>
    <x v="142"/>
    <n v="100.37"/>
    <n v="169.85"/>
    <x v="5"/>
    <x v="8"/>
    <d v="2016-03-30T18:44:25"/>
    <d v="2016-04-29T18:44:25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d v="2015-12-19T20:01:19"/>
    <x v="143"/>
    <n v="122.99"/>
    <n v="190.55"/>
    <x v="5"/>
    <x v="16"/>
    <d v="2015-11-19T20:01:19"/>
    <d v="2015-12-19T20:01:1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d v="2014-12-04T00:39:00"/>
    <x v="144"/>
    <n v="114.41"/>
    <n v="234.81"/>
    <x v="1"/>
    <x v="17"/>
    <d v="2014-11-03T00:42:26"/>
    <d v="2014-12-04T00:39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d v="2015-04-10T05:32:54"/>
    <x v="145"/>
    <n v="107.54"/>
    <n v="451.84"/>
    <x v="0"/>
    <x v="0"/>
    <d v="2015-02-09T06:32:54"/>
    <d v="2015-04-10T05:32:5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d v="2016-03-26T17:11:30"/>
    <x v="146"/>
    <n v="537.37"/>
    <n v="61.2"/>
    <x v="3"/>
    <x v="5"/>
    <d v="2016-02-25T18:11:30"/>
    <d v="2016-03-26T17:11:3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d v="2017-01-01T15:55:27"/>
    <x v="147"/>
    <n v="78.930000000000007"/>
    <n v="117.7"/>
    <x v="0"/>
    <x v="1"/>
    <d v="2016-11-22T15:55:27"/>
    <d v="2017-01-01T15:55:2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d v="2015-11-14T13:20:00"/>
    <x v="148"/>
    <n v="132.88999999999999"/>
    <n v="81.650000000000006"/>
    <x v="3"/>
    <x v="5"/>
    <d v="2015-10-15T12:20:00"/>
    <d v="2015-11-14T13:20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d v="2014-07-10T10:09:11"/>
    <x v="149"/>
    <n v="106"/>
    <n v="56.2"/>
    <x v="0"/>
    <x v="0"/>
    <d v="2014-06-10T10:09:11"/>
    <d v="2014-07-10T10:09:1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d v="2015-03-20T15:54:11"/>
    <x v="150"/>
    <n v="131.44"/>
    <n v="164.3"/>
    <x v="6"/>
    <x v="9"/>
    <d v="2015-02-18T16:54:11"/>
    <d v="2015-03-20T15:54:11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d v="2016-12-20T04:30:33"/>
    <x v="151"/>
    <n v="104.4"/>
    <n v="70.92"/>
    <x v="5"/>
    <x v="8"/>
    <d v="2016-11-15T04:30:33"/>
    <d v="2016-12-20T04:30:3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d v="2011-08-07T20:12:50"/>
    <x v="152"/>
    <n v="103.81"/>
    <n v="711.04"/>
    <x v="5"/>
    <x v="8"/>
    <d v="2011-07-08T20:12:50"/>
    <d v="2011-08-07T20:12:5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d v="2012-06-26T04:03:13"/>
    <x v="153"/>
    <n v="103.21"/>
    <n v="115.45"/>
    <x v="5"/>
    <x v="8"/>
    <d v="2012-05-22T04:03:13"/>
    <d v="2012-06-26T04:03:1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d v="2016-06-15T15:00:00"/>
    <x v="154"/>
    <n v="103.09"/>
    <n v="193.05"/>
    <x v="5"/>
    <x v="8"/>
    <d v="2016-05-17T20:38:41"/>
    <d v="2016-06-15T15:00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d v="2014-06-16T04:25:00"/>
    <x v="155"/>
    <n v="103.03"/>
    <n v="118.97"/>
    <x v="6"/>
    <x v="9"/>
    <d v="2014-05-19T04:38:49"/>
    <d v="2014-06-16T04:25:0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d v="2015-03-02T04:59:00"/>
    <x v="156"/>
    <n v="127.96"/>
    <n v="186.8"/>
    <x v="6"/>
    <x v="11"/>
    <d v="2015-01-16T16:48:49"/>
    <d v="2015-03-02T04:59: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d v="2016-08-19T03:59:00"/>
    <x v="157"/>
    <n v="102.3"/>
    <n v="158.36000000000001"/>
    <x v="0"/>
    <x v="1"/>
    <d v="2016-06-21T12:38:03"/>
    <d v="2016-08-19T03:59:0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d v="2015-05-31T21:00:00"/>
    <x v="158"/>
    <n v="254.32"/>
    <n v="493.82"/>
    <x v="2"/>
    <x v="3"/>
    <d v="2015-05-08T22:36:12"/>
    <d v="2015-05-31T21:00:0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d v="2016-10-04T03:59:00"/>
    <x v="159"/>
    <n v="101.61"/>
    <n v="164.94"/>
    <x v="6"/>
    <x v="9"/>
    <d v="2016-08-30T03:35:41"/>
    <d v="2016-10-04T03:59:0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d v="2014-08-29T01:00:00"/>
    <x v="160"/>
    <n v="101.31"/>
    <n v="82.5"/>
    <x v="7"/>
    <x v="12"/>
    <d v="2014-07-31T23:06:36"/>
    <d v="2014-08-29T01:00:0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d v="2012-10-27T02:21:53"/>
    <x v="161"/>
    <n v="167.5"/>
    <n v="76.14"/>
    <x v="0"/>
    <x v="0"/>
    <d v="2012-09-27T02:21:53"/>
    <d v="2012-10-27T02:21:5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d v="2016-04-07T14:16:31"/>
    <x v="162"/>
    <n v="125.23"/>
    <n v="188.31"/>
    <x v="5"/>
    <x v="8"/>
    <d v="2016-03-08T15:16:31"/>
    <d v="2016-04-07T14:16:3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d v="2015-01-07T16:41:46"/>
    <x v="163"/>
    <n v="118.64"/>
    <n v="346.04"/>
    <x v="7"/>
    <x v="15"/>
    <d v="2014-11-08T16:41:46"/>
    <d v="2015-01-07T16:41:4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d v="2015-06-27T06:55:54"/>
    <x v="164"/>
    <n v="199.24"/>
    <n v="183.8"/>
    <x v="2"/>
    <x v="3"/>
    <d v="2015-05-28T06:55:54"/>
    <d v="2015-06-27T06:55:5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d v="2014-07-16T03:00:00"/>
    <x v="165"/>
    <n v="165.29"/>
    <n v="59.96"/>
    <x v="5"/>
    <x v="16"/>
    <d v="2014-06-01T17:07:05"/>
    <d v="2014-07-16T03:00:0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d v="2015-08-07T16:14:23"/>
    <x v="166"/>
    <n v="493.21"/>
    <n v="69.760000000000005"/>
    <x v="0"/>
    <x v="0"/>
    <d v="2015-07-13T16:14:23"/>
    <d v="2015-08-07T16:14:23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d v="2014-07-23T15:25:50"/>
    <x v="167"/>
    <n v="196.4"/>
    <n v="36"/>
    <x v="0"/>
    <x v="0"/>
    <d v="2014-05-24T15:25:50"/>
    <d v="2014-07-23T15:25:5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d v="2012-10-02T18:40:03"/>
    <x v="168"/>
    <n v="100.9"/>
    <n v="526.46"/>
    <x v="7"/>
    <x v="12"/>
    <d v="2012-08-15T18:40:03"/>
    <d v="2012-10-02T18:40:0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d v="2013-02-15T14:21:49"/>
    <x v="169"/>
    <n v="108.42"/>
    <n v="149.46"/>
    <x v="1"/>
    <x v="2"/>
    <d v="2013-01-16T14:21:49"/>
    <d v="2013-02-15T14:21:49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d v="2015-08-13T13:40:48"/>
    <x v="170"/>
    <n v="119.16"/>
    <n v="151.32"/>
    <x v="0"/>
    <x v="1"/>
    <d v="2015-07-14T13:40:48"/>
    <d v="2015-08-13T13:40:48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d v="2015-05-31T01:42:58"/>
    <x v="171"/>
    <n v="473.27"/>
    <n v="278.39"/>
    <x v="0"/>
    <x v="0"/>
    <d v="2015-04-21T01:42:58"/>
    <d v="2015-05-31T01:42:5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d v="2015-10-23T18:24:55"/>
    <x v="172"/>
    <n v="134.83000000000001"/>
    <n v="53.99"/>
    <x v="2"/>
    <x v="3"/>
    <d v="2015-09-28T18:24:55"/>
    <d v="2015-10-23T18:24:5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d v="2014-09-11T09:04:10"/>
    <x v="173"/>
    <n v="62.77"/>
    <n v="48.28"/>
    <x v="3"/>
    <x v="18"/>
    <d v="2014-07-18T09:04:10"/>
    <d v="2014-09-11T09:04:1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d v="2016-07-21T16:45:26"/>
    <x v="174"/>
    <n v="233.22"/>
    <n v="44.46"/>
    <x v="6"/>
    <x v="9"/>
    <d v="2016-05-22T16:45:26"/>
    <d v="2016-07-21T16:45:2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d v="2014-09-11T14:01:08"/>
    <x v="175"/>
    <n v="102.45"/>
    <n v="231.66"/>
    <x v="6"/>
    <x v="19"/>
    <d v="2014-08-12T14:01:08"/>
    <d v="2014-09-11T14:01:08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d v="2012-03-25T18:14:45"/>
    <x v="176"/>
    <n v="115.08"/>
    <n v="76.72"/>
    <x v="1"/>
    <x v="2"/>
    <d v="2012-01-25T19:14:45"/>
    <d v="2012-03-25T18:14:45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d v="2013-04-22T12:59:35"/>
    <x v="177"/>
    <n v="170.29"/>
    <n v="67.42"/>
    <x v="0"/>
    <x v="0"/>
    <d v="2013-03-18T12:59:35"/>
    <d v="2013-04-22T12:59:3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d v="2010-02-22T22:00:00"/>
    <x v="178"/>
    <n v="101.19"/>
    <n v="254.39"/>
    <x v="5"/>
    <x v="8"/>
    <d v="2010-01-16T22:04:52"/>
    <d v="2010-02-22T22:00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d v="2014-11-15T22:08:44"/>
    <x v="179"/>
    <n v="112.82"/>
    <n v="162.91"/>
    <x v="6"/>
    <x v="9"/>
    <d v="2014-10-16T21:08:44"/>
    <d v="2014-11-15T22:08:44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d v="2017-03-07T05:00:00"/>
    <x v="180"/>
    <n v="1801.64"/>
    <n v="49.93"/>
    <x v="3"/>
    <x v="5"/>
    <d v="2017-02-10T16:54:23"/>
    <d v="2017-03-07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d v="2014-04-26T01:58:38"/>
    <x v="181"/>
    <n v="178.68"/>
    <n v="282.72000000000003"/>
    <x v="0"/>
    <x v="0"/>
    <d v="2014-03-27T01:58:38"/>
    <d v="2014-04-26T01:58:3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d v="2015-11-14T12:53:29"/>
    <x v="182"/>
    <n v="111.59"/>
    <n v="117.77"/>
    <x v="5"/>
    <x v="8"/>
    <d v="2015-10-15T11:53:29"/>
    <d v="2015-11-14T12:53:2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d v="2014-10-14T16:38:28"/>
    <x v="183"/>
    <n v="126.82"/>
    <n v="1644"/>
    <x v="0"/>
    <x v="1"/>
    <d v="2014-09-09T16:38:28"/>
    <d v="2014-10-14T16:38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d v="2017-03-08T21:00:00"/>
    <x v="184"/>
    <n v="125.02"/>
    <n v="146.35"/>
    <x v="5"/>
    <x v="8"/>
    <d v="2017-02-06T16:03:27"/>
    <d v="2017-03-08T21:00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d v="2016-04-07T22:09:14"/>
    <x v="185"/>
    <n v="127.34"/>
    <n v="44.91"/>
    <x v="5"/>
    <x v="8"/>
    <d v="2016-02-27T23:09:14"/>
    <d v="2016-04-07T22:09:14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d v="2016-01-31T21:59:00"/>
    <x v="186"/>
    <n v="143.46"/>
    <n v="114.77"/>
    <x v="0"/>
    <x v="0"/>
    <d v="2015-12-23T14:27:34"/>
    <d v="2016-01-31T21:59:0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d v="2016-07-06T15:00:58"/>
    <x v="187"/>
    <n v="21.51"/>
    <n v="1536.25"/>
    <x v="0"/>
    <x v="1"/>
    <d v="2016-06-06T15:00:58"/>
    <d v="2016-07-06T15:00:58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d v="2016-06-17T13:57:14"/>
    <x v="188"/>
    <n v="106.61"/>
    <n v="97.36"/>
    <x v="5"/>
    <x v="8"/>
    <d v="2016-05-17T13:57:14"/>
    <d v="2016-06-17T13:57:1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d v="2016-10-30T15:25:38"/>
    <x v="189"/>
    <n v="105.78"/>
    <n v="104.99"/>
    <x v="4"/>
    <x v="7"/>
    <d v="2016-09-30T15:25:38"/>
    <d v="2016-10-30T15:25:38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d v="2015-09-09T07:31:09"/>
    <x v="190"/>
    <n v="8.42"/>
    <n v="78.67"/>
    <x v="0"/>
    <x v="4"/>
    <d v="2015-08-10T07:31:09"/>
    <d v="2015-09-09T07:31:09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d v="2016-07-10T05:28:57"/>
    <x v="191"/>
    <n v="11.99"/>
    <n v="2796.67"/>
    <x v="6"/>
    <x v="9"/>
    <d v="2016-06-10T05:28:57"/>
    <d v="2016-07-10T05:28:57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d v="2012-01-21T17:43:00"/>
    <x v="192"/>
    <n v="104.63"/>
    <n v="55.07"/>
    <x v="5"/>
    <x v="8"/>
    <d v="2011-12-27T17:43:00"/>
    <d v="2012-01-21T17:43:00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d v="2017-03-22T15:33:50"/>
    <x v="193"/>
    <n v="103.75"/>
    <n v="922.22"/>
    <x v="6"/>
    <x v="9"/>
    <d v="2017-01-21T16:33:50"/>
    <d v="2017-03-22T15:33:5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d v="2014-12-21T16:45:04"/>
    <x v="194"/>
    <n v="112.64"/>
    <n v="109.04"/>
    <x v="5"/>
    <x v="8"/>
    <d v="2014-11-06T16:45:04"/>
    <d v="2014-12-21T16:45:04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d v="2015-12-16T20:18:00"/>
    <x v="195"/>
    <n v="20.43"/>
    <n v="202.23"/>
    <x v="6"/>
    <x v="9"/>
    <d v="2015-11-26T19:17:39"/>
    <d v="2015-12-16T20:18:0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d v="2014-12-01T08:03:14"/>
    <x v="196"/>
    <n v="116.26"/>
    <n v="246.61"/>
    <x v="5"/>
    <x v="8"/>
    <d v="2014-10-31T07:03:14"/>
    <d v="2014-12-01T08:03:1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d v="2012-10-12T00:58:59"/>
    <x v="197"/>
    <n v="150.35"/>
    <n v="97.82"/>
    <x v="5"/>
    <x v="8"/>
    <d v="2012-09-12T00:58:59"/>
    <d v="2012-10-12T00:58:59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d v="2014-08-15T15:00:22"/>
    <x v="198"/>
    <n v="202.51"/>
    <n v="130.22999999999999"/>
    <x v="4"/>
    <x v="7"/>
    <d v="2014-07-16T15:00:22"/>
    <d v="2014-08-15T15:00:2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d v="2015-11-06T01:00:00"/>
    <x v="199"/>
    <n v="40.4"/>
    <n v="162.91999999999999"/>
    <x v="0"/>
    <x v="1"/>
    <d v="2015-10-01T11:57:28"/>
    <d v="2015-11-06T01:00:0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d v="2015-02-27T16:37:59"/>
    <x v="200"/>
    <n v="183.44"/>
    <n v="159.51"/>
    <x v="5"/>
    <x v="16"/>
    <d v="2015-01-28T16:37:59"/>
    <d v="2015-02-27T16:37:59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d v="2015-04-08T11:42:59"/>
    <x v="201"/>
    <n v="322.24"/>
    <n v="56.41"/>
    <x v="2"/>
    <x v="3"/>
    <d v="2015-03-09T11:42:59"/>
    <d v="2015-04-08T11:42:59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d v="2014-10-05T07:00:45"/>
    <x v="202"/>
    <n v="100.38"/>
    <n v="550.04"/>
    <x v="6"/>
    <x v="11"/>
    <d v="2014-09-05T07:00:45"/>
    <d v="2014-10-05T07:00:4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d v="2012-07-09T02:07:27"/>
    <x v="203"/>
    <n v="819.18"/>
    <n v="152.62"/>
    <x v="0"/>
    <x v="0"/>
    <d v="2012-06-09T02:07:27"/>
    <d v="2012-07-09T02:07:27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d v="2017-02-20T19:00:00"/>
    <x v="204"/>
    <n v="42.19"/>
    <n v="364.35"/>
    <x v="0"/>
    <x v="1"/>
    <d v="2017-01-05T16:38:55"/>
    <d v="2017-02-20T19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d v="2016-06-07T04:01:31"/>
    <x v="205"/>
    <n v="106.81"/>
    <n v="170.45"/>
    <x v="2"/>
    <x v="3"/>
    <d v="2016-05-03T04:01:31"/>
    <d v="2016-06-07T04:01:3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d v="2016-05-14T03:59:00"/>
    <x v="206"/>
    <n v="114.41"/>
    <n v="119.18"/>
    <x v="6"/>
    <x v="11"/>
    <d v="2016-04-20T01:53:21"/>
    <d v="2016-05-14T03:59:0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d v="2014-05-02T12:30:10"/>
    <x v="207"/>
    <n v="113.59"/>
    <n v="64.02"/>
    <x v="0"/>
    <x v="0"/>
    <d v="2014-04-02T12:30:10"/>
    <d v="2014-05-02T12:30:1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d v="2011-09-10T01:00:22"/>
    <x v="208"/>
    <n v="661.55"/>
    <n v="43.33"/>
    <x v="1"/>
    <x v="2"/>
    <d v="2011-08-11T01:00:22"/>
    <d v="2011-09-10T01:00:2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d v="2015-09-17T14:59:51"/>
    <x v="209"/>
    <n v="403.58"/>
    <n v="82.4"/>
    <x v="3"/>
    <x v="5"/>
    <d v="2015-08-18T14:59:51"/>
    <d v="2015-09-17T14:59:51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d v="2014-05-09T20:45:19"/>
    <x v="210"/>
    <n v="131.66999999999999"/>
    <n v="46.58"/>
    <x v="0"/>
    <x v="0"/>
    <d v="2014-04-09T20:45:19"/>
    <d v="2014-05-09T20:45:19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d v="2014-05-30T22:09:16"/>
    <x v="211"/>
    <n v="786.08"/>
    <n v="71.59"/>
    <x v="2"/>
    <x v="3"/>
    <d v="2014-04-30T22:09:16"/>
    <d v="2014-05-30T22:09:16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d v="2014-10-16T06:59:00"/>
    <x v="212"/>
    <n v="112.3"/>
    <n v="149.44"/>
    <x v="6"/>
    <x v="9"/>
    <d v="2014-09-17T07:04:43"/>
    <d v="2014-10-16T06:59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d v="2015-12-18T19:38:59"/>
    <x v="213"/>
    <n v="269.91000000000003"/>
    <n v="76.44"/>
    <x v="2"/>
    <x v="3"/>
    <d v="2015-11-18T19:38:59"/>
    <d v="2015-12-18T19:38:59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d v="2014-11-12T21:20:00"/>
    <x v="214"/>
    <n v="326.08999999999997"/>
    <n v="80.02"/>
    <x v="0"/>
    <x v="4"/>
    <d v="2014-10-03T17:56:08"/>
    <d v="2014-11-12T21:20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d v="2014-11-23T01:01:46"/>
    <x v="215"/>
    <n v="111.08"/>
    <n v="109.82"/>
    <x v="5"/>
    <x v="8"/>
    <d v="2014-10-24T00:01:46"/>
    <d v="2014-11-23T01:01:46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d v="2012-08-30T16:33:45"/>
    <x v="216"/>
    <n v="154.97999999999999"/>
    <n v="82.96"/>
    <x v="7"/>
    <x v="15"/>
    <d v="2012-07-26T16:33:45"/>
    <d v="2012-08-30T16:33:4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d v="2012-05-20T19:01:58"/>
    <x v="217"/>
    <n v="101.32"/>
    <n v="287.31"/>
    <x v="5"/>
    <x v="8"/>
    <d v="2012-04-20T19:01:58"/>
    <d v="2012-05-20T19:01:58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d v="2015-09-15T19:39:00"/>
    <x v="218"/>
    <n v="108.81"/>
    <n v="66.349999999999994"/>
    <x v="5"/>
    <x v="16"/>
    <d v="2015-08-13T19:41:03"/>
    <d v="2015-09-15T19:39:0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d v="2016-06-13T05:59:00"/>
    <x v="219"/>
    <n v="253.29"/>
    <n v="121"/>
    <x v="2"/>
    <x v="3"/>
    <d v="2016-05-13T15:57:14"/>
    <d v="2016-06-13T05:59:0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d v="2016-05-19T15:02:42"/>
    <x v="220"/>
    <n v="106.73"/>
    <n v="66.7"/>
    <x v="5"/>
    <x v="8"/>
    <d v="2016-04-19T15:02:42"/>
    <d v="2016-05-19T15:02:42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d v="2013-10-16T03:59:00"/>
    <x v="221"/>
    <n v="123.68"/>
    <n v="194.26"/>
    <x v="0"/>
    <x v="0"/>
    <d v="2013-09-18T19:30:18"/>
    <d v="2013-10-16T03:59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d v="2014-02-05T23:04:00"/>
    <x v="222"/>
    <n v="103.09"/>
    <n v="133.13999999999999"/>
    <x v="5"/>
    <x v="8"/>
    <d v="2014-01-07T15:04:22"/>
    <d v="2014-02-05T23:04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d v="2016-11-08T11:43:06"/>
    <x v="223"/>
    <n v="102.66"/>
    <n v="106.62"/>
    <x v="5"/>
    <x v="8"/>
    <d v="2016-10-04T10:43:06"/>
    <d v="2016-11-08T11:43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d v="2015-12-25T00:00:00"/>
    <x v="224"/>
    <n v="102.42"/>
    <n v="219.93"/>
    <x v="4"/>
    <x v="7"/>
    <d v="2015-11-24T21:35:43"/>
    <d v="2015-12-25T00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d v="2013-05-17T03:59:00"/>
    <x v="225"/>
    <n v="101.83"/>
    <n v="104.82"/>
    <x v="5"/>
    <x v="8"/>
    <d v="2013-04-15T12:22:43"/>
    <d v="2013-05-17T03:59:0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d v="2012-02-12T22:03:51"/>
    <x v="226"/>
    <n v="117.96"/>
    <n v="98.03"/>
    <x v="7"/>
    <x v="15"/>
    <d v="2012-01-13T22:03:51"/>
    <d v="2012-02-12T22:03:51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d v="2015-04-30T19:23:47"/>
    <x v="227"/>
    <n v="35.340000000000003"/>
    <n v="119.39"/>
    <x v="0"/>
    <x v="1"/>
    <d v="2015-03-31T19:23:47"/>
    <d v="2015-04-30T19:23:47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d v="2015-12-21T04:59:00"/>
    <x v="228"/>
    <n v="176.54"/>
    <n v="97"/>
    <x v="6"/>
    <x v="9"/>
    <d v="2015-11-29T00:29:22"/>
    <d v="2015-12-21T04:59:0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d v="2017-03-11T04:50:08"/>
    <x v="229"/>
    <n v="100.85"/>
    <n v="271.51"/>
    <x v="4"/>
    <x v="7"/>
    <d v="2017-02-04T04:50:08"/>
    <d v="2017-03-11T04:50:08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d v="2015-09-29T03:59:00"/>
    <x v="230"/>
    <n v="100.79"/>
    <n v="131.13999999999999"/>
    <x v="6"/>
    <x v="11"/>
    <d v="2015-09-05T11:23:04"/>
    <d v="2015-09-29T03:59:0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d v="2015-11-19T05:03:21"/>
    <x v="231"/>
    <n v="58.56"/>
    <n v="153.43"/>
    <x v="0"/>
    <x v="1"/>
    <d v="2015-10-05T04:03:21"/>
    <d v="2015-11-19T05:03:2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d v="2015-09-10T03:59:00"/>
    <x v="232"/>
    <n v="100.35"/>
    <n v="262.11"/>
    <x v="6"/>
    <x v="11"/>
    <d v="2015-08-03T15:57:51"/>
    <d v="2015-09-10T03:59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d v="2016-03-23T06:59:00"/>
    <x v="233"/>
    <n v="184.61"/>
    <n v="65.319999999999993"/>
    <x v="3"/>
    <x v="5"/>
    <d v="2016-02-17T15:00:04"/>
    <d v="2016-03-23T06:59:0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d v="2013-10-16T13:01:43"/>
    <x v="234"/>
    <n v="138.69999999999999"/>
    <n v="103.2"/>
    <x v="1"/>
    <x v="2"/>
    <d v="2013-09-16T13:01:43"/>
    <d v="2013-10-16T13:01:43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d v="2017-01-18T15:16:37"/>
    <x v="235"/>
    <n v="138.63999999999999"/>
    <n v="40.35"/>
    <x v="7"/>
    <x v="15"/>
    <d v="2016-12-19T15:16:37"/>
    <d v="2017-01-18T15:16:37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d v="2015-06-01T02:20:00"/>
    <x v="236"/>
    <n v="102.08"/>
    <n v="119.99"/>
    <x v="5"/>
    <x v="8"/>
    <d v="2015-04-17T23:18:14"/>
    <d v="2015-06-01T02:20:0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d v="2014-04-11T14:15:46"/>
    <x v="237"/>
    <n v="105.35"/>
    <n v="83.97"/>
    <x v="7"/>
    <x v="15"/>
    <d v="2014-03-12T14:15:46"/>
    <d v="2014-04-11T14:15:46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d v="2012-03-02T03:00:00"/>
    <x v="238"/>
    <n v="225.95"/>
    <n v="230.56"/>
    <x v="0"/>
    <x v="0"/>
    <d v="2012-02-02T04:47:45"/>
    <d v="2012-03-02T03:00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d v="2016-12-14T12:01:08"/>
    <x v="239"/>
    <n v="33.79"/>
    <n v="99.97"/>
    <x v="0"/>
    <x v="1"/>
    <d v="2016-11-04T11:01:08"/>
    <d v="2016-12-14T12:01:08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d v="2013-07-01T18:00:00"/>
    <x v="240"/>
    <n v="420.51"/>
    <n v="164.91"/>
    <x v="0"/>
    <x v="0"/>
    <d v="2013-05-30T06:30:21"/>
    <d v="2013-07-01T18:00:0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d v="2015-10-31T22:45:00"/>
    <x v="241"/>
    <n v="39.4"/>
    <n v="117.49"/>
    <x v="0"/>
    <x v="6"/>
    <d v="2015-09-17T23:06:57"/>
    <d v="2015-10-31T22:45:0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d v="2013-03-10T18:07:31"/>
    <x v="242"/>
    <n v="208.71"/>
    <n v="131.99"/>
    <x v="0"/>
    <x v="0"/>
    <d v="2013-02-08T18:07:31"/>
    <d v="2013-03-10T18:07:31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d v="2011-12-23T03:00:00"/>
    <x v="243"/>
    <n v="111.31"/>
    <n v="90.5"/>
    <x v="1"/>
    <x v="2"/>
    <d v="2011-10-24T14:46:44"/>
    <d v="2011-12-23T03:00:0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d v="2014-04-21T03:59:00"/>
    <x v="244"/>
    <n v="133.47999999999999"/>
    <n v="73.5"/>
    <x v="0"/>
    <x v="0"/>
    <d v="2014-03-06T17:39:45"/>
    <d v="2014-04-21T03:59:0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d v="2015-04-09T22:58:54"/>
    <x v="245"/>
    <n v="103.84"/>
    <n v="96.88"/>
    <x v="1"/>
    <x v="2"/>
    <d v="2015-03-10T22:58:54"/>
    <d v="2015-04-09T22:58:5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d v="2012-04-08T18:19:38"/>
    <x v="246"/>
    <n v="132.02000000000001"/>
    <n v="215.73"/>
    <x v="1"/>
    <x v="17"/>
    <d v="2012-03-09T19:19:38"/>
    <d v="2012-04-08T18:19: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d v="2014-11-18T04:35:00"/>
    <x v="247"/>
    <n v="109.68"/>
    <n v="94.55"/>
    <x v="6"/>
    <x v="9"/>
    <d v="2014-10-20T17:00:47"/>
    <d v="2014-11-18T04:35:0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d v="2016-12-28T05:05:46"/>
    <x v="248"/>
    <n v="118.22"/>
    <n v="65.86"/>
    <x v="7"/>
    <x v="20"/>
    <d v="2016-11-28T05:05:46"/>
    <d v="2016-12-28T05:05:46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d v="2014-05-25T22:59:00"/>
    <x v="249"/>
    <n v="130.97999999999999"/>
    <n v="150.9"/>
    <x v="5"/>
    <x v="16"/>
    <d v="2014-04-25T01:07:48"/>
    <d v="2014-05-25T22:59:0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d v="2015-08-12T02:00:00"/>
    <x v="250"/>
    <n v="407.7"/>
    <n v="81.95"/>
    <x v="0"/>
    <x v="4"/>
    <d v="2015-06-29T20:59:32"/>
    <d v="2015-08-12T02:00:0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d v="2016-08-22T06:59:00"/>
    <x v="251"/>
    <n v="141.33000000000001"/>
    <n v="55.76"/>
    <x v="0"/>
    <x v="4"/>
    <d v="2016-07-13T21:08:45"/>
    <d v="2016-08-22T06:59:0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d v="2015-07-08T22:58:33"/>
    <x v="252"/>
    <n v="267.29000000000002"/>
    <n v="31.66"/>
    <x v="0"/>
    <x v="1"/>
    <d v="2015-06-08T22:58:33"/>
    <d v="2015-07-08T22:58:33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d v="2013-09-19T18:08:48"/>
    <x v="253"/>
    <n v="228.83"/>
    <n v="56.9"/>
    <x v="5"/>
    <x v="8"/>
    <d v="2013-08-20T18:08:48"/>
    <d v="2013-09-19T18:08:4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d v="2013-12-01T04:02:00"/>
    <x v="254"/>
    <n v="128.03"/>
    <n v="75.13"/>
    <x v="3"/>
    <x v="5"/>
    <d v="2013-10-25T23:00:14"/>
    <d v="2013-12-01T04:02:0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d v="2014-09-17T13:00:56"/>
    <x v="255"/>
    <n v="106.32"/>
    <n v="93.26"/>
    <x v="5"/>
    <x v="16"/>
    <d v="2014-08-18T13:00:56"/>
    <d v="2014-09-17T13:00:5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d v="2016-04-29T04:39:48"/>
    <x v="256"/>
    <n v="102.65"/>
    <n v="134.26"/>
    <x v="6"/>
    <x v="11"/>
    <d v="2016-03-16T04:39:48"/>
    <d v="2016-04-29T04:39:4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d v="2016-02-21T09:33:48"/>
    <x v="257"/>
    <n v="264.62"/>
    <n v="57.63"/>
    <x v="6"/>
    <x v="9"/>
    <d v="2016-01-18T09:33:48"/>
    <d v="2016-02-21T09:33:4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d v="2013-08-16T11:59:00"/>
    <x v="258"/>
    <n v="126.73"/>
    <n v="96.3"/>
    <x v="6"/>
    <x v="9"/>
    <d v="2013-07-11T18:50:44"/>
    <d v="2013-08-16T11:59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d v="2013-06-06T13:34:51"/>
    <x v="259"/>
    <n v="105.58"/>
    <n v="72.48"/>
    <x v="5"/>
    <x v="8"/>
    <d v="2013-05-07T13:34:51"/>
    <d v="2013-06-06T13:34:5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d v="2014-03-26T19:10:33"/>
    <x v="260"/>
    <n v="105.07"/>
    <n v="109.45"/>
    <x v="7"/>
    <x v="15"/>
    <d v="2014-02-24T20:10:33"/>
    <d v="2014-03-26T19:10:33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d v="2014-01-02T08:00:00"/>
    <x v="261"/>
    <n v="104.68"/>
    <n v="109.42"/>
    <x v="5"/>
    <x v="8"/>
    <d v="2013-12-04T02:24:21"/>
    <d v="2014-01-02T08:00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d v="2015-09-04T16:11:02"/>
    <x v="262"/>
    <n v="417.73"/>
    <n v="84.91"/>
    <x v="2"/>
    <x v="3"/>
    <d v="2015-08-05T16:11:02"/>
    <d v="2015-09-04T16:11:0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d v="2014-10-18T04:00:00"/>
    <x v="263"/>
    <n v="104.3"/>
    <n v="845.7"/>
    <x v="0"/>
    <x v="0"/>
    <d v="2014-08-21T12:37:02"/>
    <d v="2014-10-18T04:00:0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d v="2012-03-24T04:00:00"/>
    <x v="264"/>
    <n v="125.1"/>
    <n v="73.42"/>
    <x v="0"/>
    <x v="0"/>
    <d v="2012-02-22T01:22:35"/>
    <d v="2012-03-24T04:00:0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d v="2015-01-19T08:30:00"/>
    <x v="265"/>
    <n v="35.54"/>
    <n v="100.23"/>
    <x v="3"/>
    <x v="18"/>
    <d v="2014-11-20T18:13:31"/>
    <d v="2015-01-19T08:30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d v="2014-10-04T14:48:56"/>
    <x v="266"/>
    <n v="102.97"/>
    <n v="297.02999999999997"/>
    <x v="6"/>
    <x v="11"/>
    <d v="2014-09-02T14:48:56"/>
    <d v="2014-10-04T14:48:5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d v="2014-07-13T00:00:00"/>
    <x v="267"/>
    <n v="308.66000000000003"/>
    <n v="117.36"/>
    <x v="5"/>
    <x v="16"/>
    <d v="2014-06-12T18:58:06"/>
    <d v="2014-07-13T00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d v="2014-05-31T19:40:52"/>
    <x v="268"/>
    <n v="205.37"/>
    <n v="130.53"/>
    <x v="2"/>
    <x v="3"/>
    <d v="2014-05-01T19:40:52"/>
    <d v="2014-05-31T19:40:5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d v="2016-08-23T20:54:00"/>
    <x v="269"/>
    <n v="29.51"/>
    <n v="171.79"/>
    <x v="0"/>
    <x v="1"/>
    <d v="2016-07-23T16:01:25"/>
    <d v="2016-08-23T20:54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d v="2016-03-23T14:18:05"/>
    <x v="270"/>
    <n v="102.25"/>
    <n v="108.78"/>
    <x v="4"/>
    <x v="7"/>
    <d v="2016-02-07T15:18:05"/>
    <d v="2016-03-23T14:18:05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d v="2017-01-10T05:00:00"/>
    <x v="271"/>
    <n v="102.03"/>
    <n v="141.71"/>
    <x v="6"/>
    <x v="11"/>
    <d v="2016-11-23T20:25:13"/>
    <d v="2017-01-10T05:00:0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d v="2014-11-14T03:00:00"/>
    <x v="272"/>
    <n v="102.03"/>
    <n v="58.41"/>
    <x v="5"/>
    <x v="8"/>
    <d v="2014-10-14T17:42:25"/>
    <d v="2014-11-14T03:00:0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d v="2017-01-06T19:05:00"/>
    <x v="273"/>
    <n v="122.02"/>
    <n v="709.42"/>
    <x v="5"/>
    <x v="8"/>
    <d v="2016-12-07T19:05:00"/>
    <d v="2017-01-06T19:05:0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d v="2014-09-03T18:48:27"/>
    <x v="274"/>
    <n v="303833.2"/>
    <n v="42.73"/>
    <x v="7"/>
    <x v="15"/>
    <d v="2014-08-04T18:48:27"/>
    <d v="2014-09-03T18:48:2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d v="2016-02-26T11:52:12"/>
    <x v="275"/>
    <n v="202.23"/>
    <n v="45.55"/>
    <x v="0"/>
    <x v="0"/>
    <d v="2016-01-27T11:52:12"/>
    <d v="2016-02-26T11:52:12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d v="2013-12-22T05:00:00"/>
    <x v="276"/>
    <n v="101.05"/>
    <n v="125.79"/>
    <x v="5"/>
    <x v="8"/>
    <d v="2013-11-20T04:13:24"/>
    <d v="2013-12-22T05:00:0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d v="2013-06-25T05:00:00"/>
    <x v="277"/>
    <n v="1212.1300000000001"/>
    <n v="27.23"/>
    <x v="3"/>
    <x v="5"/>
    <d v="2013-05-29T21:51:41"/>
    <d v="2013-06-25T05:00:0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d v="2015-12-30T14:23:54"/>
    <x v="278"/>
    <n v="201.83"/>
    <n v="77.23"/>
    <x v="0"/>
    <x v="0"/>
    <d v="2015-11-25T14:23:54"/>
    <d v="2015-12-30T14:23:5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d v="2013-12-11T16:14:43"/>
    <x v="279"/>
    <n v="100.8"/>
    <n v="95.7"/>
    <x v="5"/>
    <x v="8"/>
    <d v="2013-11-11T16:14:43"/>
    <d v="2013-12-11T16:14:4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d v="2015-03-19T15:00:28"/>
    <x v="280"/>
    <n v="125.94"/>
    <n v="81.25"/>
    <x v="4"/>
    <x v="7"/>
    <d v="2015-02-17T16:00:28"/>
    <d v="2015-03-19T15:00:2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d v="2015-07-26T18:00:00"/>
    <x v="281"/>
    <n v="104.46"/>
    <n v="109.34"/>
    <x v="0"/>
    <x v="1"/>
    <d v="2015-06-24T03:51:29"/>
    <d v="2015-07-26T1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d v="2015-05-26T03:53:02"/>
    <x v="282"/>
    <n v="23.16"/>
    <n v="449.43"/>
    <x v="5"/>
    <x v="21"/>
    <d v="2015-03-27T03:53:02"/>
    <d v="2015-05-26T03:53:0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d v="2013-12-30T06:02:33"/>
    <x v="283"/>
    <n v="300.48"/>
    <n v="70.040000000000006"/>
    <x v="0"/>
    <x v="0"/>
    <d v="2013-10-31T05:02:33"/>
    <d v="2013-12-30T06:02:3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d v="2015-08-27T19:15:10"/>
    <x v="284"/>
    <n v="250.31"/>
    <n v="66.02"/>
    <x v="2"/>
    <x v="3"/>
    <d v="2015-07-28T19:15:10"/>
    <d v="2015-08-27T19:15:1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d v="2014-12-06T22:57:29"/>
    <x v="285"/>
    <n v="120.1"/>
    <n v="92.39"/>
    <x v="6"/>
    <x v="9"/>
    <d v="2014-10-22T21:57:29"/>
    <d v="2014-12-06T22:57:2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d v="2014-11-26T14:40:40"/>
    <x v="286"/>
    <n v="119.76"/>
    <n v="233.9"/>
    <x v="6"/>
    <x v="9"/>
    <d v="2014-10-27T13:40:40"/>
    <d v="2014-11-26T14:40:4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d v="2012-09-07T11:24:43"/>
    <x v="287"/>
    <n v="118.73"/>
    <n v="230.09"/>
    <x v="5"/>
    <x v="8"/>
    <d v="2012-08-13T11:24:43"/>
    <d v="2012-09-07T11:24:4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d v="2016-11-11T12:10:53"/>
    <x v="288"/>
    <n v="118.12"/>
    <n v="170.7"/>
    <x v="6"/>
    <x v="9"/>
    <d v="2016-10-12T11:10:53"/>
    <d v="2016-11-11T12:10:53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d v="2012-09-27T22:54:54"/>
    <x v="289"/>
    <n v="118.08"/>
    <n v="30.65"/>
    <x v="5"/>
    <x v="8"/>
    <d v="2012-08-28T22:54:54"/>
    <d v="2012-09-27T22:54:5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d v="2015-11-13T15:18:38"/>
    <x v="290"/>
    <n v="116.84"/>
    <n v="59.25"/>
    <x v="5"/>
    <x v="8"/>
    <d v="2015-10-14T14:18:38"/>
    <d v="2015-11-13T15:18: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d v="2016-10-14T23:00:00"/>
    <x v="291"/>
    <n v="116.36"/>
    <n v="95.37"/>
    <x v="6"/>
    <x v="9"/>
    <d v="2016-09-16T15:43:16"/>
    <d v="2016-10-14T23:00:0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d v="2016-06-20T18:59:00"/>
    <x v="292"/>
    <n v="82.82"/>
    <n v="301.94"/>
    <x v="0"/>
    <x v="1"/>
    <d v="2016-05-16T10:00:28"/>
    <d v="2016-06-20T18:59:0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d v="2015-06-25T19:00:00"/>
    <x v="293"/>
    <n v="288.17"/>
    <n v="47.47"/>
    <x v="0"/>
    <x v="0"/>
    <d v="2015-05-26T17:03:13"/>
    <d v="2015-06-25T19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d v="2017-03-12T01:58:35"/>
    <x v="294"/>
    <n v="102.6"/>
    <n v="148.08000000000001"/>
    <x v="3"/>
    <x v="5"/>
    <d v="2017-02-10T01:58:35"/>
    <d v="2017-03-12T01:58:3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d v="2016-09-11T03:59:00"/>
    <x v="295"/>
    <n v="114.76"/>
    <n v="129.82"/>
    <x v="5"/>
    <x v="8"/>
    <d v="2016-08-04T01:35:09"/>
    <d v="2016-09-11T03:59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d v="2015-08-25T23:52:09"/>
    <x v="296"/>
    <n v="114.53"/>
    <n v="120.31"/>
    <x v="0"/>
    <x v="4"/>
    <d v="2015-07-26T23:52:09"/>
    <d v="2015-08-25T23:52:09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d v="2016-05-13T03:59:00"/>
    <x v="297"/>
    <n v="100.25"/>
    <n v="320.45"/>
    <x v="5"/>
    <x v="16"/>
    <d v="2016-04-01T15:03:37"/>
    <d v="2016-05-13T03:59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d v="2016-01-25T16:00:00"/>
    <x v="298"/>
    <n v="284.74"/>
    <n v="107.05"/>
    <x v="3"/>
    <x v="5"/>
    <d v="2016-01-11T16:34:01"/>
    <d v="2016-01-25T16:00:0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d v="2014-12-20T04:59:00"/>
    <x v="299"/>
    <n v="188.67"/>
    <n v="64.17"/>
    <x v="1"/>
    <x v="2"/>
    <d v="2014-11-17T17:21:03"/>
    <d v="2014-12-20T04:59:0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d v="2014-11-05T05:00:00"/>
    <x v="300"/>
    <n v="113.1"/>
    <n v="50.76"/>
    <x v="6"/>
    <x v="9"/>
    <d v="2014-10-08T02:58:00"/>
    <d v="2014-11-05T05:00: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d v="2012-11-01T20:22:48"/>
    <x v="301"/>
    <n v="704.18"/>
    <n v="39.07"/>
    <x v="7"/>
    <x v="13"/>
    <d v="2012-10-02T20:22:48"/>
    <d v="2012-11-01T20:22:4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d v="2013-05-27T06:59:00"/>
    <x v="302"/>
    <n v="350.84"/>
    <n v="71.239999999999995"/>
    <x v="6"/>
    <x v="9"/>
    <d v="2013-04-27T18:47:23"/>
    <d v="2013-05-27T06:59:0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d v="2015-10-17T02:00:00"/>
    <x v="303"/>
    <n v="116.95"/>
    <n v="89.39"/>
    <x v="5"/>
    <x v="8"/>
    <d v="2015-09-16T22:51:50"/>
    <d v="2015-10-17T02:00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d v="2015-04-22T22:00:37"/>
    <x v="304"/>
    <n v="55.7"/>
    <n v="331.54"/>
    <x v="5"/>
    <x v="10"/>
    <d v="2015-03-03T23:00:37"/>
    <d v="2015-04-22T22:00:37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d v="2016-01-19T06:37:27"/>
    <x v="305"/>
    <n v="120.33"/>
    <n v="98.84"/>
    <x v="2"/>
    <x v="3"/>
    <d v="2015-12-01T06:37:27"/>
    <d v="2016-01-19T06:37:2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d v="2016-10-13T00:00:00"/>
    <x v="306"/>
    <n v="110.4"/>
    <n v="104.15"/>
    <x v="6"/>
    <x v="9"/>
    <d v="2016-09-14T07:22:31"/>
    <d v="2016-10-13T00:00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d v="2014-08-15T02:00:00"/>
    <x v="307"/>
    <n v="119.74"/>
    <n v="85.53"/>
    <x v="6"/>
    <x v="11"/>
    <d v="2014-07-14T14:04:40"/>
    <d v="2014-08-15T02:00:0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d v="2017-01-03T22:03:39"/>
    <x v="308"/>
    <n v="135.99"/>
    <n v="95.76"/>
    <x v="2"/>
    <x v="3"/>
    <d v="2016-12-01T22:03:39"/>
    <d v="2017-01-03T22:03:3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d v="2013-05-04T13:26:49"/>
    <x v="309"/>
    <n v="108.79"/>
    <n v="88.59"/>
    <x v="6"/>
    <x v="9"/>
    <d v="2013-04-04T13:26:49"/>
    <d v="2013-05-04T13:26:4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d v="2016-07-14T19:25:40"/>
    <x v="310"/>
    <n v="102.6"/>
    <n v="148.57"/>
    <x v="2"/>
    <x v="3"/>
    <d v="2016-06-14T19:25:40"/>
    <d v="2016-07-14T19:25:4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d v="2016-05-13T13:40:48"/>
    <x v="311"/>
    <n v="107.91"/>
    <n v="145.04"/>
    <x v="5"/>
    <x v="8"/>
    <d v="2016-04-13T13:40:48"/>
    <d v="2016-05-13T13:40:4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d v="2017-02-27T02:01:00"/>
    <x v="312"/>
    <n v="157.32"/>
    <n v="87.69"/>
    <x v="5"/>
    <x v="8"/>
    <d v="2017-01-24T05:51:36"/>
    <d v="2017-02-27T02:01:0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d v="2015-09-27T14:20:40"/>
    <x v="313"/>
    <n v="106.48"/>
    <n v="151.24"/>
    <x v="2"/>
    <x v="3"/>
    <d v="2015-08-18T14:20:40"/>
    <d v="2015-09-27T14:20:4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d v="2015-02-06T15:04:31"/>
    <x v="314"/>
    <n v="106.31"/>
    <n v="75.5"/>
    <x v="4"/>
    <x v="7"/>
    <d v="2015-01-07T15:04:31"/>
    <d v="2015-02-06T15:04:3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d v="2014-11-21T15:01:41"/>
    <x v="315"/>
    <n v="105.98"/>
    <n v="111.8"/>
    <x v="5"/>
    <x v="8"/>
    <d v="2014-10-22T14:01:41"/>
    <d v="2014-11-21T15:01:41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d v="2014-07-17T14:59:06"/>
    <x v="316"/>
    <n v="105.92"/>
    <n v="211.84"/>
    <x v="4"/>
    <x v="7"/>
    <d v="2014-06-17T14:59:06"/>
    <d v="2014-07-17T14:59:06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d v="2015-05-31T15:24:35"/>
    <x v="317"/>
    <n v="105.81"/>
    <n v="174.03"/>
    <x v="0"/>
    <x v="1"/>
    <d v="2015-04-06T15:24:35"/>
    <d v="2015-05-31T15:24:35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d v="2012-11-02T04:00:00"/>
    <x v="318"/>
    <n v="176.3"/>
    <n v="91.19"/>
    <x v="5"/>
    <x v="8"/>
    <d v="2012-10-02T06:40:18"/>
    <d v="2012-11-02T04:00:00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d v="2011-12-07T17:53:11"/>
    <x v="319"/>
    <n v="132.19"/>
    <n v="99.77"/>
    <x v="1"/>
    <x v="17"/>
    <d v="2011-11-07T17:53:11"/>
    <d v="2011-12-07T17:53:11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d v="2014-04-20T16:01:54"/>
    <x v="320"/>
    <n v="101.38"/>
    <n v="201.22"/>
    <x v="5"/>
    <x v="8"/>
    <d v="2014-03-21T16:01:54"/>
    <d v="2014-04-20T16:01:54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d v="2016-06-19T08:10:00"/>
    <x v="321"/>
    <n v="29.28"/>
    <n v="85"/>
    <x v="0"/>
    <x v="1"/>
    <d v="2016-05-16T17:02:00"/>
    <d v="2016-06-19T08:10:0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d v="2016-10-20T20:11:55"/>
    <x v="322"/>
    <n v="105.22"/>
    <n v="346.13"/>
    <x v="0"/>
    <x v="0"/>
    <d v="2016-09-20T20:11:55"/>
    <d v="2016-10-20T20:11:55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d v="2016-12-18T18:30:57"/>
    <x v="323"/>
    <n v="131.21"/>
    <n v="546.69000000000005"/>
    <x v="0"/>
    <x v="0"/>
    <d v="2016-11-18T18:30:57"/>
    <d v="2016-12-18T18:30:5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d v="2012-05-24T18:46:08"/>
    <x v="324"/>
    <n v="104.93"/>
    <n v="118.7"/>
    <x v="7"/>
    <x v="22"/>
    <d v="2012-04-24T18:46:08"/>
    <d v="2012-05-24T18:46:08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d v="2012-07-30T05:00:00"/>
    <x v="325"/>
    <n v="104.73"/>
    <n v="104.31"/>
    <x v="5"/>
    <x v="8"/>
    <d v="2012-06-25T16:45:17"/>
    <d v="2012-07-30T05:00:0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d v="2015-04-24T05:19:57"/>
    <x v="326"/>
    <n v="174"/>
    <n v="86.14"/>
    <x v="5"/>
    <x v="8"/>
    <d v="2015-03-15T05:19:57"/>
    <d v="2015-04-24T05:19:57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d v="2016-10-20T11:05:13"/>
    <x v="327"/>
    <n v="159.16999999999999"/>
    <n v="102.86"/>
    <x v="2"/>
    <x v="3"/>
    <d v="2016-09-20T11:05:13"/>
    <d v="2016-10-20T11:05:1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d v="2015-05-09T03:59:00"/>
    <x v="328"/>
    <n v="103.2"/>
    <n v="175.51"/>
    <x v="6"/>
    <x v="19"/>
    <d v="2015-04-09T13:21:50"/>
    <d v="2015-05-09T03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d v="2013-04-29T04:02:20"/>
    <x v="329"/>
    <n v="128.69999999999999"/>
    <n v="99.38"/>
    <x v="7"/>
    <x v="12"/>
    <d v="2013-03-15T04:02:20"/>
    <d v="2013-04-29T04:02:2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d v="2017-03-14T14:02:35"/>
    <x v="330"/>
    <n v="46.1"/>
    <n v="136.46"/>
    <x v="0"/>
    <x v="1"/>
    <d v="2017-01-31T15:02:35"/>
    <d v="2017-03-14T14:02:3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d v="2014-02-22T01:08:24"/>
    <x v="331"/>
    <n v="102.59"/>
    <n v="78.2"/>
    <x v="5"/>
    <x v="8"/>
    <d v="2014-01-23T01:08:24"/>
    <d v="2014-02-22T01:08:24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d v="2013-08-31T14:40:12"/>
    <x v="332"/>
    <n v="213.15"/>
    <n v="38.18"/>
    <x v="7"/>
    <x v="15"/>
    <d v="2013-08-01T14:40:12"/>
    <d v="2013-08-31T14:40:1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d v="2014-06-11T13:44:03"/>
    <x v="333"/>
    <n v="102.27"/>
    <n v="115.69"/>
    <x v="4"/>
    <x v="7"/>
    <d v="2014-05-12T13:44:03"/>
    <d v="2014-06-11T13:44:0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d v="2015-06-14T18:45:37"/>
    <x v="334"/>
    <n v="254.45"/>
    <n v="47.38"/>
    <x v="4"/>
    <x v="7"/>
    <d v="2015-05-15T18:45:37"/>
    <d v="2015-06-14T18:45:3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d v="2011-04-24T23:02:18"/>
    <x v="335"/>
    <n v="101.72"/>
    <n v="85.34"/>
    <x v="5"/>
    <x v="8"/>
    <d v="2011-03-24T23:02:18"/>
    <d v="2011-04-24T23:02:1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d v="2014-11-05T18:48:44"/>
    <x v="336"/>
    <n v="101.55"/>
    <n v="119.19"/>
    <x v="6"/>
    <x v="11"/>
    <d v="2014-10-06T17:48:44"/>
    <d v="2014-11-05T18:48:4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d v="2014-11-14T05:12:00"/>
    <x v="337"/>
    <n v="104.86"/>
    <n v="84.02"/>
    <x v="5"/>
    <x v="8"/>
    <d v="2014-10-23T01:41:30"/>
    <d v="2014-11-14T05:12:0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d v="2012-08-22T18:32:14"/>
    <x v="338"/>
    <n v="101.25"/>
    <n v="200.89"/>
    <x v="5"/>
    <x v="8"/>
    <d v="2012-07-23T18:32:14"/>
    <d v="2012-08-22T18:32:1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d v="2013-08-30T12:53:40"/>
    <x v="339"/>
    <n v="5.03"/>
    <n v="267.81"/>
    <x v="3"/>
    <x v="18"/>
    <d v="2013-07-31T12:53:40"/>
    <d v="2013-08-30T12:53:4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d v="2014-12-13T00:25:11"/>
    <x v="340"/>
    <n v="100.53"/>
    <n v="239.35"/>
    <x v="0"/>
    <x v="1"/>
    <d v="2014-11-13T00:25:11"/>
    <d v="2014-12-13T00:25:1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d v="2016-08-24T06:41:21"/>
    <x v="341"/>
    <n v="100.35"/>
    <n v="115.08"/>
    <x v="6"/>
    <x v="9"/>
    <d v="2016-07-25T06:41:21"/>
    <d v="2016-08-24T06:41:2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d v="2014-07-19T03:00:00"/>
    <x v="342"/>
    <n v="495.8"/>
    <n v="25.09"/>
    <x v="3"/>
    <x v="5"/>
    <d v="2014-06-16T19:03:28"/>
    <d v="2014-07-19T03:00:0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d v="2017-03-03T13:51:19"/>
    <x v="343"/>
    <n v="49.38"/>
    <n v="176.36"/>
    <x v="0"/>
    <x v="1"/>
    <d v="2017-02-01T13:51:19"/>
    <d v="2017-03-03T13:51:19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d v="2015-12-29T11:46:41"/>
    <x v="344"/>
    <n v="25.41"/>
    <n v="725.03"/>
    <x v="5"/>
    <x v="23"/>
    <d v="2015-11-19T11:46:41"/>
    <d v="2015-12-29T11:46:4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d v="2016-08-06T07:52:18"/>
    <x v="345"/>
    <n v="272.27999999999997"/>
    <n v="98.41"/>
    <x v="3"/>
    <x v="5"/>
    <d v="2016-07-22T07:52:18"/>
    <d v="2016-08-06T07:52:18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d v="2013-02-07T22:40:01"/>
    <x v="346"/>
    <n v="111.32"/>
    <n v="42.52"/>
    <x v="5"/>
    <x v="8"/>
    <d v="2013-01-08T22:40:01"/>
    <d v="2013-02-07T22:40:0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d v="2016-10-01T03:59:00"/>
    <x v="347"/>
    <n v="106.17"/>
    <n v="251.74"/>
    <x v="6"/>
    <x v="11"/>
    <d v="2016-09-01T18:15:45"/>
    <d v="2016-10-01T03:59:0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d v="2013-08-07T20:49:47"/>
    <x v="348"/>
    <n v="162.13999999999999"/>
    <n v="62.52"/>
    <x v="7"/>
    <x v="15"/>
    <d v="2013-07-03T20:49:47"/>
    <d v="2013-08-07T20:49:47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d v="2016-10-29T19:00:00"/>
    <x v="349"/>
    <n v="243.15"/>
    <n v="82.15"/>
    <x v="3"/>
    <x v="5"/>
    <d v="2016-10-01T16:01:15"/>
    <d v="2016-10-29T19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d v="2014-12-06T06:00:00"/>
    <x v="350"/>
    <n v="161.97999999999999"/>
    <n v="39.51"/>
    <x v="2"/>
    <x v="3"/>
    <d v="2014-11-05T13:35:53"/>
    <d v="2014-12-06T06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d v="2016-02-15T15:00:00"/>
    <x v="351"/>
    <n v="484.02"/>
    <n v="82.32"/>
    <x v="2"/>
    <x v="3"/>
    <d v="2016-01-22T11:24:25"/>
    <d v="2016-02-15T15:00:0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d v="2014-09-16T10:18:54"/>
    <x v="352"/>
    <n v="126.88"/>
    <n v="117.6"/>
    <x v="0"/>
    <x v="0"/>
    <d v="2014-08-12T10:18:54"/>
    <d v="2014-09-16T10:18:5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d v="2014-07-25T03:00:00"/>
    <x v="353"/>
    <n v="7.48"/>
    <n v="177.39"/>
    <x v="0"/>
    <x v="1"/>
    <d v="2014-06-19T11:21:31"/>
    <d v="2014-07-25T03:00:0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d v="2016-01-31T13:56:03"/>
    <x v="354"/>
    <n v="118.64"/>
    <n v="388.98"/>
    <x v="7"/>
    <x v="13"/>
    <d v="2016-01-01T13:56:03"/>
    <d v="2016-01-31T13:56:0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d v="2016-03-24T13:27:36"/>
    <x v="355"/>
    <n v="102.3"/>
    <n v="189.76"/>
    <x v="4"/>
    <x v="7"/>
    <d v="2016-02-23T14:27:36"/>
    <d v="2016-03-24T13:27:3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d v="2014-11-07T00:15:55"/>
    <x v="356"/>
    <n v="117.53"/>
    <n v="110.35"/>
    <x v="6"/>
    <x v="11"/>
    <d v="2014-09-27T23:15:55"/>
    <d v="2014-11-07T00:15:5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d v="2012-08-13T03:00:00"/>
    <x v="357"/>
    <n v="585.35"/>
    <n v="222.99"/>
    <x v="0"/>
    <x v="0"/>
    <d v="2012-07-09T23:12:24"/>
    <d v="2012-08-13T03:00:0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d v="2014-08-20T20:24:03"/>
    <x v="358"/>
    <n v="105.84"/>
    <n v="146.44999999999999"/>
    <x v="6"/>
    <x v="9"/>
    <d v="2014-07-21T20:24:03"/>
    <d v="2014-08-20T20:24:0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d v="2014-12-23T00:00:00"/>
    <x v="359"/>
    <n v="124.84"/>
    <n v="95.83"/>
    <x v="2"/>
    <x v="3"/>
    <d v="2014-11-21T18:01:56"/>
    <d v="2014-12-23T00:00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d v="2017-02-06T14:23:31"/>
    <x v="360"/>
    <n v="104.94"/>
    <n v="61.56"/>
    <x v="2"/>
    <x v="3"/>
    <d v="2017-01-06T14:23:31"/>
    <d v="2017-02-06T14:23:3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d v="2016-07-13T21:29:42"/>
    <x v="361"/>
    <n v="318.7"/>
    <n v="131.38"/>
    <x v="6"/>
    <x v="9"/>
    <d v="2016-06-13T21:29:42"/>
    <d v="2016-07-13T21:29:4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d v="2015-08-30T04:03:47"/>
    <x v="362"/>
    <n v="114.67"/>
    <n v="80.19"/>
    <x v="0"/>
    <x v="4"/>
    <d v="2015-08-02T04:03:47"/>
    <d v="2015-08-30T04:03:4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d v="2016-10-25T17:00:00"/>
    <x v="363"/>
    <n v="412.18"/>
    <n v="44.06"/>
    <x v="3"/>
    <x v="5"/>
    <d v="2016-09-20T14:04:01"/>
    <d v="2016-10-25T17:00:0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d v="2016-10-13T21:59:00"/>
    <x v="364"/>
    <n v="2260300"/>
    <n v="138.66999999999999"/>
    <x v="0"/>
    <x v="0"/>
    <d v="2016-09-13T16:03:12"/>
    <d v="2016-10-13T21:59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d v="2015-07-23T06:46:37"/>
    <x v="365"/>
    <n v="100.63"/>
    <n v="216.75"/>
    <x v="5"/>
    <x v="8"/>
    <d v="2015-06-23T06:46:37"/>
    <d v="2015-07-23T06:46:37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d v="2015-01-06T18:45:47"/>
    <x v="366"/>
    <n v="112.11"/>
    <n v="58.54"/>
    <x v="5"/>
    <x v="8"/>
    <d v="2014-12-07T18:45:47"/>
    <d v="2015-01-06T18:45:4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d v="2013-07-24T14:02:38"/>
    <x v="367"/>
    <n v="101.8"/>
    <n v="140.86000000000001"/>
    <x v="7"/>
    <x v="15"/>
    <d v="2013-06-24T14:02:38"/>
    <d v="2013-07-24T14:02:38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d v="2014-11-16T04:57:13"/>
    <x v="368"/>
    <n v="111.73"/>
    <n v="148.97"/>
    <x v="5"/>
    <x v="16"/>
    <d v="2014-10-17T03:57:13"/>
    <d v="2014-11-16T04:57:1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d v="2016-03-25T22:00:00"/>
    <x v="369"/>
    <n v="101.45"/>
    <n v="67.84"/>
    <x v="2"/>
    <x v="3"/>
    <d v="2016-02-26T13:01:20"/>
    <d v="2016-03-25T2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d v="2016-11-24T02:00:00"/>
    <x v="370"/>
    <n v="148.1"/>
    <n v="207.62"/>
    <x v="2"/>
    <x v="3"/>
    <d v="2016-10-25T04:14:27"/>
    <d v="2016-11-24T02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d v="2016-11-10T05:15:09"/>
    <x v="371"/>
    <n v="112.11"/>
    <n v="116.21"/>
    <x v="2"/>
    <x v="3"/>
    <d v="2016-10-11T04:15:09"/>
    <d v="2016-11-10T05:15:0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d v="2016-07-05T04:59:00"/>
    <x v="372"/>
    <n v="62.84"/>
    <n v="128.62"/>
    <x v="0"/>
    <x v="24"/>
    <d v="2016-06-08T15:11:10"/>
    <d v="2016-07-05T04:59:0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d v="2016-09-07T02:00:00"/>
    <x v="373"/>
    <n v="109.68"/>
    <n v="55.96"/>
    <x v="3"/>
    <x v="5"/>
    <d v="2016-08-01T14:45:43"/>
    <d v="2016-09-07T02:00:0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d v="2016-05-01T17:55:58"/>
    <x v="374"/>
    <n v="109.53"/>
    <n v="92.04"/>
    <x v="6"/>
    <x v="11"/>
    <d v="2016-04-01T17:55:58"/>
    <d v="2016-05-01T17:55:58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d v="2015-06-12T02:00:00"/>
    <x v="375"/>
    <n v="104.3"/>
    <n v="81.13"/>
    <x v="6"/>
    <x v="11"/>
    <d v="2015-05-11T14:24:18"/>
    <d v="2015-06-12T02:00:0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d v="2017-02-10T05:00:00"/>
    <x v="376"/>
    <n v="121.58"/>
    <n v="64.37"/>
    <x v="7"/>
    <x v="15"/>
    <d v="2017-01-10T14:24:21"/>
    <d v="2017-02-10T05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d v="2015-05-21T17:56:28"/>
    <x v="377"/>
    <n v="145.88"/>
    <n v="47.06"/>
    <x v="0"/>
    <x v="4"/>
    <d v="2015-04-21T17:56:28"/>
    <d v="2015-05-21T17:56:2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d v="2016-04-09T17:37:33"/>
    <x v="378"/>
    <n v="103.96"/>
    <n v="79.97"/>
    <x v="2"/>
    <x v="3"/>
    <d v="2016-02-09T18:37:33"/>
    <d v="2016-04-09T17:37:33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d v="2013-12-29T07:59:00"/>
    <x v="379"/>
    <n v="108.71"/>
    <n v="92.13"/>
    <x v="6"/>
    <x v="9"/>
    <d v="2013-12-02T19:03:58"/>
    <d v="2013-12-29T07:59:0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d v="2011-03-01T20:00:00"/>
    <x v="380"/>
    <n v="120.47"/>
    <n v="88.15"/>
    <x v="7"/>
    <x v="12"/>
    <d v="2011-01-12T07:44:38"/>
    <d v="2011-03-01T20:00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d v="2012-11-10T01:46:06"/>
    <x v="381"/>
    <n v="108.4"/>
    <n v="65.3"/>
    <x v="5"/>
    <x v="8"/>
    <d v="2012-10-11T00:46:06"/>
    <d v="2012-11-10T01:46:06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d v="2017-02-14T22:59:00"/>
    <x v="382"/>
    <n v="123.64"/>
    <n v="110.39"/>
    <x v="2"/>
    <x v="3"/>
    <d v="2017-01-16T12:48:05"/>
    <d v="2017-02-14T22:59:0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d v="2016-08-06T18:00:00"/>
    <x v="383"/>
    <n v="179.9"/>
    <n v="96.38"/>
    <x v="2"/>
    <x v="3"/>
    <d v="2016-07-01T07:33:47"/>
    <d v="2016-08-06T18:00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d v="2014-11-20T07:59:58"/>
    <x v="384"/>
    <n v="107.87"/>
    <n v="106.8"/>
    <x v="6"/>
    <x v="11"/>
    <d v="2014-10-21T06:59:58"/>
    <d v="2014-11-20T07:59:58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d v="2012-06-07T14:55:00"/>
    <x v="385"/>
    <n v="107.4"/>
    <n v="97.64"/>
    <x v="5"/>
    <x v="8"/>
    <d v="2012-04-18T21:15:04"/>
    <d v="2012-06-07T14:55:0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d v="2012-09-03T18:02:14"/>
    <x v="386"/>
    <n v="118.94"/>
    <n v="89.96"/>
    <x v="5"/>
    <x v="8"/>
    <d v="2012-08-13T18:02:14"/>
    <d v="2012-09-03T18:02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d v="2016-06-23T16:06:23"/>
    <x v="387"/>
    <n v="42.76"/>
    <n v="215.96"/>
    <x v="0"/>
    <x v="6"/>
    <d v="2016-05-24T16:06:23"/>
    <d v="2016-06-23T16:06:23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d v="2016-12-14T12:00:00"/>
    <x v="388"/>
    <n v="106.81"/>
    <n v="224.85"/>
    <x v="5"/>
    <x v="8"/>
    <d v="2016-11-13T21:01:07"/>
    <d v="2016-12-14T12:00:0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d v="2015-08-21T17:55:13"/>
    <x v="389"/>
    <n v="106.8"/>
    <n v="267"/>
    <x v="0"/>
    <x v="24"/>
    <d v="2015-07-22T17:55:13"/>
    <d v="2015-08-21T17:55:1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d v="2015-12-22T23:00:00"/>
    <x v="390"/>
    <n v="106.58"/>
    <n v="134.91"/>
    <x v="5"/>
    <x v="8"/>
    <d v="2015-11-23T13:13:53"/>
    <d v="2015-12-22T23:00:0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d v="2015-02-04T23:22:29"/>
    <x v="391"/>
    <n v="47.33"/>
    <n v="53.25"/>
    <x v="0"/>
    <x v="1"/>
    <d v="2015-01-05T23:22:29"/>
    <d v="2015-02-04T23:22:29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d v="2014-10-24T23:26:00"/>
    <x v="392"/>
    <n v="65.099999999999994"/>
    <n v="170.63"/>
    <x v="2"/>
    <x v="3"/>
    <d v="2014-09-09T23:26:00"/>
    <d v="2014-10-24T23:26:00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d v="2016-12-23T07:59:00"/>
    <x v="393"/>
    <n v="28.19"/>
    <n v="370.95"/>
    <x v="3"/>
    <x v="18"/>
    <d v="2016-11-20T23:33:03"/>
    <d v="2016-12-23T07:59:0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d v="2015-09-04T15:00:00"/>
    <x v="394"/>
    <n v="104.6"/>
    <n v="373.56"/>
    <x v="0"/>
    <x v="24"/>
    <d v="2015-08-06T14:56:47"/>
    <d v="2015-09-04T15:00:0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d v="2012-04-29T01:13:43"/>
    <x v="395"/>
    <n v="104.22"/>
    <n v="64.930000000000007"/>
    <x v="0"/>
    <x v="4"/>
    <d v="2012-03-30T01:13:43"/>
    <d v="2012-04-29T01:13:4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d v="2012-01-01T07:59:00"/>
    <x v="396"/>
    <n v="104.1"/>
    <n v="138.80000000000001"/>
    <x v="5"/>
    <x v="8"/>
    <d v="2011-11-21T05:16:32"/>
    <d v="2012-01-01T07:59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d v="2014-12-01T19:59:05"/>
    <x v="397"/>
    <n v="103.78"/>
    <n v="266.08999999999997"/>
    <x v="7"/>
    <x v="25"/>
    <d v="2014-10-31T18:59:05"/>
    <d v="2014-12-01T19:59:0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d v="2012-12-15T15:36:17"/>
    <x v="398"/>
    <n v="137.93"/>
    <n v="98.99"/>
    <x v="7"/>
    <x v="15"/>
    <d v="2012-11-15T15:36:17"/>
    <d v="2012-12-15T15:36:1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d v="2015-06-27T15:22:48"/>
    <x v="399"/>
    <n v="105.8"/>
    <n v="206.31"/>
    <x v="3"/>
    <x v="5"/>
    <d v="2015-05-28T15:22:48"/>
    <d v="2015-06-27T15:22:48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d v="2011-06-01T04:59:00"/>
    <x v="400"/>
    <n v="114.27"/>
    <n v="101.83"/>
    <x v="5"/>
    <x v="8"/>
    <d v="2011-05-12T17:02:24"/>
    <d v="2011-06-01T04:59:0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d v="2016-02-18T17:00:27"/>
    <x v="401"/>
    <n v="82.21"/>
    <n v="216.34"/>
    <x v="0"/>
    <x v="1"/>
    <d v="2016-01-19T17:00:27"/>
    <d v="2016-02-18T17:00:2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d v="2014-06-27T14:44:41"/>
    <x v="402"/>
    <n v="110.76"/>
    <n v="97.11"/>
    <x v="2"/>
    <x v="3"/>
    <d v="2014-05-27T14:44:41"/>
    <d v="2014-06-27T14:44:4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d v="2013-11-13T20:22:35"/>
    <x v="403"/>
    <n v="157.38"/>
    <n v="67.97"/>
    <x v="3"/>
    <x v="5"/>
    <d v="2013-10-14T19:22:35"/>
    <d v="2013-11-13T20:22:35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d v="2016-04-16T00:00:00"/>
    <x v="404"/>
    <n v="108.65"/>
    <n v="99.16"/>
    <x v="7"/>
    <x v="15"/>
    <d v="2016-03-16T19:45:12"/>
    <d v="2016-04-16T00:00:0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d v="2015-10-02T23:03:00"/>
    <x v="405"/>
    <n v="145.69999999999999"/>
    <n v="91.88"/>
    <x v="2"/>
    <x v="3"/>
    <d v="2015-08-31T14:47:37"/>
    <d v="2015-10-02T23:03:0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d v="2016-09-08T03:45:00"/>
    <x v="406"/>
    <n v="101.83"/>
    <n v="177.09"/>
    <x v="6"/>
    <x v="11"/>
    <d v="2016-08-20T13:50:28"/>
    <d v="2016-09-08T03:45:0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d v="2013-02-24T04:59:00"/>
    <x v="407"/>
    <n v="113.02"/>
    <n v="109.96"/>
    <x v="7"/>
    <x v="25"/>
    <d v="2013-01-24T12:14:21"/>
    <d v="2013-02-24T04:59:0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d v="2016-02-12T17:45:44"/>
    <x v="408"/>
    <n v="101.27"/>
    <n v="168.78"/>
    <x v="1"/>
    <x v="17"/>
    <d v="2016-01-13T17:45:44"/>
    <d v="2016-02-12T17:45:4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d v="2014-09-26T15:03:09"/>
    <x v="409"/>
    <n v="109.14"/>
    <n v="199.9"/>
    <x v="5"/>
    <x v="16"/>
    <d v="2014-08-27T15:03:09"/>
    <d v="2014-09-26T15:03:09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d v="2015-05-01T03:59:00"/>
    <x v="410"/>
    <n v="100.64"/>
    <n v="141.75"/>
    <x v="5"/>
    <x v="8"/>
    <d v="2015-03-26T17:28:21"/>
    <d v="2015-05-01T03:59:0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d v="2011-12-18T00:59:00"/>
    <x v="411"/>
    <n v="100.61"/>
    <n v="104.26"/>
    <x v="5"/>
    <x v="8"/>
    <d v="2011-11-18T01:00:51"/>
    <d v="2011-12-18T00:59:0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d v="2016-12-28T22:00:33"/>
    <x v="412"/>
    <n v="100.6"/>
    <n v="182.91"/>
    <x v="6"/>
    <x v="11"/>
    <d v="2016-11-28T22:00:33"/>
    <d v="2016-12-28T22:00:3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d v="2015-12-13T15:01:52"/>
    <x v="413"/>
    <n v="100.35"/>
    <n v="143.36000000000001"/>
    <x v="1"/>
    <x v="17"/>
    <d v="2015-11-13T15:01:52"/>
    <d v="2015-12-13T15:01:5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d v="2014-05-09T22:00:00"/>
    <x v="414"/>
    <n v="100.16"/>
    <n v="417.33"/>
    <x v="7"/>
    <x v="15"/>
    <d v="2014-04-07T21:35:30"/>
    <d v="2014-05-09T22:00:0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d v="2015-09-14T21:00:00"/>
    <x v="415"/>
    <n v="100.13"/>
    <n v="606.82000000000005"/>
    <x v="5"/>
    <x v="16"/>
    <d v="2015-08-14T05:39:36"/>
    <d v="2015-09-14T21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d v="2015-03-22T22:35:47"/>
    <x v="416"/>
    <n v="100.11"/>
    <n v="168.25"/>
    <x v="6"/>
    <x v="11"/>
    <d v="2015-02-15T23:35:47"/>
    <d v="2015-03-22T22:35:4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d v="2015-03-28T23:31:51"/>
    <x v="417"/>
    <n v="153.32"/>
    <n v="135.59"/>
    <x v="3"/>
    <x v="5"/>
    <d v="2015-02-27T00:31:51"/>
    <d v="2015-03-28T23:31:5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d v="2014-12-28T15:20:26"/>
    <x v="418"/>
    <n v="141.86000000000001"/>
    <n v="117.51"/>
    <x v="5"/>
    <x v="16"/>
    <d v="2014-11-28T15:20:26"/>
    <d v="2014-12-28T15:20:26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d v="2017-03-15T00:26:00"/>
    <x v="419"/>
    <n v="2.2200000000000002"/>
    <n v="3304"/>
    <x v="0"/>
    <x v="1"/>
    <d v="2017-01-14T01:26:00"/>
    <d v="2017-03-15T00:26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d v="2013-02-04T20:29:34"/>
    <x v="420"/>
    <n v="6.59"/>
    <n v="63.57"/>
    <x v="3"/>
    <x v="18"/>
    <d v="2012-12-21T20:29:34"/>
    <d v="2013-02-04T20:29:34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d v="2016-11-18T15:43:32"/>
    <x v="421"/>
    <n v="39.94"/>
    <n v="99.86"/>
    <x v="0"/>
    <x v="1"/>
    <d v="2016-10-19T14:43:32"/>
    <d v="2016-11-18T15:43:32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d v="2017-02-05T16:25:39"/>
    <x v="422"/>
    <n v="558.77"/>
    <n v="58.38"/>
    <x v="2"/>
    <x v="3"/>
    <d v="2017-01-06T16:25:39"/>
    <d v="2017-02-05T16:25:39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d v="2016-02-12T04:59:00"/>
    <x v="423"/>
    <n v="108.46"/>
    <n v="60.82"/>
    <x v="3"/>
    <x v="5"/>
    <d v="2016-01-12T19:10:22"/>
    <d v="2016-02-12T04:59:0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d v="2014-09-17T12:02:11"/>
    <x v="424"/>
    <n v="25.91"/>
    <n v="150.65"/>
    <x v="0"/>
    <x v="1"/>
    <d v="2014-08-13T12:02:11"/>
    <d v="2014-09-17T12:02:1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d v="2015-01-19T04:11:05"/>
    <x v="425"/>
    <n v="38.86"/>
    <n v="113.63"/>
    <x v="0"/>
    <x v="1"/>
    <d v="2014-12-20T04:11:05"/>
    <d v="2015-01-19T04:11:05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d v="2015-07-29T15:59:25"/>
    <x v="426"/>
    <n v="104.45"/>
    <n v="50.85"/>
    <x v="3"/>
    <x v="5"/>
    <d v="2015-07-15T15:59:25"/>
    <d v="2015-07-29T15:59:2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d v="2014-05-13T18:43:56"/>
    <x v="427"/>
    <n v="192.93"/>
    <n v="63.05"/>
    <x v="0"/>
    <x v="0"/>
    <d v="2014-04-13T18:43:56"/>
    <d v="2014-05-13T18:43:56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d v="2016-06-04T15:41:12"/>
    <x v="428"/>
    <n v="38.39"/>
    <n v="158.63999999999999"/>
    <x v="0"/>
    <x v="1"/>
    <d v="2016-04-20T15:41:12"/>
    <d v="2016-06-04T15:41:12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d v="2015-03-19T14:05:20"/>
    <x v="429"/>
    <n v="100.68"/>
    <n v="135.66999999999999"/>
    <x v="2"/>
    <x v="3"/>
    <d v="2015-02-17T15:05:20"/>
    <d v="2015-03-19T14:05:2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d v="2013-10-12T01:31:05"/>
    <x v="430"/>
    <n v="102.85"/>
    <n v="91.48"/>
    <x v="5"/>
    <x v="8"/>
    <d v="2013-09-12T01:31:05"/>
    <d v="2013-10-12T01:31:05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d v="2015-12-23T20:17:52"/>
    <x v="431"/>
    <n v="125.7"/>
    <n v="190.45"/>
    <x v="0"/>
    <x v="1"/>
    <d v="2015-11-23T20:17:52"/>
    <d v="2015-12-23T20:17:5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d v="2016-10-16T20:30:00"/>
    <x v="432"/>
    <n v="377.02"/>
    <n v="65"/>
    <x v="3"/>
    <x v="5"/>
    <d v="2016-10-04T19:39:06"/>
    <d v="2016-10-16T20:30:0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d v="2016-12-08T19:18:56"/>
    <x v="433"/>
    <n v="1867.1"/>
    <n v="90.64"/>
    <x v="3"/>
    <x v="5"/>
    <d v="2016-11-28T19:18:56"/>
    <d v="2016-12-08T19:18:5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d v="2011-09-08T03:00:00"/>
    <x v="434"/>
    <n v="100.9"/>
    <n v="90.62"/>
    <x v="5"/>
    <x v="8"/>
    <d v="2011-08-08T17:12:51"/>
    <d v="2011-09-08T03:00:0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d v="2016-05-03T23:00:00"/>
    <x v="435"/>
    <n v="103.58"/>
    <n v="125.98"/>
    <x v="6"/>
    <x v="9"/>
    <d v="2016-04-05T14:19:05"/>
    <d v="2016-05-03T23:00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d v="2014-12-19T04:00:00"/>
    <x v="436"/>
    <n v="103.47"/>
    <n v="111.53"/>
    <x v="2"/>
    <x v="3"/>
    <d v="2014-11-12T20:35:13"/>
    <d v="2014-12-19T04:00:0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d v="2013-12-09T04:59:00"/>
    <x v="437"/>
    <n v="123.61"/>
    <n v="67.67"/>
    <x v="7"/>
    <x v="15"/>
    <d v="2013-11-08T11:24:15"/>
    <d v="2013-12-09T04:59:0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d v="2016-10-06T14:00:00"/>
    <x v="438"/>
    <n v="108.66"/>
    <n v="159.24"/>
    <x v="2"/>
    <x v="3"/>
    <d v="2016-09-06T11:11:32"/>
    <d v="2016-10-06T14:00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d v="2014-08-08T18:00:00"/>
    <x v="439"/>
    <n v="101.23"/>
    <n v="109.11"/>
    <x v="7"/>
    <x v="12"/>
    <d v="2014-07-14T16:41:12"/>
    <d v="2014-08-08T18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d v="2014-05-27T03:00:00"/>
    <x v="440"/>
    <n v="121.23"/>
    <n v="80.459999999999994"/>
    <x v="6"/>
    <x v="9"/>
    <d v="2014-04-29T20:00:20"/>
    <d v="2014-05-27T03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d v="2015-12-09T06:59:00"/>
    <x v="441"/>
    <n v="103.43"/>
    <n v="174.04"/>
    <x v="0"/>
    <x v="24"/>
    <d v="2015-11-05T00:36:37"/>
    <d v="2015-12-09T06:59:0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d v="2013-03-16T18:27:47"/>
    <x v="442"/>
    <n v="139.1"/>
    <n v="65.760000000000005"/>
    <x v="5"/>
    <x v="8"/>
    <d v="2013-02-14T18:27:47"/>
    <d v="2013-03-16T18:27:47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d v="2014-06-10T08:33:00"/>
    <x v="443"/>
    <n v="277.94"/>
    <n v="67.16"/>
    <x v="2"/>
    <x v="3"/>
    <d v="2014-05-13T15:47:04"/>
    <d v="2014-06-10T08:33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d v="2017-03-15T00:00:00"/>
    <x v="444"/>
    <n v="223.93"/>
    <n v="58.93"/>
    <x v="0"/>
    <x v="4"/>
    <d v="2017-02-01T19:14:28"/>
    <d v="2017-03-15T00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d v="2010-11-17T06:24:20"/>
    <x v="445"/>
    <n v="178.95"/>
    <n v="73.34"/>
    <x v="5"/>
    <x v="8"/>
    <d v="2010-10-18T05:24:20"/>
    <d v="2010-11-17T06:24:2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d v="2015-05-20T22:39:50"/>
    <x v="446"/>
    <n v="123.28"/>
    <n v="99.86"/>
    <x v="5"/>
    <x v="8"/>
    <d v="2015-04-20T22:39:50"/>
    <d v="2015-05-20T22:39:5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d v="2010-08-11T15:59:00"/>
    <x v="447"/>
    <n v="104.74"/>
    <n v="80.2"/>
    <x v="5"/>
    <x v="8"/>
    <d v="2010-06-28T05:28:14"/>
    <d v="2010-08-11T15:59:0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d v="2014-02-27T23:00:00"/>
    <x v="448"/>
    <n v="354.62"/>
    <n v="89.1"/>
    <x v="0"/>
    <x v="4"/>
    <d v="2014-01-28T19:45:32"/>
    <d v="2014-02-27T23:00:0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d v="2014-11-26T01:15:00"/>
    <x v="449"/>
    <n v="117.87"/>
    <n v="180.41"/>
    <x v="2"/>
    <x v="3"/>
    <d v="2014-10-27T00:10:16"/>
    <d v="2014-11-26T01:15:0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d v="2016-10-01T14:58:37"/>
    <x v="450"/>
    <n v="70.36"/>
    <n v="382.39"/>
    <x v="0"/>
    <x v="1"/>
    <d v="2016-08-30T14:58:37"/>
    <d v="2016-10-01T14:58:3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d v="2016-11-12T05:00:00"/>
    <x v="451"/>
    <n v="25.09"/>
    <n v="89.6"/>
    <x v="0"/>
    <x v="1"/>
    <d v="2016-10-09T23:09:28"/>
    <d v="2016-11-12T05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d v="2015-04-25T00:00:00"/>
    <x v="452"/>
    <n v="116.97"/>
    <n v="133.93"/>
    <x v="7"/>
    <x v="15"/>
    <d v="2015-03-18T18:30:52"/>
    <d v="2015-04-25T00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d v="2015-05-04T04:01:00"/>
    <x v="453"/>
    <n v="100"/>
    <n v="224.13"/>
    <x v="7"/>
    <x v="15"/>
    <d v="2015-03-30T22:07:45"/>
    <d v="2015-05-04T04:01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d v="2014-08-04T15:59:33"/>
    <x v="454"/>
    <n v="116.29"/>
    <n v="71.489999999999995"/>
    <x v="6"/>
    <x v="11"/>
    <d v="2014-07-15T15:59:33"/>
    <d v="2014-08-04T15:59:33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d v="2012-05-03T16:31:12"/>
    <x v="455"/>
    <n v="116.08"/>
    <n v="116.86"/>
    <x v="5"/>
    <x v="8"/>
    <d v="2012-03-19T16:31:12"/>
    <d v="2012-05-03T16:31:12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d v="2016-03-31T10:00:00"/>
    <x v="456"/>
    <n v="104.17"/>
    <n v="123.38"/>
    <x v="2"/>
    <x v="3"/>
    <d v="2016-03-01T10:19:33"/>
    <d v="2016-03-31T10:00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d v="2013-07-02T05:00:00"/>
    <x v="457"/>
    <n v="115.93"/>
    <n v="152.54"/>
    <x v="7"/>
    <x v="12"/>
    <d v="2013-06-01T06:13:51"/>
    <d v="2013-07-02T05:00:0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d v="2012-12-15T18:52:08"/>
    <x v="458"/>
    <n v="144.58000000000001"/>
    <n v="70.53"/>
    <x v="7"/>
    <x v="12"/>
    <d v="2012-11-15T18:52:08"/>
    <d v="2012-12-15T18:52:08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d v="2016-11-10T13:37:07"/>
    <x v="459"/>
    <n v="181.86"/>
    <n v="143.97999999999999"/>
    <x v="0"/>
    <x v="0"/>
    <d v="2016-10-11T12:37:07"/>
    <d v="2016-11-10T13:37:07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d v="2016-01-12T05:00:00"/>
    <x v="460"/>
    <n v="107.88"/>
    <n v="69.599999999999994"/>
    <x v="1"/>
    <x v="2"/>
    <d v="2015-12-02T04:07:46"/>
    <d v="2016-01-12T05:00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d v="2015-01-09T03:26:10"/>
    <x v="461"/>
    <n v="171.76"/>
    <n v="58.42"/>
    <x v="0"/>
    <x v="4"/>
    <d v="2014-12-09T03:26:10"/>
    <d v="2015-01-09T03:26:1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d v="2012-09-10T03:55:00"/>
    <x v="462"/>
    <n v="107.31"/>
    <n v="89.9"/>
    <x v="7"/>
    <x v="12"/>
    <d v="2012-08-14T04:13:00"/>
    <d v="2012-09-10T03:55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d v="2017-03-12T19:00:00"/>
    <x v="463"/>
    <n v="11.44"/>
    <n v="112.86"/>
    <x v="0"/>
    <x v="4"/>
    <d v="2017-02-01T16:31:28"/>
    <d v="2017-03-12T19:00:0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d v="2014-12-11T04:59:00"/>
    <x v="464"/>
    <n v="113.77"/>
    <n v="108.01"/>
    <x v="5"/>
    <x v="8"/>
    <d v="2014-11-07T22:09:57"/>
    <d v="2014-12-11T04:59:0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d v="2015-10-14T12:00:21"/>
    <x v="465"/>
    <n v="170.29"/>
    <n v="90.58"/>
    <x v="5"/>
    <x v="8"/>
    <d v="2015-09-14T12:00:21"/>
    <d v="2015-10-14T12:00:21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d v="2016-09-13T07:05:00"/>
    <x v="466"/>
    <n v="5.66"/>
    <n v="182.62"/>
    <x v="0"/>
    <x v="1"/>
    <d v="2016-08-04T07:05:00"/>
    <d v="2016-09-13T07:05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d v="2012-11-18T01:17:24"/>
    <x v="467"/>
    <n v="674.48"/>
    <n v="70.849999999999994"/>
    <x v="0"/>
    <x v="0"/>
    <d v="2012-10-19T00:17:24"/>
    <d v="2012-11-18T01:17:2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d v="2014-12-31T21:08:08"/>
    <x v="468"/>
    <n v="140.05000000000001"/>
    <n v="95.49"/>
    <x v="0"/>
    <x v="0"/>
    <d v="2014-11-01T20:08:08"/>
    <d v="2014-12-31T21:08:0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d v="2015-05-31T14:45:27"/>
    <x v="469"/>
    <n v="102.45"/>
    <n v="165.35"/>
    <x v="2"/>
    <x v="3"/>
    <d v="2015-05-01T14:45:27"/>
    <d v="2015-05-31T14:45:27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d v="2011-03-01T18:10:54"/>
    <x v="470"/>
    <n v="110.91"/>
    <n v="127.98"/>
    <x v="7"/>
    <x v="15"/>
    <d v="2010-12-01T18:10:54"/>
    <d v="2011-03-01T18:10:5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d v="2016-03-22T20:01:00"/>
    <x v="471"/>
    <n v="103.58"/>
    <n v="48.04"/>
    <x v="2"/>
    <x v="3"/>
    <d v="2016-02-14T10:38:23"/>
    <d v="2016-03-22T20:01:0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d v="2016-09-03T01:00:00"/>
    <x v="472"/>
    <n v="110.13"/>
    <n v="70"/>
    <x v="5"/>
    <x v="8"/>
    <d v="2016-07-08T18:08:10"/>
    <d v="2016-09-03T01:00:0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d v="2015-04-16T02:50:00"/>
    <x v="473"/>
    <n v="110.01"/>
    <n v="128.91"/>
    <x v="6"/>
    <x v="9"/>
    <d v="2015-03-20T01:41:39"/>
    <d v="2015-04-16T02:50:0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d v="2015-11-12T02:31:00"/>
    <x v="474"/>
    <n v="109.77"/>
    <n v="99.79"/>
    <x v="6"/>
    <x v="11"/>
    <d v="2015-10-13T14:50:43"/>
    <d v="2015-11-12T02:31:0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d v="2013-03-25T18:35:24"/>
    <x v="475"/>
    <n v="109.15"/>
    <n v="121.28"/>
    <x v="5"/>
    <x v="8"/>
    <d v="2013-02-08T19:35:24"/>
    <d v="2013-03-25T18:35:2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d v="2017-03-16T18:49:01"/>
    <x v="476"/>
    <n v="108.61"/>
    <n v="139.24"/>
    <x v="6"/>
    <x v="11"/>
    <d v="2017-02-14T19:49:01"/>
    <d v="2017-03-16T18:49:01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d v="2015-06-13T16:25:14"/>
    <x v="477"/>
    <n v="108.21"/>
    <n v="90.18"/>
    <x v="0"/>
    <x v="0"/>
    <d v="2015-05-14T16:25:14"/>
    <d v="2015-06-13T16:25:1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d v="2011-04-03T01:03:10"/>
    <x v="478"/>
    <n v="294.73"/>
    <n v="92.1"/>
    <x v="7"/>
    <x v="15"/>
    <d v="2011-02-13T02:03:10"/>
    <d v="2011-04-03T01:03:1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d v="2016-03-21T16:59:28"/>
    <x v="479"/>
    <n v="108"/>
    <n v="462.86"/>
    <x v="2"/>
    <x v="3"/>
    <d v="2016-02-20T17:59:28"/>
    <d v="2016-03-21T16:59:2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d v="2014-07-19T09:14:38"/>
    <x v="480"/>
    <n v="101.04"/>
    <n v="39.92"/>
    <x v="2"/>
    <x v="3"/>
    <d v="2014-06-19T09:14:38"/>
    <d v="2014-07-19T09:14:38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d v="2013-05-05T17:00:11"/>
    <x v="481"/>
    <n v="107.63"/>
    <n v="117.85"/>
    <x v="5"/>
    <x v="8"/>
    <d v="2013-03-21T17:00:11"/>
    <d v="2013-05-05T17:00:11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d v="2012-07-07T13:33:26"/>
    <x v="482"/>
    <n v="106.67"/>
    <n v="81.63"/>
    <x v="5"/>
    <x v="8"/>
    <d v="2012-06-22T13:33:26"/>
    <d v="2012-07-07T13:33:26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d v="2016-12-02T07:00:00"/>
    <x v="483"/>
    <n v="113.84"/>
    <n v="68.11"/>
    <x v="3"/>
    <x v="5"/>
    <d v="2016-11-01T11:41:42"/>
    <d v="2016-12-02T07:00:0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d v="2015-09-25T21:00:00"/>
    <x v="484"/>
    <n v="159.30000000000001"/>
    <n v="77.33"/>
    <x v="0"/>
    <x v="24"/>
    <d v="2015-08-19T18:20:39"/>
    <d v="2015-09-25T21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d v="2012-09-04T13:29:07"/>
    <x v="485"/>
    <n v="106.12"/>
    <n v="38.54"/>
    <x v="7"/>
    <x v="15"/>
    <d v="2012-07-31T13:29:07"/>
    <d v="2012-09-04T13:29:07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d v="2016-06-19T23:00:00"/>
    <x v="486"/>
    <n v="636.14"/>
    <n v="94.1"/>
    <x v="3"/>
    <x v="5"/>
    <d v="2016-05-15T22:28:49"/>
    <d v="2016-06-19T23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d v="2017-03-13T03:40:05"/>
    <x v="487"/>
    <n v="39.630000000000003"/>
    <n v="152.41"/>
    <x v="0"/>
    <x v="1"/>
    <d v="2017-01-12T04:40:05"/>
    <d v="2017-03-13T03:40:0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d v="2015-12-01T20:01:01"/>
    <x v="488"/>
    <n v="105.39"/>
    <n v="205.3"/>
    <x v="0"/>
    <x v="4"/>
    <d v="2015-10-02T19:01:01"/>
    <d v="2015-12-01T20:01:0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d v="2017-01-19T15:57:51"/>
    <x v="489"/>
    <n v="104.96"/>
    <n v="63.23"/>
    <x v="6"/>
    <x v="9"/>
    <d v="2016-12-20T15:57:51"/>
    <d v="2017-01-19T15:57:5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d v="2014-10-02T21:37:05"/>
    <x v="490"/>
    <n v="524.16999999999996"/>
    <n v="44.17"/>
    <x v="3"/>
    <x v="5"/>
    <d v="2014-08-28T21:37:05"/>
    <d v="2014-10-02T21:37:0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d v="2013-11-02T10:57:14"/>
    <x v="491"/>
    <n v="104.82"/>
    <n v="67.77"/>
    <x v="5"/>
    <x v="8"/>
    <d v="2013-10-03T10:57:14"/>
    <d v="2013-11-02T10:57:1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d v="2016-03-15T21:00:00"/>
    <x v="492"/>
    <n v="101.32"/>
    <n v="54.91"/>
    <x v="6"/>
    <x v="11"/>
    <d v="2016-01-31T16:54:32"/>
    <d v="2016-03-15T21:00:0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d v="2015-11-01T23:00:00"/>
    <x v="493"/>
    <n v="104.67"/>
    <n v="327.08"/>
    <x v="6"/>
    <x v="11"/>
    <d v="2015-09-23T19:27:50"/>
    <d v="2015-11-01T23:00:0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d v="2015-06-21T20:04:09"/>
    <x v="494"/>
    <n v="156.96"/>
    <n v="146.69"/>
    <x v="6"/>
    <x v="9"/>
    <d v="2015-05-22T20:04:09"/>
    <d v="2015-06-21T20:04:09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d v="2016-12-22T14:59:12"/>
    <x v="495"/>
    <n v="104.52"/>
    <n v="89.59"/>
    <x v="6"/>
    <x v="11"/>
    <d v="2016-11-22T14:59:12"/>
    <d v="2016-12-22T14:59:1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d v="2014-10-01T00:00:00"/>
    <x v="496"/>
    <n v="156.72999999999999"/>
    <n v="36.97"/>
    <x v="0"/>
    <x v="0"/>
    <d v="2014-08-20T20:17:40"/>
    <d v="2014-10-01T00:00:0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d v="2015-11-18T15:00:04"/>
    <x v="497"/>
    <n v="111.79"/>
    <n v="75.98"/>
    <x v="2"/>
    <x v="3"/>
    <d v="2015-10-19T14:00:04"/>
    <d v="2015-11-18T15:00:0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d v="2012-04-07T04:59:00"/>
    <x v="498"/>
    <n v="111.79"/>
    <n v="85.05"/>
    <x v="7"/>
    <x v="15"/>
    <d v="2012-02-24T14:42:46"/>
    <d v="2012-04-07T04:59:0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d v="2009-12-09T18:24:00"/>
    <x v="499"/>
    <n v="104.04"/>
    <n v="78.03"/>
    <x v="7"/>
    <x v="12"/>
    <d v="2009-09-23T17:24:10"/>
    <d v="2009-12-09T18:24:0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d v="2016-03-26T16:39:00"/>
    <x v="500"/>
    <n v="103.98"/>
    <n v="135.63"/>
    <x v="6"/>
    <x v="19"/>
    <d v="2016-02-25T17:39:00"/>
    <d v="2016-03-26T16:3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d v="2014-02-28T14:33:19"/>
    <x v="501"/>
    <n v="103.97"/>
    <n v="239.94"/>
    <x v="5"/>
    <x v="8"/>
    <d v="2014-01-29T14:33:19"/>
    <d v="2014-02-28T14:33:19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d v="2012-10-12T20:37:41"/>
    <x v="502"/>
    <n v="155.91"/>
    <n v="117.23"/>
    <x v="7"/>
    <x v="15"/>
    <d v="2012-09-12T20:37:41"/>
    <d v="2012-10-12T20:37:41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d v="2015-08-25T15:05:12"/>
    <x v="503"/>
    <n v="103.77"/>
    <n v="111.18"/>
    <x v="2"/>
    <x v="3"/>
    <d v="2015-07-26T15:05:12"/>
    <d v="2015-08-25T15:05:1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d v="2015-10-08T00:32:52"/>
    <x v="504"/>
    <n v="103.57"/>
    <n v="199.17"/>
    <x v="6"/>
    <x v="11"/>
    <d v="2015-09-18T00:32:52"/>
    <d v="2015-10-08T00:32:5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d v="2016-03-24T16:01:04"/>
    <x v="505"/>
    <n v="155.30000000000001"/>
    <n v="207.07"/>
    <x v="2"/>
    <x v="3"/>
    <d v="2016-02-23T17:01:04"/>
    <d v="2016-03-24T16:01:04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d v="2015-11-01T03:00:00"/>
    <x v="506"/>
    <n v="172.28"/>
    <n v="174.21"/>
    <x v="2"/>
    <x v="3"/>
    <d v="2015-10-01T15:53:20"/>
    <d v="2015-11-01T03:00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d v="2016-07-01T08:20:51"/>
    <x v="507"/>
    <n v="103.21"/>
    <n v="85.53"/>
    <x v="6"/>
    <x v="11"/>
    <d v="2016-06-01T08:20:51"/>
    <d v="2016-07-01T08:20:5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d v="2015-11-06T13:00:09"/>
    <x v="508"/>
    <n v="154.43"/>
    <n v="106.5"/>
    <x v="6"/>
    <x v="11"/>
    <d v="2015-10-07T12:00:09"/>
    <d v="2015-11-06T13:00:09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d v="2013-03-19T16:42:15"/>
    <x v="509"/>
    <n v="118.74"/>
    <n v="61.5"/>
    <x v="5"/>
    <x v="8"/>
    <d v="2013-02-07T17:42:15"/>
    <d v="2013-03-19T16:42:15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d v="2014-09-18T02:00:00"/>
    <x v="510"/>
    <n v="15.39"/>
    <n v="530.69000000000005"/>
    <x v="0"/>
    <x v="1"/>
    <d v="2014-08-15T22:20:45"/>
    <d v="2014-09-18T02:00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d v="2015-11-14T17:49:31"/>
    <x v="511"/>
    <n v="102.23"/>
    <n v="127.79"/>
    <x v="6"/>
    <x v="11"/>
    <d v="2015-10-15T16:49:31"/>
    <d v="2015-11-14T17:49:3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d v="2017-02-24T13:48:00"/>
    <x v="512"/>
    <n v="102.18"/>
    <n v="136.85"/>
    <x v="6"/>
    <x v="11"/>
    <d v="2017-02-03T13:48:00"/>
    <d v="2017-02-24T13:48:0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d v="2013-05-24T00:30:37"/>
    <x v="513"/>
    <n v="102.12"/>
    <n v="88.04"/>
    <x v="7"/>
    <x v="15"/>
    <d v="2013-04-24T00:30:37"/>
    <d v="2013-05-24T00:30:37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d v="2015-07-17T18:11:00"/>
    <x v="514"/>
    <n v="102.1"/>
    <n v="53.18"/>
    <x v="6"/>
    <x v="11"/>
    <d v="2015-06-17T18:11:00"/>
    <d v="2015-07-17T18:11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d v="2015-04-25T19:59:22"/>
    <x v="515"/>
    <n v="101.9"/>
    <n v="221.52"/>
    <x v="5"/>
    <x v="16"/>
    <d v="2015-03-26T19:59:22"/>
    <d v="2015-04-25T19:59:22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d v="2015-08-10T06:59:00"/>
    <x v="516"/>
    <n v="61.12"/>
    <n v="109.94"/>
    <x v="2"/>
    <x v="3"/>
    <d v="2015-07-04T00:44:42"/>
    <d v="2015-08-10T06:59:0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d v="2010-12-18T09:43:25"/>
    <x v="517"/>
    <n v="305.45999999999998"/>
    <n v="68.489999999999995"/>
    <x v="5"/>
    <x v="8"/>
    <d v="2010-10-29T08:43:25"/>
    <d v="2010-12-18T09:43:2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d v="2016-08-15T20:09:42"/>
    <x v="518"/>
    <n v="101.77"/>
    <n v="125.12"/>
    <x v="6"/>
    <x v="11"/>
    <d v="2016-07-16T20:09:42"/>
    <d v="2016-08-15T20:09:4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d v="2014-10-28T03:11:00"/>
    <x v="519"/>
    <n v="101.53"/>
    <n v="149.31"/>
    <x v="4"/>
    <x v="7"/>
    <d v="2014-09-20T01:44:16"/>
    <d v="2014-10-28T03:11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d v="2014-02-24T16:25:07"/>
    <x v="520"/>
    <n v="101.53"/>
    <n v="67.39"/>
    <x v="7"/>
    <x v="15"/>
    <d v="2014-01-25T16:25:07"/>
    <d v="2014-02-24T16:25:07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d v="2014-10-21T00:00:00"/>
    <x v="521"/>
    <n v="101.24"/>
    <n v="44.67"/>
    <x v="1"/>
    <x v="2"/>
    <d v="2014-09-17T15:29:14"/>
    <d v="2014-10-21T00:00:0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d v="2014-06-29T21:31:24"/>
    <x v="522"/>
    <n v="101.14"/>
    <n v="123.35"/>
    <x v="4"/>
    <x v="7"/>
    <d v="2014-05-30T21:31:24"/>
    <d v="2014-06-29T21:31:24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d v="2017-03-12T21:00:00"/>
    <x v="523"/>
    <n v="100.84"/>
    <n v="256.37"/>
    <x v="6"/>
    <x v="11"/>
    <d v="2017-02-06T20:00:04"/>
    <d v="2017-03-12T21:00:0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d v="2016-05-13T19:04:23"/>
    <x v="524"/>
    <n v="302.42"/>
    <n v="252.02"/>
    <x v="6"/>
    <x v="11"/>
    <d v="2016-04-13T19:04:23"/>
    <d v="2016-05-13T19:04:23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d v="2012-01-21T08:13:00"/>
    <x v="525"/>
    <n v="100.61"/>
    <n v="97.99"/>
    <x v="7"/>
    <x v="15"/>
    <d v="2011-11-22T16:12:15"/>
    <d v="2012-01-21T08:13:0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d v="2014-09-10T04:52:00"/>
    <x v="526"/>
    <n v="190.85"/>
    <n v="259.95"/>
    <x v="6"/>
    <x v="9"/>
    <d v="2014-08-11T19:16:26"/>
    <d v="2014-09-10T04:52:0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d v="2016-02-01T14:48:43"/>
    <x v="527"/>
    <n v="537.11"/>
    <n v="22.12"/>
    <x v="3"/>
    <x v="5"/>
    <d v="2016-01-02T14:48:43"/>
    <d v="2016-02-01T14:48:4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d v="2011-12-20T11:49:50"/>
    <x v="528"/>
    <n v="113.46"/>
    <n v="73.02"/>
    <x v="5"/>
    <x v="8"/>
    <d v="2011-11-15T11:49:50"/>
    <d v="2011-12-20T11:49:5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d v="2017-03-02T14:24:43"/>
    <x v="529"/>
    <n v="142.61000000000001"/>
    <n v="185.48"/>
    <x v="5"/>
    <x v="16"/>
    <d v="2017-01-31T14:24:43"/>
    <d v="2017-03-02T14:24:4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d v="2015-10-15T02:30:53"/>
    <x v="530"/>
    <n v="72.989999999999995"/>
    <n v="405.5"/>
    <x v="0"/>
    <x v="1"/>
    <d v="2015-09-15T02:30:53"/>
    <d v="2015-10-15T02:30:53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d v="2012-06-14T19:24:11"/>
    <x v="531"/>
    <n v="145.11000000000001"/>
    <n v="70.790000000000006"/>
    <x v="7"/>
    <x v="15"/>
    <d v="2012-05-24T19:24:11"/>
    <d v="2012-06-14T19:24:1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d v="2014-06-15T18:05:25"/>
    <x v="532"/>
    <n v="111.15"/>
    <n v="200.69"/>
    <x v="6"/>
    <x v="11"/>
    <d v="2014-05-16T18:05:25"/>
    <d v="2014-06-15T18:05:25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d v="2013-02-01T01:08:59"/>
    <x v="533"/>
    <n v="144.37"/>
    <n v="92.55"/>
    <x v="7"/>
    <x v="15"/>
    <d v="2013-01-02T01:08:59"/>
    <d v="2013-02-01T01:08:59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d v="2016-03-11T18:34:47"/>
    <x v="534"/>
    <n v="10.75"/>
    <n v="51.82"/>
    <x v="0"/>
    <x v="1"/>
    <d v="2016-02-10T18:34:47"/>
    <d v="2016-03-11T18:34:4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d v="2014-12-05T18:30:29"/>
    <x v="535"/>
    <n v="28.41"/>
    <n v="26.6"/>
    <x v="3"/>
    <x v="18"/>
    <d v="2014-11-05T18:30:29"/>
    <d v="2014-12-05T18:30:29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d v="2013-05-28T00:00:00"/>
    <x v="536"/>
    <n v="118.25"/>
    <n v="97.19"/>
    <x v="0"/>
    <x v="0"/>
    <d v="2013-04-25T19:23:48"/>
    <d v="2013-05-28T00:00:0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d v="2013-03-26T23:55:51"/>
    <x v="537"/>
    <n v="283.32"/>
    <n v="49.88"/>
    <x v="5"/>
    <x v="8"/>
    <d v="2013-02-25T00:55:51"/>
    <d v="2013-03-26T23:55:5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d v="2015-08-10T22:17:17"/>
    <x v="538"/>
    <n v="128.02000000000001"/>
    <n v="118.34"/>
    <x v="5"/>
    <x v="16"/>
    <d v="2015-07-11T22:17:17"/>
    <d v="2015-08-10T22:17:1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d v="2014-09-24T01:41:37"/>
    <x v="539"/>
    <n v="281.10000000000002"/>
    <n v="147.94999999999999"/>
    <x v="0"/>
    <x v="0"/>
    <d v="2014-08-10T01:41:37"/>
    <d v="2014-09-24T01:41:37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d v="2017-02-09T07:16:47"/>
    <x v="540"/>
    <n v="46.67"/>
    <n v="1272.73"/>
    <x v="0"/>
    <x v="1"/>
    <d v="2017-01-07T07:16:47"/>
    <d v="2017-02-09T07:16:4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d v="2013-09-20T20:17:27"/>
    <x v="541"/>
    <n v="116.67"/>
    <n v="76.92"/>
    <x v="7"/>
    <x v="15"/>
    <d v="2013-08-21T20:17:27"/>
    <d v="2013-09-20T20:17:27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d v="2014-03-24T01:22:50"/>
    <x v="542"/>
    <n v="110.77"/>
    <n v="73.36"/>
    <x v="7"/>
    <x v="15"/>
    <d v="2014-02-12T02:22:50"/>
    <d v="2014-03-24T01:22:5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d v="2013-07-13T21:35:25"/>
    <x v="543"/>
    <n v="346.6"/>
    <n v="29.31"/>
    <x v="0"/>
    <x v="0"/>
    <d v="2013-06-13T21:35:25"/>
    <d v="2013-07-13T21:35:25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d v="2014-10-14T18:43:14"/>
    <x v="544"/>
    <n v="56.51"/>
    <n v="150.5"/>
    <x v="2"/>
    <x v="3"/>
    <d v="2014-09-09T18:43:14"/>
    <d v="2014-10-14T18:43:1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d v="2015-11-14T07:01:00"/>
    <x v="545"/>
    <n v="114.4"/>
    <n v="103.22"/>
    <x v="5"/>
    <x v="8"/>
    <d v="2015-10-15T06:01:08"/>
    <d v="2015-11-14T07:01:0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d v="2013-09-03T04:00:00"/>
    <x v="546"/>
    <n v="171.05"/>
    <n v="25.43"/>
    <x v="3"/>
    <x v="5"/>
    <d v="2013-07-29T15:56:31"/>
    <d v="2013-09-03T04:00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d v="2015-11-15T15:13:09"/>
    <x v="547"/>
    <n v="27.38"/>
    <n v="402.71"/>
    <x v="0"/>
    <x v="26"/>
    <d v="2015-10-06T14:13:09"/>
    <d v="2015-11-15T15:13:09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d v="2015-10-13T23:13:41"/>
    <x v="548"/>
    <n v="109.49"/>
    <n v="103.68"/>
    <x v="7"/>
    <x v="25"/>
    <d v="2015-09-22T23:13:41"/>
    <d v="2015-10-13T23:13:4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d v="2015-09-05T03:59:00"/>
    <x v="549"/>
    <n v="136.13999999999999"/>
    <n v="59.97"/>
    <x v="1"/>
    <x v="17"/>
    <d v="2015-07-15T13:52:46"/>
    <d v="2015-09-05T03:59:0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d v="2015-12-07T16:47:16"/>
    <x v="550"/>
    <n v="1356.6"/>
    <n v="14.37"/>
    <x v="3"/>
    <x v="5"/>
    <d v="2015-11-07T16:47:16"/>
    <d v="2015-12-07T16:47:1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d v="2016-04-22T19:49:04"/>
    <x v="551"/>
    <n v="270.68"/>
    <n v="140.97999999999999"/>
    <x v="3"/>
    <x v="5"/>
    <d v="2016-03-23T19:49:04"/>
    <d v="2016-04-22T19:49:0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d v="2015-12-20T09:00:00"/>
    <x v="552"/>
    <n v="135"/>
    <n v="79.41"/>
    <x v="2"/>
    <x v="3"/>
    <d v="2015-10-21T08:20:53"/>
    <d v="2015-12-20T09:00:0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d v="2014-01-06T12:55:40"/>
    <x v="553"/>
    <n v="154.06"/>
    <n v="70.58"/>
    <x v="7"/>
    <x v="15"/>
    <d v="2013-11-22T12:55:40"/>
    <d v="2014-01-06T12:55:4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d v="2012-07-19T21:03:31"/>
    <x v="554"/>
    <n v="105.09"/>
    <n v="78.66"/>
    <x v="5"/>
    <x v="8"/>
    <d v="2012-06-19T21:03:31"/>
    <d v="2012-07-19T21:03:3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d v="2015-12-04T05:00:00"/>
    <x v="555"/>
    <n v="102.95"/>
    <n v="234.79"/>
    <x v="2"/>
    <x v="3"/>
    <d v="2015-10-20T17:57:13"/>
    <d v="2015-12-04T05:00:0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d v="2011-01-01T04:59:00"/>
    <x v="556"/>
    <n v="198.85"/>
    <n v="94.49"/>
    <x v="7"/>
    <x v="15"/>
    <d v="2010-11-05T14:54:46"/>
    <d v="2011-01-01T04:59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d v="2016-12-14T15:00:23"/>
    <x v="557"/>
    <n v="44.32"/>
    <n v="174.95"/>
    <x v="0"/>
    <x v="1"/>
    <d v="2016-11-02T14:00:23"/>
    <d v="2016-12-14T15:00:23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d v="2013-06-11T15:33:26"/>
    <x v="558"/>
    <n v="102.26"/>
    <n v="141.41999999999999"/>
    <x v="1"/>
    <x v="17"/>
    <d v="2013-05-07T15:33:26"/>
    <d v="2013-06-11T15:33:2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d v="2014-06-26T15:22:23"/>
    <x v="559"/>
    <n v="110.66"/>
    <n v="74.180000000000007"/>
    <x v="4"/>
    <x v="7"/>
    <d v="2014-05-27T15:22:23"/>
    <d v="2014-06-26T15:22:23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d v="2015-10-15T09:59:58"/>
    <x v="560"/>
    <n v="146.97999999999999"/>
    <n v="52.7"/>
    <x v="3"/>
    <x v="5"/>
    <d v="2015-09-15T09:59:58"/>
    <d v="2015-10-15T09:59:58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d v="2015-06-08T04:00:00"/>
    <x v="561"/>
    <n v="105.44"/>
    <n v="118.74"/>
    <x v="2"/>
    <x v="3"/>
    <d v="2015-05-06T20:45:49"/>
    <d v="2015-06-08T04:00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d v="2015-03-26T01:03:29"/>
    <x v="562"/>
    <n v="101.26"/>
    <n v="70.77"/>
    <x v="6"/>
    <x v="11"/>
    <d v="2015-02-24T02:03:29"/>
    <d v="2015-03-26T01:03:2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d v="2016-02-02T17:26:38"/>
    <x v="563"/>
    <n v="109.34"/>
    <n v="84.11"/>
    <x v="6"/>
    <x v="9"/>
    <d v="2016-01-18T17:26:38"/>
    <d v="2016-02-02T17:26:38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d v="2012-01-12T01:00:00"/>
    <x v="564"/>
    <n v="262.27999999999997"/>
    <n v="127.32"/>
    <x v="0"/>
    <x v="0"/>
    <d v="2011-12-21T02:08:30"/>
    <d v="2012-01-12T01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d v="2015-06-13T12:09:11"/>
    <x v="565"/>
    <n v="100.86"/>
    <n v="211.48"/>
    <x v="2"/>
    <x v="3"/>
    <d v="2015-05-14T12:09:11"/>
    <d v="2015-06-13T12:09:11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d v="2015-03-15T13:32:02"/>
    <x v="566"/>
    <n v="104.11"/>
    <n v="81.849999999999994"/>
    <x v="5"/>
    <x v="8"/>
    <d v="2015-02-08T14:32:02"/>
    <d v="2015-03-15T13:32:02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d v="2014-06-25T10:51:39"/>
    <x v="567"/>
    <n v="131.63"/>
    <n v="78.58"/>
    <x v="5"/>
    <x v="8"/>
    <d v="2014-05-26T10:51:39"/>
    <d v="2014-06-25T10:51:39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d v="2010-09-01T03:44:00"/>
    <x v="568"/>
    <n v="103.9"/>
    <n v="56.46"/>
    <x v="5"/>
    <x v="8"/>
    <d v="2010-07-20T18:38:04"/>
    <d v="2010-09-01T03:44:0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d v="2015-10-15T21:11:08"/>
    <x v="569"/>
    <n v="111.99"/>
    <n v="367.97"/>
    <x v="0"/>
    <x v="1"/>
    <d v="2015-09-10T21:11:08"/>
    <d v="2015-10-15T21:11:08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d v="2013-12-10T02:00:56"/>
    <x v="570"/>
    <n v="107.25"/>
    <n v="273.83"/>
    <x v="5"/>
    <x v="27"/>
    <d v="2013-11-05T02:00:56"/>
    <d v="2013-12-10T02:00:5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d v="2015-10-01T04:59:00"/>
    <x v="571"/>
    <n v="21.36"/>
    <n v="105.93"/>
    <x v="0"/>
    <x v="26"/>
    <d v="2015-08-31T11:55:20"/>
    <d v="2015-10-01T04:59:0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d v="2015-06-11T03:59:00"/>
    <x v="572"/>
    <n v="128.06"/>
    <n v="72.760000000000005"/>
    <x v="6"/>
    <x v="11"/>
    <d v="2015-05-20T13:46:17"/>
    <d v="2015-06-11T03:59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d v="2015-02-14T14:09:51"/>
    <x v="573"/>
    <n v="128"/>
    <n v="492.31"/>
    <x v="1"/>
    <x v="17"/>
    <d v="2015-01-15T14:09:51"/>
    <d v="2015-02-14T14:09:5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d v="2015-07-16T00:00:00"/>
    <x v="574"/>
    <n v="127.95"/>
    <n v="90.74"/>
    <x v="6"/>
    <x v="11"/>
    <d v="2015-06-03T01:34:36"/>
    <d v="2015-07-16T00:00:0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d v="2016-06-28T09:41:35"/>
    <x v="575"/>
    <n v="25.58"/>
    <n v="133.25"/>
    <x v="0"/>
    <x v="1"/>
    <d v="2016-05-14T09:41:35"/>
    <d v="2016-06-28T09:41:35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d v="2014-10-06T16:11:45"/>
    <x v="576"/>
    <n v="120.5"/>
    <n v="108.24"/>
    <x v="6"/>
    <x v="9"/>
    <d v="2014-09-06T16:11:45"/>
    <d v="2014-10-06T16:11:45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d v="2014-09-19T18:08:12"/>
    <x v="577"/>
    <n v="127.3"/>
    <n v="69.569999999999993"/>
    <x v="6"/>
    <x v="11"/>
    <d v="2014-08-20T18:08:12"/>
    <d v="2014-09-19T18:08:1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d v="2011-03-10T16:40:10"/>
    <x v="578"/>
    <n v="105.57"/>
    <n v="62.71"/>
    <x v="5"/>
    <x v="8"/>
    <d v="2011-01-24T16:40:10"/>
    <d v="2011-03-10T16:40: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d v="2017-01-29T20:34:13"/>
    <x v="579"/>
    <n v="252.54"/>
    <n v="68.25"/>
    <x v="0"/>
    <x v="0"/>
    <d v="2016-11-30T20:34:13"/>
    <d v="2017-01-29T20:34:13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d v="2014-12-22T04:00:00"/>
    <x v="580"/>
    <n v="103.04"/>
    <n v="93.81"/>
    <x v="6"/>
    <x v="11"/>
    <d v="2014-11-21T07:34:22"/>
    <d v="2014-12-22T04:00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d v="2012-10-29T07:21:24"/>
    <x v="581"/>
    <n v="100.43"/>
    <n v="126.81"/>
    <x v="7"/>
    <x v="15"/>
    <d v="2012-10-04T07:21:24"/>
    <d v="2012-10-29T07:21:24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d v="2015-02-01T02:54:00"/>
    <x v="582"/>
    <n v="69.56"/>
    <n v="63.56"/>
    <x v="6"/>
    <x v="11"/>
    <d v="2014-12-17T14:01:07"/>
    <d v="2015-02-01T02:54:0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d v="2016-03-03T17:01:54"/>
    <x v="583"/>
    <n v="31.12"/>
    <n v="102.02"/>
    <x v="0"/>
    <x v="1"/>
    <d v="2016-02-02T17:01:54"/>
    <d v="2016-03-03T17:01:5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d v="2013-05-26T23:54:34"/>
    <x v="584"/>
    <n v="496.52"/>
    <n v="51.72"/>
    <x v="7"/>
    <x v="15"/>
    <d v="2013-05-05T23:54:34"/>
    <d v="2013-05-26T23:54:34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d v="2017-03-01T19:00:00"/>
    <x v="585"/>
    <n v="123.49"/>
    <n v="94.74"/>
    <x v="2"/>
    <x v="3"/>
    <d v="2017-01-23T23:25:21"/>
    <d v="2017-03-01T19:00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d v="2011-02-20T23:52:34"/>
    <x v="586"/>
    <n v="124.01"/>
    <n v="92.54"/>
    <x v="7"/>
    <x v="15"/>
    <d v="2011-01-21T23:52:34"/>
    <d v="2011-02-20T23:52:34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d v="2016-01-22T16:59:34"/>
    <x v="587"/>
    <n v="123.53"/>
    <n v="88.24"/>
    <x v="0"/>
    <x v="0"/>
    <d v="2015-11-23T16:59:34"/>
    <d v="2016-01-22T16:59:3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d v="2014-07-03T03:59:00"/>
    <x v="588"/>
    <n v="102.9"/>
    <n v="62.05"/>
    <x v="6"/>
    <x v="11"/>
    <d v="2014-06-12T13:46:58"/>
    <d v="2014-07-03T03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d v="2016-05-13T00:10:08"/>
    <x v="589"/>
    <n v="123.25"/>
    <n v="71.239999999999995"/>
    <x v="6"/>
    <x v="11"/>
    <d v="2016-04-13T00:10:08"/>
    <d v="2016-05-13T00:10:0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d v="2012-10-06T23:51:15"/>
    <x v="590"/>
    <n v="246.42"/>
    <n v="67.7"/>
    <x v="6"/>
    <x v="9"/>
    <d v="2012-09-06T23:51:15"/>
    <d v="2012-10-06T23:51:15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d v="2016-01-05T23:55:00"/>
    <x v="591"/>
    <n v="102.13"/>
    <n v="106.57"/>
    <x v="6"/>
    <x v="11"/>
    <d v="2015-11-29T19:01:13"/>
    <d v="2016-01-05T23:55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d v="2014-12-31T00:00:00"/>
    <x v="592"/>
    <n v="102.1"/>
    <n v="66.59"/>
    <x v="6"/>
    <x v="11"/>
    <d v="2014-11-28T00:03:06"/>
    <d v="2014-12-31T00:00:0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d v="2016-10-23T20:50:40"/>
    <x v="593"/>
    <n v="101.91"/>
    <n v="103.64"/>
    <x v="2"/>
    <x v="3"/>
    <d v="2016-09-23T20:50:40"/>
    <d v="2016-10-23T20:50:4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d v="2016-09-21T03:00:00"/>
    <x v="594"/>
    <n v="121.78"/>
    <n v="716.35"/>
    <x v="6"/>
    <x v="11"/>
    <d v="2016-08-23T18:22:09"/>
    <d v="2016-09-21T03:00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d v="2015-07-23T03:11:00"/>
    <x v="595"/>
    <n v="101.38"/>
    <n v="139.83000000000001"/>
    <x v="5"/>
    <x v="8"/>
    <d v="2015-06-08T21:33:00"/>
    <d v="2015-07-23T03:11:0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d v="2016-10-31T04:00:00"/>
    <x v="596"/>
    <n v="121.65"/>
    <n v="109.59"/>
    <x v="6"/>
    <x v="9"/>
    <d v="2016-10-11T23:22:08"/>
    <d v="2016-10-31T04:00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d v="2013-05-23T04:07:24"/>
    <x v="597"/>
    <n v="121.1"/>
    <n v="55.81"/>
    <x v="0"/>
    <x v="0"/>
    <d v="2013-04-23T04:07:24"/>
    <d v="2013-05-23T04:07:24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d v="2014-04-29T17:06:22"/>
    <x v="598"/>
    <n v="110.05"/>
    <n v="31.44"/>
    <x v="0"/>
    <x v="4"/>
    <d v="2014-03-28T17:06:22"/>
    <d v="2014-04-29T17:06:2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d v="2015-04-04T20:19:17"/>
    <x v="599"/>
    <n v="100.79"/>
    <n v="60.48"/>
    <x v="6"/>
    <x v="11"/>
    <d v="2015-03-05T21:19:17"/>
    <d v="2015-04-04T20:19:1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d v="2015-12-16T23:08:04"/>
    <x v="600"/>
    <n v="100.35"/>
    <n v="169.61"/>
    <x v="5"/>
    <x v="16"/>
    <d v="2015-11-16T23:08:04"/>
    <d v="2015-12-16T23:08:0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d v="2016-09-24T05:26:27"/>
    <x v="601"/>
    <n v="120.42"/>
    <n v="63.38"/>
    <x v="7"/>
    <x v="20"/>
    <d v="2016-08-25T05:26:27"/>
    <d v="2016-09-24T05:26:27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d v="2014-06-16T05:30:00"/>
    <x v="602"/>
    <n v="100.24"/>
    <n v="171.84"/>
    <x v="5"/>
    <x v="16"/>
    <d v="2014-05-01T19:06:51"/>
    <d v="2014-06-16T05:30:0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d v="2017-02-24T11:58:28"/>
    <x v="603"/>
    <n v="106.64"/>
    <n v="71.900000000000006"/>
    <x v="5"/>
    <x v="8"/>
    <d v="2017-01-25T11:58:28"/>
    <d v="2017-02-24T11:58:28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d v="2014-07-16T15:17:46"/>
    <x v="604"/>
    <n v="150.02000000000001"/>
    <n v="55.82"/>
    <x v="2"/>
    <x v="3"/>
    <d v="2014-06-16T15:17:46"/>
    <d v="2014-07-16T15:17:46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d v="2015-10-24T04:14:05"/>
    <x v="605"/>
    <n v="100"/>
    <n v="137.93"/>
    <x v="5"/>
    <x v="16"/>
    <d v="2015-09-24T04:14:05"/>
    <d v="2015-10-24T04:14:05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d v="2014-08-08T00:00:00"/>
    <x v="606"/>
    <n v="124.16"/>
    <n v="139.53"/>
    <x v="5"/>
    <x v="8"/>
    <d v="2014-07-17T05:03:11"/>
    <d v="2014-08-08T00:00:0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d v="2014-09-13T09:37:21"/>
    <x v="607"/>
    <n v="100"/>
    <n v="1000"/>
    <x v="6"/>
    <x v="11"/>
    <d v="2014-07-30T09:37:21"/>
    <d v="2014-09-13T09:37:2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d v="2015-10-08T07:59:53"/>
    <x v="608"/>
    <n v="119.98"/>
    <n v="64.16"/>
    <x v="6"/>
    <x v="9"/>
    <d v="2015-09-08T07:59:53"/>
    <d v="2015-10-08T07:59:53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d v="2012-02-27T16:17:03"/>
    <x v="609"/>
    <n v="141.08000000000001"/>
    <n v="57.93"/>
    <x v="3"/>
    <x v="5"/>
    <d v="2012-01-28T16:17:03"/>
    <d v="2012-02-27T16:17:0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d v="2014-12-28T15:22:29"/>
    <x v="610"/>
    <n v="11.94"/>
    <n v="314.29000000000002"/>
    <x v="5"/>
    <x v="10"/>
    <d v="2014-11-27T15:22:29"/>
    <d v="2014-12-28T15:22:2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d v="2016-07-02T14:25:10"/>
    <x v="611"/>
    <n v="39.74"/>
    <n v="78.44"/>
    <x v="2"/>
    <x v="3"/>
    <d v="2016-05-03T14:25:10"/>
    <d v="2016-07-02T14:25:1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d v="2015-01-02T05:56:28"/>
    <x v="612"/>
    <n v="118.8"/>
    <n v="125.05"/>
    <x v="6"/>
    <x v="11"/>
    <d v="2014-12-16T05:56:28"/>
    <d v="2015-01-02T05:56:2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d v="2015-01-14T04:00:00"/>
    <x v="613"/>
    <n v="39.43"/>
    <n v="788.53"/>
    <x v="0"/>
    <x v="1"/>
    <d v="2014-12-11T16:37:32"/>
    <d v="2015-01-14T04:00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d v="2015-01-24T23:08:15"/>
    <x v="614"/>
    <n v="118.05"/>
    <n v="131.16999999999999"/>
    <x v="7"/>
    <x v="15"/>
    <d v="2014-12-15T23:08:15"/>
    <d v="2015-01-24T23:08:15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d v="2015-03-12T21:58:32"/>
    <x v="615"/>
    <n v="146.88999999999999"/>
    <n v="42.89"/>
    <x v="0"/>
    <x v="1"/>
    <d v="2015-02-10T22:58:32"/>
    <d v="2015-03-12T21:58:3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d v="2014-08-08T13:54:00"/>
    <x v="616"/>
    <n v="100.09"/>
    <n v="93.98"/>
    <x v="6"/>
    <x v="11"/>
    <d v="2014-07-06T20:54:35"/>
    <d v="2014-08-08T13:54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d v="2015-02-05T19:44:01"/>
    <x v="617"/>
    <n v="234.9"/>
    <n v="64.180000000000007"/>
    <x v="0"/>
    <x v="0"/>
    <d v="2015-01-06T19:44:01"/>
    <d v="2015-02-05T19:44:0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d v="2015-08-16T06:40:36"/>
    <x v="618"/>
    <n v="1174.49"/>
    <n v="81.56"/>
    <x v="3"/>
    <x v="5"/>
    <d v="2015-07-17T06:40:36"/>
    <d v="2015-08-16T06:40:3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d v="2017-03-06T20:00:00"/>
    <x v="619"/>
    <n v="117.27"/>
    <n v="45.99"/>
    <x v="7"/>
    <x v="13"/>
    <d v="2017-01-20T15:03:25"/>
    <d v="2017-03-06T20:00:0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d v="2014-11-13T08:02:00"/>
    <x v="620"/>
    <n v="7.79"/>
    <n v="292.08"/>
    <x v="0"/>
    <x v="1"/>
    <d v="2014-10-14T07:11:30"/>
    <d v="2014-11-13T08:02:0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d v="2014-10-08T04:01:08"/>
    <x v="621"/>
    <n v="116.56"/>
    <n v="40.76"/>
    <x v="5"/>
    <x v="8"/>
    <d v="2014-09-08T04:01:08"/>
    <d v="2014-10-08T04:01:08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d v="2012-09-11T16:47:33"/>
    <x v="622"/>
    <n v="155.33000000000001"/>
    <n v="112.02"/>
    <x v="7"/>
    <x v="15"/>
    <d v="2012-08-14T16:47:33"/>
    <d v="2012-09-11T16:47:3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d v="2015-07-23T03:00:00"/>
    <x v="623"/>
    <n v="136.86000000000001"/>
    <n v="63.92"/>
    <x v="5"/>
    <x v="16"/>
    <d v="2015-06-22T00:10:11"/>
    <d v="2015-07-23T03:00:0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d v="2014-07-17T16:50:46"/>
    <x v="624"/>
    <n v="116.21"/>
    <n v="223.48"/>
    <x v="5"/>
    <x v="16"/>
    <d v="2014-06-17T16:50:46"/>
    <d v="2014-07-17T16:50:46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d v="2017-02-11T16:20:30"/>
    <x v="625"/>
    <n v="41.41"/>
    <n v="120.77"/>
    <x v="2"/>
    <x v="3"/>
    <d v="2017-01-07T16:20:30"/>
    <d v="2017-02-11T16:20: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d v="2010-08-24T04:00:00"/>
    <x v="626"/>
    <n v="115.71"/>
    <n v="84.46"/>
    <x v="0"/>
    <x v="0"/>
    <d v="2010-06-18T20:06:26"/>
    <d v="2010-08-24T04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d v="2014-08-18T00:08:10"/>
    <x v="627"/>
    <n v="144.31"/>
    <n v="40.799999999999997"/>
    <x v="4"/>
    <x v="7"/>
    <d v="2014-07-19T00:08:10"/>
    <d v="2014-08-18T00:08:1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d v="2017-03-05T21:48:10"/>
    <x v="628"/>
    <n v="115.45"/>
    <n v="62.07"/>
    <x v="4"/>
    <x v="7"/>
    <d v="2017-02-13T21:48:10"/>
    <d v="2017-03-05T21:48:1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d v="2015-05-31T06:59:00"/>
    <x v="629"/>
    <n v="153.72999999999999"/>
    <n v="110.87"/>
    <x v="6"/>
    <x v="11"/>
    <d v="2015-05-10T04:07:47"/>
    <d v="2015-05-31T06:59:0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d v="2015-03-09T21:49:21"/>
    <x v="630"/>
    <n v="100"/>
    <n v="136.9"/>
    <x v="0"/>
    <x v="4"/>
    <d v="2015-02-02T22:49:21"/>
    <d v="2015-03-09T21:49:2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d v="2012-03-25T19:34:02"/>
    <x v="631"/>
    <n v="114.72"/>
    <n v="67.88"/>
    <x v="7"/>
    <x v="15"/>
    <d v="2012-01-25T20:34:02"/>
    <d v="2012-03-25T19:34:0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d v="2016-07-21T14:00:00"/>
    <x v="632"/>
    <n v="5.73"/>
    <n v="603.53"/>
    <x v="0"/>
    <x v="1"/>
    <d v="2016-05-30T05:39:06"/>
    <d v="2016-07-21T14:00:0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d v="2016-06-03T13:31:22"/>
    <x v="633"/>
    <n v="114.5"/>
    <n v="184.68"/>
    <x v="6"/>
    <x v="11"/>
    <d v="2016-05-04T13:31:22"/>
    <d v="2016-06-03T13:31:2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d v="2015-05-01T18:39:05"/>
    <x v="634"/>
    <n v="5.08"/>
    <n v="1270.22"/>
    <x v="6"/>
    <x v="9"/>
    <d v="2015-03-02T19:39:05"/>
    <d v="2015-05-01T18:39:05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d v="2014-08-16T08:17:57"/>
    <x v="635"/>
    <n v="134.44999999999999"/>
    <n v="23.81"/>
    <x v="3"/>
    <x v="5"/>
    <d v="2014-07-26T08:17:57"/>
    <d v="2014-08-16T08:17:57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d v="2016-10-27T21:19:00"/>
    <x v="636"/>
    <n v="113.85"/>
    <n v="72.06"/>
    <x v="7"/>
    <x v="15"/>
    <d v="2016-09-27T22:01:50"/>
    <d v="2016-10-27T21:19:00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d v="2012-11-09T19:07:07"/>
    <x v="637"/>
    <n v="146.12"/>
    <n v="98.82"/>
    <x v="7"/>
    <x v="12"/>
    <d v="2012-10-10T18:07:07"/>
    <d v="2012-11-09T19:07:07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d v="2015-09-16T17:43:32"/>
    <x v="638"/>
    <n v="113.63"/>
    <n v="88.77"/>
    <x v="6"/>
    <x v="11"/>
    <d v="2015-08-17T17:43:32"/>
    <d v="2015-09-16T17:43:3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d v="2014-10-07T00:06:13"/>
    <x v="639"/>
    <n v="126.14"/>
    <n v="61.7"/>
    <x v="7"/>
    <x v="15"/>
    <d v="2014-09-07T00:06:13"/>
    <d v="2014-10-07T00:06:1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d v="2013-11-21T04:59:00"/>
    <x v="640"/>
    <n v="315.14"/>
    <n v="105.05"/>
    <x v="1"/>
    <x v="17"/>
    <d v="2013-11-01T17:37:20"/>
    <d v="2013-11-21T04:59:0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d v="2014-06-20T23:00:00"/>
    <x v="641"/>
    <n v="119.32"/>
    <n v="50.16"/>
    <x v="6"/>
    <x v="11"/>
    <d v="2014-05-19T15:17:38"/>
    <d v="2014-06-20T23:00:0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d v="2016-05-07T22:50:51"/>
    <x v="642"/>
    <n v="286.66000000000003"/>
    <n v="41.78"/>
    <x v="3"/>
    <x v="5"/>
    <d v="2016-04-07T22:50:51"/>
    <d v="2016-05-07T22:50:5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d v="2010-08-22T17:40:00"/>
    <x v="643"/>
    <n v="112.92"/>
    <n v="48.05"/>
    <x v="5"/>
    <x v="8"/>
    <d v="2010-06-03T22:10:20"/>
    <d v="2010-08-22T17:40:0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d v="2014-04-20T02:36:01"/>
    <x v="644"/>
    <n v="149.75"/>
    <n v="160.44"/>
    <x v="0"/>
    <x v="0"/>
    <d v="2014-02-19T03:36:01"/>
    <d v="2014-04-20T02:36:01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d v="2014-05-17T03:30:00"/>
    <x v="645"/>
    <n v="112.3"/>
    <n v="181.13"/>
    <x v="5"/>
    <x v="8"/>
    <d v="2014-04-16T15:15:47"/>
    <d v="2014-05-17T03:30:0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d v="2015-03-22T16:07:15"/>
    <x v="646"/>
    <n v="0.84"/>
    <n v="415.78"/>
    <x v="6"/>
    <x v="9"/>
    <d v="2015-02-20T17:07:15"/>
    <d v="2015-03-22T16:07:15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d v="2016-04-01T04:00:00"/>
    <x v="647"/>
    <n v="280.38"/>
    <n v="81.27"/>
    <x v="2"/>
    <x v="3"/>
    <d v="2016-03-01T17:17:27"/>
    <d v="2016-04-01T04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d v="2015-04-04T21:59:00"/>
    <x v="648"/>
    <n v="111.76"/>
    <n v="79.260000000000005"/>
    <x v="7"/>
    <x v="13"/>
    <d v="2015-02-09T17:05:07"/>
    <d v="2015-04-04T21:59:0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d v="2015-06-05T11:47:56"/>
    <x v="649"/>
    <n v="111.6"/>
    <n v="73.91"/>
    <x v="7"/>
    <x v="15"/>
    <d v="2015-05-06T11:47:56"/>
    <d v="2015-06-05T11:47:5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d v="2015-09-12T03:59:00"/>
    <x v="650"/>
    <n v="111.22"/>
    <n v="57.63"/>
    <x v="6"/>
    <x v="11"/>
    <d v="2015-08-14T11:20:00"/>
    <d v="2015-09-12T03:59:0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d v="2011-10-02T06:59:00"/>
    <x v="651"/>
    <n v="110.94"/>
    <n v="62.33"/>
    <x v="5"/>
    <x v="27"/>
    <d v="2011-08-31T04:30:25"/>
    <d v="2011-10-02T06:59:0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d v="2016-05-27T23:15:16"/>
    <x v="652"/>
    <n v="128.94999999999999"/>
    <n v="128.94999999999999"/>
    <x v="5"/>
    <x v="16"/>
    <d v="2016-05-06T23:15:16"/>
    <d v="2016-05-27T23:15:1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d v="2013-03-10T22:38:28"/>
    <x v="653"/>
    <n v="110.7"/>
    <n v="115.31"/>
    <x v="7"/>
    <x v="12"/>
    <d v="2013-02-08T23:38:28"/>
    <d v="2013-03-10T22:38:28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d v="2015-07-21T10:03:25"/>
    <x v="654"/>
    <n v="110.57"/>
    <n v="151.46"/>
    <x v="6"/>
    <x v="11"/>
    <d v="2015-06-21T10:03:25"/>
    <d v="2015-07-21T10:03:2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d v="2015-03-05T04:00:00"/>
    <x v="655"/>
    <n v="105.19"/>
    <n v="56.07"/>
    <x v="6"/>
    <x v="11"/>
    <d v="2015-02-02T22:31:01"/>
    <d v="2015-03-05T04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d v="2014-10-29T22:45:00"/>
    <x v="656"/>
    <n v="27.58"/>
    <n v="167.15"/>
    <x v="0"/>
    <x v="24"/>
    <d v="2014-09-30T12:59:59"/>
    <d v="2014-10-29T22:45:0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d v="2013-09-06T19:00:00"/>
    <x v="657"/>
    <n v="1462"/>
    <n v="40.76"/>
    <x v="0"/>
    <x v="0"/>
    <d v="2013-08-07T13:03:18"/>
    <d v="2013-09-06T19:00:0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d v="2012-11-22T02:26:00"/>
    <x v="658"/>
    <n v="109.5"/>
    <n v="85.55"/>
    <x v="7"/>
    <x v="22"/>
    <d v="2012-09-23T01:26:00"/>
    <d v="2012-11-22T02:26:0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d v="2016-10-14T16:00:00"/>
    <x v="659"/>
    <n v="38.74"/>
    <n v="133.9"/>
    <x v="2"/>
    <x v="3"/>
    <d v="2016-09-15T06:55:41"/>
    <d v="2016-10-14T16:00:0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d v="2015-07-06T03:00:00"/>
    <x v="660"/>
    <n v="542.15"/>
    <n v="41.23"/>
    <x v="3"/>
    <x v="5"/>
    <d v="2015-06-08T15:01:08"/>
    <d v="2015-07-06T0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d v="2015-01-01T04:59:00"/>
    <x v="661"/>
    <n v="21.63"/>
    <n v="50.3"/>
    <x v="0"/>
    <x v="1"/>
    <d v="2014-12-01T05:16:04"/>
    <d v="2015-01-01T04:59:0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d v="2012-04-27T21:32:00"/>
    <x v="662"/>
    <n v="108.04"/>
    <n v="58.72"/>
    <x v="5"/>
    <x v="8"/>
    <d v="2012-03-22T21:49:20"/>
    <d v="2012-04-27T21:32:0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d v="2016-05-23T03:00:00"/>
    <x v="663"/>
    <n v="180.03"/>
    <n v="24.27"/>
    <x v="3"/>
    <x v="5"/>
    <d v="2016-05-06T13:58:34"/>
    <d v="2016-05-23T03:00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d v="2014-11-30T04:25:15"/>
    <x v="664"/>
    <n v="108"/>
    <n v="90"/>
    <x v="4"/>
    <x v="7"/>
    <d v="2014-10-31T03:25:15"/>
    <d v="2014-11-30T04:25:15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d v="2014-07-01T06:00:00"/>
    <x v="665"/>
    <n v="21.55"/>
    <n v="128.27000000000001"/>
    <x v="6"/>
    <x v="11"/>
    <d v="2014-05-20T15:47:20"/>
    <d v="2014-07-01T06:00:0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d v="2015-12-16T18:20:10"/>
    <x v="666"/>
    <n v="107.4"/>
    <n v="108.48"/>
    <x v="7"/>
    <x v="13"/>
    <d v="2015-11-16T18:20:10"/>
    <d v="2015-12-16T18:20: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d v="2014-04-30T05:00:00"/>
    <x v="667"/>
    <n v="102"/>
    <n v="107.1"/>
    <x v="0"/>
    <x v="4"/>
    <d v="2014-04-01T17:00:12"/>
    <d v="2014-04-30T05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d v="2014-04-25T21:08:47"/>
    <x v="668"/>
    <n v="125.95"/>
    <n v="21.5"/>
    <x v="3"/>
    <x v="5"/>
    <d v="2014-03-26T21:08:47"/>
    <d v="2014-04-25T21:08:47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d v="2015-07-02T11:17:04"/>
    <x v="669"/>
    <n v="106.85"/>
    <n v="109.03"/>
    <x v="6"/>
    <x v="11"/>
    <d v="2015-06-02T11:17:04"/>
    <d v="2015-07-02T11:17:0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d v="2016-11-12T04:00:00"/>
    <x v="670"/>
    <n v="427.2"/>
    <n v="31.69"/>
    <x v="4"/>
    <x v="7"/>
    <d v="2016-10-11T11:16:33"/>
    <d v="2016-11-12T04:00:0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d v="2016-04-17T18:18:39"/>
    <x v="671"/>
    <n v="213.56"/>
    <n v="122.74"/>
    <x v="0"/>
    <x v="1"/>
    <d v="2016-02-17T19:18:39"/>
    <d v="2016-04-17T18:18:3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d v="2015-05-09T05:00:00"/>
    <x v="672"/>
    <n v="125.53"/>
    <n v="187.19"/>
    <x v="1"/>
    <x v="17"/>
    <d v="2015-04-08T03:57:00"/>
    <d v="2015-05-09T05:00:0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d v="2010-07-17T09:59:00"/>
    <x v="673"/>
    <n v="106.4"/>
    <n v="120.91"/>
    <x v="5"/>
    <x v="8"/>
    <d v="2010-06-01T18:07:59"/>
    <d v="2010-07-17T09:59:0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d v="2012-03-02T06:59:00"/>
    <x v="674"/>
    <n v="265.25"/>
    <n v="84.21"/>
    <x v="7"/>
    <x v="15"/>
    <d v="2012-01-31T20:06:15"/>
    <d v="2012-03-02T06:59:0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d v="2015-09-23T14:21:26"/>
    <x v="675"/>
    <n v="106.03"/>
    <n v="103.95"/>
    <x v="6"/>
    <x v="11"/>
    <d v="2015-09-03T14:21:26"/>
    <d v="2015-09-23T14:21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d v="2017-01-28T22:35:30"/>
    <x v="676"/>
    <n v="105.56"/>
    <n v="95.96"/>
    <x v="1"/>
    <x v="17"/>
    <d v="2016-12-29T22:35:30"/>
    <d v="2017-01-28T22:35:3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d v="2010-07-22T06:00:00"/>
    <x v="677"/>
    <n v="105.55"/>
    <n v="87.96"/>
    <x v="7"/>
    <x v="12"/>
    <d v="2010-06-06T19:09:14"/>
    <d v="2010-07-22T06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d v="2014-07-10T09:07:49"/>
    <x v="678"/>
    <n v="105.55"/>
    <n v="62.83"/>
    <x v="6"/>
    <x v="11"/>
    <d v="2014-06-10T09:07:49"/>
    <d v="2014-07-10T09:07:49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d v="2015-10-17T04:00:00"/>
    <x v="679"/>
    <n v="351.8"/>
    <n v="22.08"/>
    <x v="7"/>
    <x v="13"/>
    <d v="2015-09-24T06:02:51"/>
    <d v="2015-10-17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d v="2015-11-07T04:00:00"/>
    <x v="680"/>
    <n v="105.5"/>
    <n v="63.17"/>
    <x v="5"/>
    <x v="8"/>
    <d v="2015-10-14T11:12:07"/>
    <d v="2015-11-07T04:00:0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d v="2013-04-08T04:33:00"/>
    <x v="681"/>
    <n v="100.25"/>
    <n v="202.42"/>
    <x v="5"/>
    <x v="8"/>
    <d v="2013-03-27T23:17:40"/>
    <d v="2013-04-08T04:33:0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d v="2016-12-30T22:50:33"/>
    <x v="682"/>
    <n v="105.01"/>
    <n v="201.94"/>
    <x v="7"/>
    <x v="15"/>
    <d v="2016-11-30T22:50:33"/>
    <d v="2016-12-30T22:50:3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d v="2016-05-31T22:08:57"/>
    <x v="683"/>
    <n v="104.4"/>
    <n v="145"/>
    <x v="6"/>
    <x v="11"/>
    <d v="2016-05-01T22:08:57"/>
    <d v="2016-05-31T22:08:57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d v="2012-02-23T17:33:46"/>
    <x v="684"/>
    <n v="149.07"/>
    <n v="71.97"/>
    <x v="7"/>
    <x v="15"/>
    <d v="2012-01-19T17:33:46"/>
    <d v="2012-02-23T17:33:4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d v="2013-12-26T00:32:17"/>
    <x v="685"/>
    <n v="130.36000000000001"/>
    <n v="43.1"/>
    <x v="0"/>
    <x v="0"/>
    <d v="2013-11-26T00:32:17"/>
    <d v="2013-12-26T00:32:17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d v="2012-11-22T22:00:00"/>
    <x v="686"/>
    <n v="104.2"/>
    <n v="66.37"/>
    <x v="7"/>
    <x v="15"/>
    <d v="2012-10-12T17:10:21"/>
    <d v="2012-11-22T22:00:0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d v="2014-08-07T12:21:47"/>
    <x v="687"/>
    <n v="103.9"/>
    <n v="69.27"/>
    <x v="5"/>
    <x v="16"/>
    <d v="2014-07-08T12:21:47"/>
    <d v="2014-08-07T12:21:4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d v="2017-02-27T04:59:00"/>
    <x v="688"/>
    <n v="103.73"/>
    <n v="90.2"/>
    <x v="6"/>
    <x v="9"/>
    <d v="2017-02-09T17:36:33"/>
    <d v="2017-02-27T04:59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d v="2014-09-27T03:08:27"/>
    <x v="689"/>
    <n v="172.43"/>
    <n v="94.05"/>
    <x v="7"/>
    <x v="12"/>
    <d v="2014-08-28T03:08:27"/>
    <d v="2014-09-27T03:08:2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d v="2016-10-11T03:59:00"/>
    <x v="690"/>
    <n v="103.38"/>
    <n v="90.68"/>
    <x v="6"/>
    <x v="11"/>
    <d v="2016-08-30T22:03:05"/>
    <d v="2016-10-11T03:59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d v="2013-05-01T04:59:00"/>
    <x v="691"/>
    <n v="103.35"/>
    <n v="86.85"/>
    <x v="5"/>
    <x v="8"/>
    <d v="2013-03-22T13:51:18"/>
    <d v="2013-05-01T04:59:0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d v="2015-08-21T14:05:16"/>
    <x v="692"/>
    <n v="103"/>
    <n v="86.55"/>
    <x v="5"/>
    <x v="8"/>
    <d v="2015-07-22T14:05:16"/>
    <d v="2015-08-21T14:05:1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d v="2014-09-26T21:04:52"/>
    <x v="693"/>
    <n v="103"/>
    <n v="139.19"/>
    <x v="6"/>
    <x v="11"/>
    <d v="2014-08-27T21:04:52"/>
    <d v="2014-09-26T21:04:5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d v="2014-11-19T08:27:59"/>
    <x v="694"/>
    <n v="102.99"/>
    <n v="63.57"/>
    <x v="6"/>
    <x v="11"/>
    <d v="2014-10-20T07:27:59"/>
    <d v="2014-11-19T08:27:59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d v="2014-11-19T18:52:52"/>
    <x v="695"/>
    <n v="102.91"/>
    <n v="137.21"/>
    <x v="5"/>
    <x v="16"/>
    <d v="2014-10-20T17:52:52"/>
    <d v="2014-11-19T18:52:5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d v="2015-03-19T17:45:23"/>
    <x v="696"/>
    <n v="102.9"/>
    <n v="168.69"/>
    <x v="2"/>
    <x v="3"/>
    <d v="2015-02-17T18:45:23"/>
    <d v="2015-03-19T17:45:2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d v="2014-07-03T04:00:45"/>
    <x v="697"/>
    <n v="102.65"/>
    <n v="106.93"/>
    <x v="6"/>
    <x v="19"/>
    <d v="2014-05-29T04:00:45"/>
    <d v="2014-07-03T04:00:45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d v="2016-08-01T16:22:03"/>
    <x v="698"/>
    <n v="102.35"/>
    <n v="196.83"/>
    <x v="7"/>
    <x v="15"/>
    <d v="2016-07-02T16:22:03"/>
    <d v="2016-08-01T16:22:0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d v="2015-05-26T03:59:00"/>
    <x v="699"/>
    <n v="102.35"/>
    <n v="105.52"/>
    <x v="6"/>
    <x v="11"/>
    <d v="2015-04-24T13:21:07"/>
    <d v="2015-05-26T03:59:0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d v="2015-12-16T06:59:00"/>
    <x v="700"/>
    <n v="204.2"/>
    <n v="59.36"/>
    <x v="1"/>
    <x v="17"/>
    <d v="2015-11-09T07:58:55"/>
    <d v="2015-12-16T06:59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d v="2013-11-01T19:00:00"/>
    <x v="701"/>
    <n v="145.86000000000001"/>
    <n v="64.62"/>
    <x v="7"/>
    <x v="15"/>
    <d v="2013-09-29T15:56:28"/>
    <d v="2013-11-01T19:00:0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d v="2013-01-13T22:48:33"/>
    <x v="702"/>
    <n v="127.5"/>
    <n v="129.11000000000001"/>
    <x v="7"/>
    <x v="12"/>
    <d v="2012-12-14T22:48:33"/>
    <d v="2013-01-13T22:48:3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d v="2010-09-04T01:03:00"/>
    <x v="703"/>
    <n v="135.76"/>
    <n v="97.9"/>
    <x v="7"/>
    <x v="12"/>
    <d v="2010-06-25T02:46:20"/>
    <d v="2010-09-04T01:03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d v="2015-09-13T00:00:00"/>
    <x v="704"/>
    <n v="101.73"/>
    <n v="141.29"/>
    <x v="6"/>
    <x v="11"/>
    <d v="2015-08-23T22:59:28"/>
    <d v="2015-09-13T00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d v="2014-09-13T04:00:00"/>
    <x v="705"/>
    <n v="101.56"/>
    <n v="137.24"/>
    <x v="6"/>
    <x v="11"/>
    <d v="2014-08-29T18:19:33"/>
    <d v="2014-09-13T04:00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d v="2013-09-15T21:10:00"/>
    <x v="706"/>
    <n v="101.35"/>
    <n v="112.61"/>
    <x v="7"/>
    <x v="15"/>
    <d v="2013-08-16T21:11:25"/>
    <d v="2013-09-15T21:10:0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d v="2016-08-11T03:59:00"/>
    <x v="707"/>
    <n v="101.33"/>
    <n v="99.34"/>
    <x v="6"/>
    <x v="11"/>
    <d v="2016-07-10T18:48:47"/>
    <d v="2016-08-11T03:59:0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d v="2015-05-15T19:00:00"/>
    <x v="708"/>
    <n v="101.19"/>
    <n v="146.65"/>
    <x v="5"/>
    <x v="8"/>
    <d v="2015-04-07T16:22:37"/>
    <d v="2015-05-15T19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d v="2015-03-04T18:59:23"/>
    <x v="709"/>
    <n v="101.15"/>
    <n v="103.21"/>
    <x v="6"/>
    <x v="11"/>
    <d v="2015-02-02T18:59:23"/>
    <d v="2015-03-04T18:59:2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d v="2015-12-25T17:07:01"/>
    <x v="710"/>
    <n v="101"/>
    <n v="194.23"/>
    <x v="5"/>
    <x v="16"/>
    <d v="2015-11-25T17:07:01"/>
    <d v="2015-12-25T17:07:01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d v="2015-05-07T14:01:04"/>
    <x v="711"/>
    <n v="100.92"/>
    <n v="162.77000000000001"/>
    <x v="6"/>
    <x v="19"/>
    <d v="2015-04-07T14:01:04"/>
    <d v="2015-05-07T14:01:0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d v="2016-08-27T22:53:29"/>
    <x v="712"/>
    <n v="100.88"/>
    <n v="162.71"/>
    <x v="6"/>
    <x v="9"/>
    <d v="2016-07-13T22:53:29"/>
    <d v="2016-08-27T22:53:29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d v="2017-02-17T16:05:00"/>
    <x v="713"/>
    <n v="100.85"/>
    <n v="63.83"/>
    <x v="6"/>
    <x v="11"/>
    <d v="2017-01-18T04:56:06"/>
    <d v="2017-02-17T16:05:0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d v="2016-08-18T06:59:00"/>
    <x v="714"/>
    <n v="201.7"/>
    <n v="89.25"/>
    <x v="7"/>
    <x v="22"/>
    <d v="2016-07-18T14:31:46"/>
    <d v="2016-08-18T06:59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d v="2016-04-19T20:05:04"/>
    <x v="715"/>
    <n v="201.62"/>
    <n v="80.650000000000006"/>
    <x v="2"/>
    <x v="3"/>
    <d v="2016-03-25T20:05:04"/>
    <d v="2016-04-19T20:05:0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d v="2014-06-25T02:00:00"/>
    <x v="716"/>
    <n v="154.94"/>
    <n v="53.01"/>
    <x v="7"/>
    <x v="15"/>
    <d v="2014-05-27T13:19:26"/>
    <d v="2014-06-25T02:00:0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d v="2011-05-01T04:59:00"/>
    <x v="717"/>
    <n v="335.58"/>
    <n v="41.77"/>
    <x v="6"/>
    <x v="11"/>
    <d v="2011-03-31T03:42:17"/>
    <d v="2011-05-01T04:59:0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d v="2016-10-13T18:00:27"/>
    <x v="718"/>
    <n v="100.65"/>
    <n v="145.87"/>
    <x v="6"/>
    <x v="11"/>
    <d v="2016-09-13T18:00:27"/>
    <d v="2016-10-13T18:00:27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d v="2012-02-24T20:33:58"/>
    <x v="719"/>
    <n v="100.46"/>
    <n v="93.02"/>
    <x v="5"/>
    <x v="8"/>
    <d v="2012-01-25T20:33:58"/>
    <d v="2012-02-24T20:33:58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d v="2014-12-03T04:00:00"/>
    <x v="720"/>
    <n v="167.42"/>
    <n v="99.46"/>
    <x v="0"/>
    <x v="0"/>
    <d v="2014-11-03T16:10:43"/>
    <d v="2014-12-03T04:00:0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d v="2017-04-03T01:00:00"/>
    <x v="721"/>
    <n v="33.47"/>
    <n v="264.26"/>
    <x v="7"/>
    <x v="14"/>
    <d v="2017-03-01T16:50:08"/>
    <d v="2017-04-03T01:00:0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d v="2014-08-28T22:53:34"/>
    <x v="722"/>
    <n v="100.41"/>
    <n v="118.13"/>
    <x v="6"/>
    <x v="11"/>
    <d v="2014-07-14T22:53:34"/>
    <d v="2014-08-28T22:53:34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d v="2014-07-16T11:49:36"/>
    <x v="723"/>
    <n v="100.31"/>
    <n v="110.23"/>
    <x v="6"/>
    <x v="11"/>
    <d v="2014-06-01T11:49:36"/>
    <d v="2014-07-16T11:49:3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d v="2015-02-23T11:55:03"/>
    <x v="724"/>
    <n v="100.27"/>
    <n v="92.84"/>
    <x v="6"/>
    <x v="11"/>
    <d v="2015-01-24T11:55:03"/>
    <d v="2015-02-23T11:55:0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d v="2016-06-20T23:00:00"/>
    <x v="725"/>
    <n v="100.26"/>
    <n v="48.44"/>
    <x v="6"/>
    <x v="11"/>
    <d v="2016-05-15T18:35:15"/>
    <d v="2016-06-20T23:00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d v="2015-02-02T21:39:12"/>
    <x v="726"/>
    <n v="100.25"/>
    <n v="169.92"/>
    <x v="7"/>
    <x v="25"/>
    <d v="2014-12-04T21:39:12"/>
    <d v="2015-02-02T21:39:1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d v="2013-02-17T19:25:29"/>
    <x v="727"/>
    <n v="200.34"/>
    <n v="182.13"/>
    <x v="7"/>
    <x v="15"/>
    <d v="2013-01-31T19:25:29"/>
    <d v="2013-02-17T19:25:2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d v="2014-08-01T13:43:27"/>
    <x v="728"/>
    <n v="122.11"/>
    <n v="84.14"/>
    <x v="1"/>
    <x v="17"/>
    <d v="2014-06-17T13:43:27"/>
    <d v="2014-08-01T13:43:27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d v="2012-01-16T05:00:00"/>
    <x v="729"/>
    <n v="100"/>
    <n v="172.41"/>
    <x v="7"/>
    <x v="15"/>
    <d v="2011-12-19T21:12:36"/>
    <d v="2012-01-16T05:00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d v="2016-01-07T13:47:00"/>
    <x v="730"/>
    <n v="100"/>
    <n v="370.37"/>
    <x v="6"/>
    <x v="9"/>
    <d v="2015-12-03T13:47:00"/>
    <d v="2016-01-07T13:47:0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d v="2016-04-23T19:40:21"/>
    <x v="731"/>
    <n v="39.5"/>
    <n v="253.21"/>
    <x v="3"/>
    <x v="28"/>
    <d v="2016-03-24T19:40:21"/>
    <d v="2016-04-23T19:40:2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d v="2014-04-23T15:59:33"/>
    <x v="732"/>
    <n v="122.9"/>
    <n v="169.52"/>
    <x v="0"/>
    <x v="0"/>
    <d v="2014-03-24T15:59:33"/>
    <d v="2014-04-23T15:59:3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d v="2014-10-14T06:59:00"/>
    <x v="733"/>
    <n v="115.31"/>
    <n v="58.69"/>
    <x v="6"/>
    <x v="11"/>
    <d v="2014-09-11T07:47:50"/>
    <d v="2014-10-14T06:59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d v="2012-03-10T15:07:29"/>
    <x v="734"/>
    <n v="130.33000000000001"/>
    <n v="51.72"/>
    <x v="5"/>
    <x v="8"/>
    <d v="2012-02-09T15:07:29"/>
    <d v="2012-03-10T15:07:29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d v="2011-06-12T00:20:49"/>
    <x v="735"/>
    <n v="102.37"/>
    <n v="33.19"/>
    <x v="1"/>
    <x v="2"/>
    <d v="2011-04-13T00:20:49"/>
    <d v="2011-06-12T00:20:49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d v="2016-06-29T23:29:55"/>
    <x v="736"/>
    <n v="107.78"/>
    <n v="112.79"/>
    <x v="2"/>
    <x v="3"/>
    <d v="2016-06-08T23:29:55"/>
    <d v="2016-06-29T23:29:5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d v="2014-01-11T21:02:25"/>
    <x v="737"/>
    <n v="100.47"/>
    <n v="190.9"/>
    <x v="7"/>
    <x v="15"/>
    <d v="2013-12-12T21:02:25"/>
    <d v="2014-01-11T21:02:2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d v="2015-10-02T23:00:00"/>
    <x v="738"/>
    <n v="100.38"/>
    <n v="98.31"/>
    <x v="6"/>
    <x v="11"/>
    <d v="2015-09-07T06:21:09"/>
    <d v="2015-10-02T23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d v="2014-06-17T03:00:00"/>
    <x v="739"/>
    <n v="100.26"/>
    <n v="134.15"/>
    <x v="6"/>
    <x v="11"/>
    <d v="2014-05-17T01:30:55"/>
    <d v="2014-06-17T03:00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d v="2014-08-11T12:03:49"/>
    <x v="740"/>
    <n v="158.33000000000001"/>
    <n v="68.349999999999994"/>
    <x v="1"/>
    <x v="17"/>
    <d v="2014-07-09T12:03:49"/>
    <d v="2014-08-11T12:03:49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d v="2014-11-27T00:54:23"/>
    <x v="741"/>
    <n v="126.49"/>
    <n v="64.540000000000006"/>
    <x v="7"/>
    <x v="15"/>
    <d v="2014-10-12T23:54:23"/>
    <d v="2014-11-27T00:54:23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d v="2015-05-21T22:47:58"/>
    <x v="742"/>
    <n v="23.69"/>
    <n v="51.23"/>
    <x v="2"/>
    <x v="3"/>
    <d v="2015-04-21T22:47:58"/>
    <d v="2015-05-21T22:47:5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d v="2016-10-10T14:32:50"/>
    <x v="743"/>
    <n v="20.45"/>
    <n v="83.72"/>
    <x v="2"/>
    <x v="3"/>
    <d v="2016-09-10T14:32:50"/>
    <d v="2016-10-10T14:32:5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d v="2015-11-13T15:00:00"/>
    <x v="744"/>
    <n v="104.96"/>
    <n v="59.41"/>
    <x v="2"/>
    <x v="3"/>
    <d v="2015-10-15T10:27:10"/>
    <d v="2015-11-13T15:00:0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d v="2012-12-20T11:58:45"/>
    <x v="745"/>
    <n v="188.5"/>
    <n v="31.21"/>
    <x v="6"/>
    <x v="11"/>
    <d v="2012-11-20T11:58:45"/>
    <d v="2012-12-20T11:58:45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d v="2017-01-30T06:59:00"/>
    <x v="746"/>
    <n v="52.33"/>
    <n v="94.19"/>
    <x v="2"/>
    <x v="3"/>
    <d v="2016-12-01T15:53:27"/>
    <d v="2017-01-30T06:59:0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d v="2015-04-03T20:02:33"/>
    <x v="747"/>
    <n v="110.53"/>
    <n v="104.39"/>
    <x v="2"/>
    <x v="3"/>
    <d v="2015-03-04T21:02:33"/>
    <d v="2015-04-03T20:02:3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d v="2015-04-29T19:02:06"/>
    <x v="748"/>
    <n v="125.16"/>
    <n v="140.1"/>
    <x v="5"/>
    <x v="8"/>
    <d v="2015-03-15T19:02:06"/>
    <d v="2015-04-29T19:02:06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d v="2014-05-07T00:06:29"/>
    <x v="749"/>
    <n v="104.11"/>
    <n v="90.1"/>
    <x v="7"/>
    <x v="12"/>
    <d v="2014-04-07T00:06:29"/>
    <d v="2014-05-07T00:06:2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d v="2016-12-03T17:03:26"/>
    <x v="750"/>
    <n v="252.49"/>
    <n v="55.61"/>
    <x v="7"/>
    <x v="15"/>
    <d v="2016-11-03T16:03:26"/>
    <d v="2016-12-03T17:03:26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d v="2014-06-20T21:59:00"/>
    <x v="751"/>
    <n v="103.36"/>
    <n v="64.16"/>
    <x v="2"/>
    <x v="3"/>
    <d v="2014-05-23T17:48:03"/>
    <d v="2014-06-20T21:59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d v="2017-03-13T03:00:00"/>
    <x v="752"/>
    <n v="930250"/>
    <n v="4.57"/>
    <x v="3"/>
    <x v="5"/>
    <d v="2017-03-06T18:01:30"/>
    <d v="2017-03-13T03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d v="2010-06-01T03:59:00"/>
    <x v="753"/>
    <n v="184.56"/>
    <n v="85.44"/>
    <x v="5"/>
    <x v="8"/>
    <d v="2010-03-29T15:54:18"/>
    <d v="2010-06-01T03:59:0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d v="2015-10-20T17:55:22"/>
    <x v="754"/>
    <n v="101.72"/>
    <n v="196.34"/>
    <x v="7"/>
    <x v="12"/>
    <d v="2015-09-20T17:55:22"/>
    <d v="2015-10-20T17:55:22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d v="2013-02-24T09:09:15"/>
    <x v="755"/>
    <n v="115.04"/>
    <n v="57.52"/>
    <x v="7"/>
    <x v="12"/>
    <d v="2013-01-25T09:09:15"/>
    <d v="2013-02-24T09:09:1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d v="2016-01-20T20:50:48"/>
    <x v="756"/>
    <n v="110.48"/>
    <n v="96.53"/>
    <x v="6"/>
    <x v="9"/>
    <d v="2015-12-21T20:50:48"/>
    <d v="2016-01-20T20:50:4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d v="2014-07-10T23:01:40"/>
    <x v="757"/>
    <n v="101.52"/>
    <n v="51.04"/>
    <x v="7"/>
    <x v="15"/>
    <d v="2014-06-10T23:01:40"/>
    <d v="2014-07-10T23:01:4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d v="2011-12-13T02:13:16"/>
    <x v="758"/>
    <n v="114.13"/>
    <n v="67.13"/>
    <x v="7"/>
    <x v="15"/>
    <d v="2011-10-29T01:13:16"/>
    <d v="2011-12-13T02:13:1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d v="2016-12-14T15:59:00"/>
    <x v="759"/>
    <n v="101.38"/>
    <n v="126.72"/>
    <x v="6"/>
    <x v="11"/>
    <d v="2016-11-23T01:59:03"/>
    <d v="2016-12-14T1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d v="2015-12-31T03:00:00"/>
    <x v="760"/>
    <n v="260.60000000000002"/>
    <n v="54.62"/>
    <x v="2"/>
    <x v="3"/>
    <d v="2015-11-25T14:51:26"/>
    <d v="2015-12-31T03:00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d v="2015-05-17T18:00:00"/>
    <x v="761"/>
    <n v="104.13"/>
    <n v="130.16"/>
    <x v="2"/>
    <x v="3"/>
    <d v="2015-04-15T21:28:43"/>
    <d v="2015-05-17T18:00:0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d v="2016-07-05T01:07:47"/>
    <x v="762"/>
    <n v="101.22"/>
    <n v="159.82"/>
    <x v="5"/>
    <x v="16"/>
    <d v="2016-05-26T01:07:47"/>
    <d v="2016-07-05T01:07:47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d v="2010-05-02T19:22:00"/>
    <x v="763"/>
    <n v="101.33"/>
    <n v="347.85"/>
    <x v="5"/>
    <x v="8"/>
    <d v="2010-03-18T17:52:16"/>
    <d v="2010-05-02T19:22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d v="2014-08-27T00:31:21"/>
    <x v="764"/>
    <n v="361.2"/>
    <n v="96.06"/>
    <x v="0"/>
    <x v="0"/>
    <d v="2014-07-28T00:31:21"/>
    <d v="2014-08-27T00:31:2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d v="2015-11-18T16:09:07"/>
    <x v="765"/>
    <n v="112.69"/>
    <n v="107.32"/>
    <x v="3"/>
    <x v="5"/>
    <d v="2015-10-19T15:09:07"/>
    <d v="2015-11-18T16:09:07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d v="2013-04-14T21:03:52"/>
    <x v="766"/>
    <n v="111.88"/>
    <n v="61.3"/>
    <x v="5"/>
    <x v="8"/>
    <d v="2013-03-15T21:03:52"/>
    <d v="2013-04-14T21:03:5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d v="2014-09-13T13:56:40"/>
    <x v="767"/>
    <n v="22.09"/>
    <n v="23.95"/>
    <x v="0"/>
    <x v="1"/>
    <d v="2014-07-15T13:56:40"/>
    <d v="2014-09-13T13:56:4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d v="2016-04-29T12:11:00"/>
    <x v="768"/>
    <n v="110.41"/>
    <n v="65.91"/>
    <x v="7"/>
    <x v="15"/>
    <d v="2016-03-04T16:32:01"/>
    <d v="2016-04-29T12:11:00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d v="2016-09-03T16:41:49"/>
    <x v="769"/>
    <n v="15.49"/>
    <n v="93.9"/>
    <x v="0"/>
    <x v="1"/>
    <d v="2016-07-05T16:41:49"/>
    <d v="2016-09-03T16:41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d v="2016-04-01T06:59:00"/>
    <x v="770"/>
    <n v="17.63"/>
    <n v="115.99"/>
    <x v="5"/>
    <x v="10"/>
    <d v="2016-02-29T07:50:25"/>
    <d v="2016-04-01T06:59:0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d v="2017-02-09T05:00:00"/>
    <x v="771"/>
    <n v="489.28"/>
    <n v="31.57"/>
    <x v="3"/>
    <x v="5"/>
    <d v="2017-01-10T08:46:17"/>
    <d v="2017-02-09T05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d v="2012-05-03T23:00:26"/>
    <x v="772"/>
    <n v="175.84"/>
    <n v="56"/>
    <x v="7"/>
    <x v="12"/>
    <d v="2012-04-03T23:00:26"/>
    <d v="2012-05-03T23:00:2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d v="2017-01-27T20:05:30"/>
    <x v="773"/>
    <n v="103.29"/>
    <n v="94.41"/>
    <x v="6"/>
    <x v="9"/>
    <d v="2017-01-05T20:05:30"/>
    <d v="2017-01-27T20:05:3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d v="2015-12-15T23:09:34"/>
    <x v="774"/>
    <n v="104.17"/>
    <n v="194.44"/>
    <x v="5"/>
    <x v="16"/>
    <d v="2015-11-15T23:09:34"/>
    <d v="2015-12-15T23:09:3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d v="2016-01-01T04:00:00"/>
    <x v="775"/>
    <n v="174.8"/>
    <n v="264.85000000000002"/>
    <x v="6"/>
    <x v="11"/>
    <d v="2015-12-03T19:38:28"/>
    <d v="2016-01-01T04:00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d v="2011-12-06T05:59:00"/>
    <x v="776"/>
    <n v="116.52"/>
    <n v="60.27"/>
    <x v="7"/>
    <x v="12"/>
    <d v="2011-11-05T21:21:10"/>
    <d v="2011-12-06T05:59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d v="2015-05-08T22:00:00"/>
    <x v="777"/>
    <n v="102.76"/>
    <n v="109.19"/>
    <x v="5"/>
    <x v="8"/>
    <d v="2015-04-07T17:41:55"/>
    <d v="2015-05-08T22:00:00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d v="2017-03-17T18:34:01"/>
    <x v="778"/>
    <n v="109.13"/>
    <n v="86.44"/>
    <x v="7"/>
    <x v="14"/>
    <d v="2017-02-17T19:34:01"/>
    <d v="2017-03-17T18:34:0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d v="2014-09-23T03:59:00"/>
    <x v="779"/>
    <n v="51.02"/>
    <n v="147.88"/>
    <x v="6"/>
    <x v="19"/>
    <d v="2014-08-29T18:04:57"/>
    <d v="2014-09-23T03:59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d v="2014-07-18T13:09:12"/>
    <x v="780"/>
    <n v="102.61"/>
    <n v="242.28"/>
    <x v="6"/>
    <x v="9"/>
    <d v="2014-05-19T13:09:12"/>
    <d v="2014-07-18T13:09:1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d v="2011-04-24T20:01:36"/>
    <x v="781"/>
    <n v="174.23"/>
    <n v="51.85"/>
    <x v="7"/>
    <x v="22"/>
    <d v="2011-03-24T20:01:36"/>
    <d v="2011-04-24T20:01:3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d v="2016-12-07T08:26:16"/>
    <x v="782"/>
    <n v="103.39"/>
    <n v="173.7"/>
    <x v="6"/>
    <x v="11"/>
    <d v="2016-11-07T08:26:16"/>
    <d v="2016-12-07T08:26:16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d v="2015-01-31T19:58:33"/>
    <x v="783"/>
    <n v="115.55"/>
    <n v="144.43"/>
    <x v="3"/>
    <x v="5"/>
    <d v="2015-01-10T19:58:33"/>
    <d v="2015-01-31T19:58: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d v="2015-09-26T04:33:41"/>
    <x v="784"/>
    <n v="172.8"/>
    <n v="75.13"/>
    <x v="4"/>
    <x v="7"/>
    <d v="2015-08-27T04:33:41"/>
    <d v="2015-09-26T04:33:41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d v="2015-08-01T15:01:48"/>
    <x v="785"/>
    <n v="101.6"/>
    <n v="105.32"/>
    <x v="5"/>
    <x v="8"/>
    <d v="2015-06-29T15:01:48"/>
    <d v="2015-08-01T15:01:4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d v="2015-12-29T20:00:00"/>
    <x v="786"/>
    <n v="34.53"/>
    <n v="95.91"/>
    <x v="0"/>
    <x v="1"/>
    <d v="2015-12-01T20:00:56"/>
    <d v="2015-12-29T20:00:0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d v="2014-12-14T18:09:51"/>
    <x v="787"/>
    <n v="107.75"/>
    <n v="88.87"/>
    <x v="6"/>
    <x v="9"/>
    <d v="2014-11-14T18:09:51"/>
    <d v="2014-12-14T18:09:5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d v="2015-06-03T02:31:16"/>
    <x v="788"/>
    <n v="10.73"/>
    <n v="72.760000000000005"/>
    <x v="4"/>
    <x v="29"/>
    <d v="2015-04-19T02:31:16"/>
    <d v="2015-06-03T02:31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d v="2015-06-08T16:00:00"/>
    <x v="789"/>
    <n v="107.26"/>
    <n v="49.32"/>
    <x v="5"/>
    <x v="16"/>
    <d v="2015-05-25T13:10:24"/>
    <d v="2015-06-08T16:00:0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d v="2017-01-03T04:17:00"/>
    <x v="790"/>
    <n v="100.79"/>
    <n v="125.99"/>
    <x v="4"/>
    <x v="7"/>
    <d v="2016-11-30T04:29:27"/>
    <d v="2017-01-03T04:17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d v="2011-03-16T11:38:02"/>
    <x v="791"/>
    <n v="106.73"/>
    <n v="45.42"/>
    <x v="5"/>
    <x v="8"/>
    <d v="2011-02-14T12:38:02"/>
    <d v="2011-03-16T11:38:0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d v="2015-05-20T06:04:15"/>
    <x v="792"/>
    <n v="8.5399999999999991"/>
    <n v="29.24"/>
    <x v="8"/>
    <x v="30"/>
    <d v="2015-04-20T06:04:15"/>
    <d v="2015-05-20T06:04:1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d v="2014-08-01T01:00:00"/>
    <x v="793"/>
    <n v="106.71"/>
    <n v="90.82"/>
    <x v="6"/>
    <x v="19"/>
    <d v="2014-06-24T08:49:38"/>
    <d v="2014-08-01T01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d v="2015-04-04T06:22:05"/>
    <x v="794"/>
    <n v="142.15"/>
    <n v="193.84"/>
    <x v="5"/>
    <x v="16"/>
    <d v="2015-03-05T07:22:05"/>
    <d v="2015-04-04T06:22:0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d v="2014-06-14T01:44:10"/>
    <x v="795"/>
    <n v="106.49"/>
    <n v="146.88"/>
    <x v="5"/>
    <x v="16"/>
    <d v="2014-06-04T01:44:10"/>
    <d v="2014-06-14T01:44:1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d v="2015-11-22T06:59:00"/>
    <x v="796"/>
    <n v="11.29"/>
    <n v="117.65"/>
    <x v="6"/>
    <x v="9"/>
    <d v="2015-10-22T03:07:26"/>
    <d v="2015-11-22T06:59:0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d v="2017-02-01T00:00:00"/>
    <x v="797"/>
    <n v="281.57"/>
    <n v="52.79"/>
    <x v="2"/>
    <x v="3"/>
    <d v="2017-01-01T17:35:22"/>
    <d v="2017-02-01T00:00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d v="2011-09-05T17:06:00"/>
    <x v="798"/>
    <n v="105.31"/>
    <n v="158.96"/>
    <x v="7"/>
    <x v="15"/>
    <d v="2011-07-12T02:45:37"/>
    <d v="2011-09-05T17:06:0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d v="2016-08-15T06:20:25"/>
    <x v="799"/>
    <n v="168.02"/>
    <n v="84.86"/>
    <x v="6"/>
    <x v="9"/>
    <d v="2016-07-16T06:20:25"/>
    <d v="2016-08-15T06:20:2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d v="2016-11-26T15:27:51"/>
    <x v="800"/>
    <n v="167.98"/>
    <n v="75.67"/>
    <x v="4"/>
    <x v="7"/>
    <d v="2016-10-27T14:27:51"/>
    <d v="2016-11-26T15:27:5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d v="2011-09-07T16:35:39"/>
    <x v="801"/>
    <n v="104.44"/>
    <n v="117.68"/>
    <x v="7"/>
    <x v="15"/>
    <d v="2011-08-08T16:35:39"/>
    <d v="2011-09-07T16:35:39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d v="2013-05-06T19:12:16"/>
    <x v="802"/>
    <n v="104.36"/>
    <n v="56.41"/>
    <x v="7"/>
    <x v="15"/>
    <d v="2013-04-06T19:12:16"/>
    <d v="2013-05-06T19:12:1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d v="2016-07-28T15:58:38"/>
    <x v="803"/>
    <n v="104.35"/>
    <n v="177.62"/>
    <x v="6"/>
    <x v="11"/>
    <d v="2016-06-28T15:58:38"/>
    <d v="2016-07-28T15:58: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d v="2014-12-31T21:22:00"/>
    <x v="804"/>
    <n v="166.4"/>
    <n v="177.02"/>
    <x v="6"/>
    <x v="9"/>
    <d v="2014-12-02T21:37:42"/>
    <d v="2014-12-31T21:22:0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d v="2013-05-17T12:08:19"/>
    <x v="805"/>
    <n v="21.91"/>
    <n v="66.52"/>
    <x v="5"/>
    <x v="23"/>
    <d v="2013-04-17T12:08:19"/>
    <d v="2013-05-17T12:08:19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d v="2011-07-04T19:52:20"/>
    <x v="806"/>
    <n v="138.44"/>
    <n v="87.44"/>
    <x v="0"/>
    <x v="0"/>
    <d v="2011-04-05T19:52:20"/>
    <d v="2011-07-04T19:52:2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d v="2015-12-14T00:00:00"/>
    <x v="807"/>
    <n v="332.04"/>
    <n v="21.23"/>
    <x v="3"/>
    <x v="5"/>
    <d v="2015-11-23T09:05:39"/>
    <d v="2015-12-14T00:00:0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d v="2013-03-01T18:01:08"/>
    <x v="808"/>
    <n v="110.67"/>
    <n v="61.03"/>
    <x v="7"/>
    <x v="25"/>
    <d v="2013-01-30T18:01:51"/>
    <d v="2013-03-01T18:01:0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d v="2016-02-25T16:08:33"/>
    <x v="809"/>
    <n v="165.44"/>
    <n v="81.099999999999994"/>
    <x v="2"/>
    <x v="3"/>
    <d v="2016-02-05T16:08:33"/>
    <d v="2016-02-25T16:08:33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d v="2014-08-07T15:56:49"/>
    <x v="810"/>
    <n v="23.59"/>
    <n v="305.77999999999997"/>
    <x v="4"/>
    <x v="29"/>
    <d v="2014-07-08T15:56:49"/>
    <d v="2014-08-07T15:56:49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d v="2013-12-13T04:59:00"/>
    <x v="811"/>
    <n v="103.01"/>
    <n v="100.5"/>
    <x v="6"/>
    <x v="11"/>
    <d v="2013-11-13T17:42:41"/>
    <d v="2013-12-13T04:59:0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d v="2014-08-28T01:00:00"/>
    <x v="812"/>
    <n v="102.88"/>
    <n v="329.2"/>
    <x v="6"/>
    <x v="19"/>
    <d v="2014-07-25T19:25:12"/>
    <d v="2014-08-28T01:00:0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d v="2015-10-09T00:00:00"/>
    <x v="813"/>
    <n v="102.84"/>
    <n v="115.87"/>
    <x v="6"/>
    <x v="11"/>
    <d v="2015-09-15T02:19:22"/>
    <d v="2015-10-09T00:00:0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d v="2014-07-08T22:34:00"/>
    <x v="814"/>
    <n v="102.65"/>
    <n v="87.36"/>
    <x v="6"/>
    <x v="11"/>
    <d v="2014-06-08T22:34:00"/>
    <d v="2014-07-08T22:34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d v="2011-12-31T05:45:36"/>
    <x v="815"/>
    <n v="102.64"/>
    <n v="132.44"/>
    <x v="7"/>
    <x v="22"/>
    <d v="2011-11-01T04:45:36"/>
    <d v="2011-12-31T05:45:3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d v="2011-11-28T04:35:39"/>
    <x v="816"/>
    <n v="102.64"/>
    <n v="70.78"/>
    <x v="7"/>
    <x v="22"/>
    <d v="2011-10-29T03:35:39"/>
    <d v="2011-11-28T04:35:39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d v="2016-09-23T16:44:30"/>
    <x v="817"/>
    <n v="109.43"/>
    <n v="151.97999999999999"/>
    <x v="6"/>
    <x v="11"/>
    <d v="2016-07-25T16:44:30"/>
    <d v="2016-09-23T16:44:3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d v="2015-10-02T18:00:00"/>
    <x v="818"/>
    <n v="36.4"/>
    <n v="67.14"/>
    <x v="2"/>
    <x v="3"/>
    <d v="2015-08-31T19:17:38"/>
    <d v="2015-10-02T18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d v="2015-06-08T15:00:00"/>
    <x v="819"/>
    <n v="9.99"/>
    <n v="744.55"/>
    <x v="1"/>
    <x v="31"/>
    <d v="2015-05-18T18:24:38"/>
    <d v="2015-06-08T15:00:0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d v="2014-03-26T23:24:10"/>
    <x v="820"/>
    <n v="326.92"/>
    <n v="97.3"/>
    <x v="3"/>
    <x v="5"/>
    <d v="2014-02-25T00:24:10"/>
    <d v="2014-03-26T23:24:1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d v="2014-05-25T13:32:38"/>
    <x v="821"/>
    <n v="102.07"/>
    <n v="255.17"/>
    <x v="6"/>
    <x v="19"/>
    <d v="2014-04-25T13:32:38"/>
    <d v="2014-05-25T13:32:3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d v="2013-02-16T15:52:38"/>
    <x v="822"/>
    <n v="163.19999999999999"/>
    <n v="34.869999999999997"/>
    <x v="1"/>
    <x v="2"/>
    <d v="2013-01-17T15:52:38"/>
    <d v="2013-02-16T15:52:38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d v="2014-02-16T18:18:12"/>
    <x v="823"/>
    <n v="125.42"/>
    <n v="77.64"/>
    <x v="7"/>
    <x v="15"/>
    <d v="2014-01-17T18:18:12"/>
    <d v="2014-02-16T18:18:1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d v="2011-09-09T21:02:43"/>
    <x v="824"/>
    <n v="113"/>
    <n v="50.22"/>
    <x v="0"/>
    <x v="0"/>
    <d v="2011-08-10T21:02:43"/>
    <d v="2011-09-09T21:02:43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d v="2015-06-16T11:00:00"/>
    <x v="825"/>
    <n v="101.5"/>
    <n v="116"/>
    <x v="6"/>
    <x v="11"/>
    <d v="2015-05-13T09:29:57"/>
    <d v="2015-06-16T11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d v="2015-03-31T04:16:54"/>
    <x v="826"/>
    <n v="101.43"/>
    <n v="202.85"/>
    <x v="6"/>
    <x v="11"/>
    <d v="2015-03-01T05:16:54"/>
    <d v="2015-03-31T04:16:5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d v="2015-03-08T16:08:25"/>
    <x v="827"/>
    <n v="101.38"/>
    <n v="142.28"/>
    <x v="6"/>
    <x v="11"/>
    <d v="2015-02-06T17:08:25"/>
    <d v="2015-03-08T16:08:2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d v="2016-04-23T00:00:00"/>
    <x v="828"/>
    <n v="108.12"/>
    <n v="37.200000000000003"/>
    <x v="3"/>
    <x v="5"/>
    <d v="2016-03-23T16:00:09"/>
    <d v="2016-04-23T00:00:0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d v="2012-12-31T18:00:00"/>
    <x v="829"/>
    <n v="202.63"/>
    <n v="47.68"/>
    <x v="7"/>
    <x v="12"/>
    <d v="2012-11-13T15:33:57"/>
    <d v="2012-12-31T18:00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d v="2016-01-17T21:00:00"/>
    <x v="830"/>
    <n v="102.51"/>
    <n v="80.180000000000007"/>
    <x v="7"/>
    <x v="22"/>
    <d v="2015-12-05T23:57:11"/>
    <d v="2016-01-17T21:00:0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d v="2013-12-01T21:21:07"/>
    <x v="831"/>
    <n v="101.19"/>
    <n v="74.95"/>
    <x v="7"/>
    <x v="15"/>
    <d v="2013-11-01T20:21:07"/>
    <d v="2013-12-01T21:21:07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d v="2015-07-23T04:59:00"/>
    <x v="832"/>
    <n v="107.88"/>
    <n v="74.23"/>
    <x v="4"/>
    <x v="7"/>
    <d v="2015-07-02T03:00:54"/>
    <d v="2015-07-23T04:59:0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d v="2015-03-20T16:56:00"/>
    <x v="833"/>
    <n v="101.05"/>
    <n v="104.99"/>
    <x v="6"/>
    <x v="11"/>
    <d v="2015-02-18T17:34:59"/>
    <d v="2015-03-20T16:56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d v="2011-03-24T01:40:38"/>
    <x v="834"/>
    <n v="101"/>
    <n v="87.83"/>
    <x v="7"/>
    <x v="15"/>
    <d v="2010-12-24T02:40:38"/>
    <d v="2011-03-24T01:40:38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d v="2013-07-07T05:28:23"/>
    <x v="835"/>
    <n v="8.9700000000000006"/>
    <n v="65.67"/>
    <x v="3"/>
    <x v="18"/>
    <d v="2013-05-23T05:28:23"/>
    <d v="2013-07-07T05:28:2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d v="2015-03-12T11:07:43"/>
    <x v="836"/>
    <n v="28.84"/>
    <n v="34.22"/>
    <x v="3"/>
    <x v="18"/>
    <d v="2015-02-10T12:07:43"/>
    <d v="2015-03-12T11:07:43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d v="2014-01-01T23:08:56"/>
    <x v="837"/>
    <n v="100.88"/>
    <n v="116.96"/>
    <x v="7"/>
    <x v="12"/>
    <d v="2013-11-13T23:08:56"/>
    <d v="2014-01-01T23:08:56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d v="2017-03-02T19:51:40"/>
    <x v="838"/>
    <n v="806.4"/>
    <n v="49.47"/>
    <x v="3"/>
    <x v="5"/>
    <d v="2017-01-31T19:51:40"/>
    <d v="2017-03-02T19:51:4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d v="2013-04-09T06:30:00"/>
    <x v="839"/>
    <n v="115.12"/>
    <n v="39.31"/>
    <x v="7"/>
    <x v="15"/>
    <d v="2013-03-08T20:54:03"/>
    <d v="2013-04-09T06:30:0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d v="2011-03-03T07:49:21"/>
    <x v="840"/>
    <n v="100.66"/>
    <n v="83.89"/>
    <x v="7"/>
    <x v="15"/>
    <d v="2011-01-12T07:49:21"/>
    <d v="2011-03-03T07:49:21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d v="2013-06-29T20:13:07"/>
    <x v="841"/>
    <n v="100.44"/>
    <n v="110.07"/>
    <x v="5"/>
    <x v="8"/>
    <d v="2013-04-30T20:13:07"/>
    <d v="2013-06-29T20:13:07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d v="2012-06-28T20:16:11"/>
    <x v="842"/>
    <n v="100.33"/>
    <n v="100.33"/>
    <x v="7"/>
    <x v="25"/>
    <d v="2012-05-29T20:16:11"/>
    <d v="2012-06-28T20:16:11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d v="2016-12-08T08:00:00"/>
    <x v="843"/>
    <n v="267.13"/>
    <n v="63.1"/>
    <x v="7"/>
    <x v="20"/>
    <d v="2016-11-21T06:11:20"/>
    <d v="2016-12-08T08:00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d v="2014-11-27T03:00:00"/>
    <x v="844"/>
    <n v="100.13"/>
    <n v="70.88"/>
    <x v="6"/>
    <x v="11"/>
    <d v="2014-10-29T16:24:46"/>
    <d v="2014-11-27T0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d v="2015-06-01T22:42:00"/>
    <x v="845"/>
    <n v="106.73"/>
    <n v="65.08"/>
    <x v="2"/>
    <x v="3"/>
    <d v="2015-04-29T20:43:15"/>
    <d v="2015-06-01T22:42:0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d v="2015-04-25T15:49:54"/>
    <x v="846"/>
    <n v="100.01"/>
    <n v="421.11"/>
    <x v="6"/>
    <x v="11"/>
    <d v="2015-02-24T16:49:54"/>
    <d v="2015-04-25T15:49:5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d v="2012-07-18T21:53:18"/>
    <x v="847"/>
    <n v="106.67"/>
    <n v="89.89"/>
    <x v="5"/>
    <x v="8"/>
    <d v="2012-06-18T21:53:18"/>
    <d v="2012-07-18T21:53:1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d v="2016-12-22T02:00:00"/>
    <x v="848"/>
    <n v="114.01"/>
    <n v="89.67"/>
    <x v="2"/>
    <x v="3"/>
    <d v="2016-11-16T06:13:58"/>
    <d v="2016-12-22T02:00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d v="2014-07-30T18:38:02"/>
    <x v="849"/>
    <n v="113.46"/>
    <n v="74.22"/>
    <x v="6"/>
    <x v="19"/>
    <d v="2014-06-30T18:38:02"/>
    <d v="2014-07-30T18:38:0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d v="2012-12-18T14:20:00"/>
    <x v="850"/>
    <n v="132.22999999999999"/>
    <n v="74.150000000000006"/>
    <x v="7"/>
    <x v="22"/>
    <d v="2012-11-10T05:19:27"/>
    <d v="2012-12-18T14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d v="2011-08-21T20:05:57"/>
    <x v="851"/>
    <n v="105.57"/>
    <n v="60.9"/>
    <x v="1"/>
    <x v="17"/>
    <d v="2011-07-07T20:05:57"/>
    <d v="2011-08-21T20:05:57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d v="2015-05-11T19:32:31"/>
    <x v="852"/>
    <n v="19.760000000000002"/>
    <n v="272.58999999999997"/>
    <x v="6"/>
    <x v="9"/>
    <d v="2015-05-04T19:32:31"/>
    <d v="2015-05-11T19:32:3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d v="2012-04-01T20:00:58"/>
    <x v="853"/>
    <n v="112.93"/>
    <n v="64.27"/>
    <x v="6"/>
    <x v="11"/>
    <d v="2012-03-02T21:00:58"/>
    <d v="2012-04-01T20:00:58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d v="2015-06-12T21:00:00"/>
    <x v="854"/>
    <n v="131.28"/>
    <n v="48.33"/>
    <x v="6"/>
    <x v="11"/>
    <d v="2015-05-12T12:52:02"/>
    <d v="2015-06-12T21:00:0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d v="2012-09-01T02:00:00"/>
    <x v="855"/>
    <n v="231.65"/>
    <n v="106.43"/>
    <x v="5"/>
    <x v="8"/>
    <d v="2012-07-24T02:16:37"/>
    <d v="2012-09-01T02:00:0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d v="2016-07-02T04:00:00"/>
    <x v="856"/>
    <n v="22.49"/>
    <n v="157.46"/>
    <x v="0"/>
    <x v="1"/>
    <d v="2016-06-01T06:38:29"/>
    <d v="2016-07-02T04:00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d v="2014-08-19T16:00:00"/>
    <x v="857"/>
    <n v="101.42"/>
    <n v="302.31"/>
    <x v="6"/>
    <x v="11"/>
    <d v="2014-07-31T18:30:45"/>
    <d v="2014-08-19T16:00:0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d v="2011-09-16T21:20:31"/>
    <x v="858"/>
    <n v="130.65"/>
    <n v="45.05"/>
    <x v="5"/>
    <x v="8"/>
    <d v="2011-08-02T21:20:31"/>
    <d v="2011-09-16T21:20:31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d v="2016-06-05T23:33:30"/>
    <x v="859"/>
    <n v="39.17"/>
    <n v="147.81"/>
    <x v="7"/>
    <x v="12"/>
    <d v="2016-05-06T23:33:30"/>
    <d v="2016-06-05T23:33: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d v="2015-05-01T05:46:37"/>
    <x v="860"/>
    <n v="104.44"/>
    <n v="340.57"/>
    <x v="0"/>
    <x v="0"/>
    <d v="2015-04-01T05:46:37"/>
    <d v="2015-05-01T05:46:3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d v="2015-10-01T15:00:23"/>
    <x v="861"/>
    <n v="156.19999999999999"/>
    <n v="38.28"/>
    <x v="6"/>
    <x v="11"/>
    <d v="2015-08-27T15:00:23"/>
    <d v="2015-10-01T15:00:2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d v="2017-02-14T17:23:40"/>
    <x v="862"/>
    <n v="779.5"/>
    <n v="37.119999999999997"/>
    <x v="3"/>
    <x v="5"/>
    <d v="2017-01-24T17:23:40"/>
    <d v="2017-02-14T17:23:4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d v="2016-07-21T17:30:00"/>
    <x v="863"/>
    <n v="25.98"/>
    <n v="90.62"/>
    <x v="0"/>
    <x v="1"/>
    <d v="2016-06-22T15:58:28"/>
    <d v="2016-07-21T17:30:0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d v="2013-11-13T05:59:00"/>
    <x v="864"/>
    <n v="103.87"/>
    <n v="60.86"/>
    <x v="7"/>
    <x v="15"/>
    <d v="2013-10-10T18:44:06"/>
    <d v="2013-11-13T05:59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d v="2011-10-01T03:00:00"/>
    <x v="865"/>
    <n v="103.8"/>
    <n v="90.52"/>
    <x v="7"/>
    <x v="12"/>
    <d v="2011-08-29T00:18:17"/>
    <d v="2011-10-01T03:00:0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d v="2013-08-09T12:00:15"/>
    <x v="866"/>
    <n v="19.41"/>
    <n v="55.46"/>
    <x v="5"/>
    <x v="23"/>
    <d v="2013-07-10T12:00:15"/>
    <d v="2013-08-09T12:00:15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d v="2013-07-28T17:50:36"/>
    <x v="867"/>
    <n v="110.71"/>
    <n v="104.73"/>
    <x v="7"/>
    <x v="15"/>
    <d v="2013-07-08T17:50:36"/>
    <d v="2013-07-28T17:50:3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d v="2014-10-23T00:49:07"/>
    <x v="868"/>
    <n v="103.09"/>
    <n v="69.67"/>
    <x v="7"/>
    <x v="13"/>
    <d v="2014-09-23T00:49:07"/>
    <d v="2014-10-23T00:49:0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d v="2014-06-21T03:59:00"/>
    <x v="869"/>
    <n v="110.16"/>
    <n v="68.239999999999995"/>
    <x v="5"/>
    <x v="8"/>
    <d v="2014-05-21T20:37:52"/>
    <d v="2014-06-21T03:59:0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d v="2016-03-16T18:16:33"/>
    <x v="870"/>
    <n v="102.69"/>
    <n v="79.400000000000006"/>
    <x v="5"/>
    <x v="8"/>
    <d v="2016-02-15T19:16:33"/>
    <d v="2016-03-16T18:16:33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d v="2011-04-24T23:34:47"/>
    <x v="871"/>
    <n v="102.47"/>
    <n v="111.38"/>
    <x v="5"/>
    <x v="27"/>
    <d v="2011-04-02T23:34:47"/>
    <d v="2011-04-24T23:34:4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d v="2017-03-04T10:12:32"/>
    <x v="872"/>
    <n v="170.44"/>
    <n v="84.29"/>
    <x v="6"/>
    <x v="11"/>
    <d v="2017-02-02T10:12:32"/>
    <d v="2017-03-04T10:12:32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d v="2010-12-23T03:08:53"/>
    <x v="873"/>
    <n v="127.75"/>
    <n v="117.92"/>
    <x v="5"/>
    <x v="27"/>
    <d v="2010-11-23T03:08:53"/>
    <d v="2010-12-23T03:08:53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d v="2014-11-07T20:30:07"/>
    <x v="874"/>
    <n v="9.57"/>
    <n v="94.51"/>
    <x v="5"/>
    <x v="21"/>
    <d v="2014-09-23T19:30:07"/>
    <d v="2014-11-07T20:30:07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d v="2013-11-13T17:24:19"/>
    <x v="875"/>
    <n v="101.8"/>
    <n v="246.29"/>
    <x v="7"/>
    <x v="15"/>
    <d v="2013-10-14T16:24:19"/>
    <d v="2013-11-13T17:24:19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d v="2014-12-21T04:30:00"/>
    <x v="876"/>
    <n v="101.6"/>
    <n v="177.21"/>
    <x v="7"/>
    <x v="25"/>
    <d v="2014-11-18T19:22:37"/>
    <d v="2014-12-21T04:3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d v="2016-05-06T14:35:58"/>
    <x v="877"/>
    <n v="108.81"/>
    <n v="65.099999999999994"/>
    <x v="6"/>
    <x v="11"/>
    <d v="2016-04-06T14:35:58"/>
    <d v="2016-05-06T14:35:5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d v="2012-12-26T20:04:12"/>
    <x v="878"/>
    <n v="108.51"/>
    <n v="73.03"/>
    <x v="6"/>
    <x v="9"/>
    <d v="2012-11-26T20:04:12"/>
    <d v="2012-12-26T20:04: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d v="2012-09-21T19:38:14"/>
    <x v="879"/>
    <n v="101.01"/>
    <n v="270.57"/>
    <x v="0"/>
    <x v="4"/>
    <d v="2012-08-22T19:38:14"/>
    <d v="2012-09-21T19:38:1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d v="2014-06-21T17:12:52"/>
    <x v="880"/>
    <n v="125.98"/>
    <n v="28.63"/>
    <x v="1"/>
    <x v="17"/>
    <d v="2014-05-22T17:12:52"/>
    <d v="2014-06-21T17:12:5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d v="2014-05-30T16:00:00"/>
    <x v="881"/>
    <n v="302.2"/>
    <n v="52.1"/>
    <x v="6"/>
    <x v="9"/>
    <d v="2014-05-02T12:13:33"/>
    <d v="2014-05-30T16:00:00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d v="2017-03-19T06:00:00"/>
    <x v="882"/>
    <n v="75.400000000000006"/>
    <n v="251.33"/>
    <x v="6"/>
    <x v="11"/>
    <d v="2017-03-02T12:55:07"/>
    <d v="2017-03-19T06:00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d v="2013-01-29T04:44:32"/>
    <x v="883"/>
    <n v="50.2"/>
    <n v="51.22"/>
    <x v="5"/>
    <x v="23"/>
    <d v="2012-11-30T04:44:32"/>
    <d v="2013-01-29T04:44:32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d v="2014-08-11T05:59:00"/>
    <x v="884"/>
    <n v="107.53"/>
    <n v="132.05000000000001"/>
    <x v="5"/>
    <x v="27"/>
    <d v="2014-07-15T19:42:34"/>
    <d v="2014-08-11T05:59:0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d v="2012-12-13T22:17:32"/>
    <x v="885"/>
    <n v="100.33"/>
    <n v="156.77000000000001"/>
    <x v="7"/>
    <x v="22"/>
    <d v="2012-11-13T22:17:32"/>
    <d v="2012-12-13T22:17:3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d v="2015-03-16T16:35:52"/>
    <x v="886"/>
    <n v="100.27"/>
    <n v="81.739999999999995"/>
    <x v="7"/>
    <x v="15"/>
    <d v="2015-02-14T17:35:52"/>
    <d v="2015-03-16T16:35:5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d v="2016-12-14T21:01:18"/>
    <x v="887"/>
    <n v="107.21"/>
    <n v="58.63"/>
    <x v="3"/>
    <x v="5"/>
    <d v="2016-11-14T21:01:18"/>
    <d v="2016-12-14T21:01:18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d v="2017-02-20T18:00:00"/>
    <x v="888"/>
    <n v="19.739999999999998"/>
    <n v="500"/>
    <x v="6"/>
    <x v="11"/>
    <d v="2016-12-22T22:04:55"/>
    <d v="2017-02-20T18:00:0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d v="2015-05-07T18:12:22"/>
    <x v="889"/>
    <n v="107.09"/>
    <n v="107.07"/>
    <x v="7"/>
    <x v="15"/>
    <d v="2015-04-07T18:12:22"/>
    <d v="2015-05-07T18:12:2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d v="2013-11-15T23:15:03"/>
    <x v="890"/>
    <n v="248.17"/>
    <n v="27.47"/>
    <x v="0"/>
    <x v="0"/>
    <d v="2013-10-31T22:15:03"/>
    <d v="2013-11-15T23:15:0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d v="2014-08-13T23:31:52"/>
    <x v="891"/>
    <n v="59.47"/>
    <n v="72.17"/>
    <x v="2"/>
    <x v="3"/>
    <d v="2014-07-14T23:31:52"/>
    <d v="2014-08-13T23:31:5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d v="2013-06-06T19:32:37"/>
    <x v="892"/>
    <n v="148.30000000000001"/>
    <n v="322.39"/>
    <x v="5"/>
    <x v="27"/>
    <d v="2013-05-15T19:32:37"/>
    <d v="2013-06-06T19:32:37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d v="2012-07-15T20:03:07"/>
    <x v="893"/>
    <n v="123.53"/>
    <n v="89.3"/>
    <x v="7"/>
    <x v="12"/>
    <d v="2012-06-15T20:03:07"/>
    <d v="2012-07-15T20:03:0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d v="2016-11-06T03:26:44"/>
    <x v="894"/>
    <n v="147.94"/>
    <n v="493.13"/>
    <x v="0"/>
    <x v="0"/>
    <d v="2016-09-07T03:26:44"/>
    <d v="2016-11-06T03:26:4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d v="2011-06-30T15:19:23"/>
    <x v="895"/>
    <n v="105.47"/>
    <n v="51.63"/>
    <x v="1"/>
    <x v="17"/>
    <d v="2011-05-31T15:19:23"/>
    <d v="2011-06-30T15:19:23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d v="2015-01-08T21:17:41"/>
    <x v="896"/>
    <n v="105.21"/>
    <n v="98.2"/>
    <x v="6"/>
    <x v="11"/>
    <d v="2014-12-09T21:17:41"/>
    <d v="2015-01-08T21:17:41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d v="2016-01-14T04:00:11"/>
    <x v="897"/>
    <n v="29.38"/>
    <n v="43.98"/>
    <x v="3"/>
    <x v="18"/>
    <d v="2015-12-15T04:00:11"/>
    <d v="2016-01-14T04:00:11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d v="2014-09-23T20:46:16"/>
    <x v="898"/>
    <n v="104.86"/>
    <n v="68.599999999999994"/>
    <x v="7"/>
    <x v="12"/>
    <d v="2014-08-19T20:46:16"/>
    <d v="2014-09-23T20:46:1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d v="2013-03-13T20:00:00"/>
    <x v="899"/>
    <n v="978.13"/>
    <n v="21.64"/>
    <x v="0"/>
    <x v="0"/>
    <d v="2013-02-11T02:54:10"/>
    <d v="2013-03-13T20:00:0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d v="2015-08-15T07:50:59"/>
    <x v="900"/>
    <n v="296.88"/>
    <n v="7.19"/>
    <x v="0"/>
    <x v="0"/>
    <d v="2015-07-14T07:50:59"/>
    <d v="2015-08-15T07:50:59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d v="2013-01-20T17:21:20"/>
    <x v="901"/>
    <n v="146.08000000000001"/>
    <n v="65.209999999999994"/>
    <x v="7"/>
    <x v="15"/>
    <d v="2012-12-21T17:21:20"/>
    <d v="2013-01-20T17:21:2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d v="2013-07-13T18:00:00"/>
    <x v="902"/>
    <n v="131.38"/>
    <n v="50.53"/>
    <x v="6"/>
    <x v="9"/>
    <d v="2013-06-07T01:29:20"/>
    <d v="2013-07-13T18:00:0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d v="2014-06-09T17:26:51"/>
    <x v="903"/>
    <n v="144.4"/>
    <n v="126.67"/>
    <x v="6"/>
    <x v="11"/>
    <d v="2014-05-30T17:26:51"/>
    <d v="2014-06-09T17:26:51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d v="2013-06-27T01:49:11"/>
    <x v="904"/>
    <n v="147.33000000000001"/>
    <n v="48.45"/>
    <x v="1"/>
    <x v="17"/>
    <d v="2013-05-28T01:49:11"/>
    <d v="2013-06-27T01:49: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d v="2013-07-01T03:59:00"/>
    <x v="905"/>
    <n v="131.02000000000001"/>
    <n v="96.08"/>
    <x v="7"/>
    <x v="15"/>
    <d v="2013-05-28T19:44:52"/>
    <d v="2013-07-01T03:59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d v="2015-01-22T18:46:10"/>
    <x v="906"/>
    <n v="102.63"/>
    <n v="156.16999999999999"/>
    <x v="2"/>
    <x v="3"/>
    <d v="2014-12-08T18:46:10"/>
    <d v="2015-01-22T18:46:1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d v="2015-04-21T05:59:00"/>
    <x v="907"/>
    <n v="59.78"/>
    <n v="61.31"/>
    <x v="6"/>
    <x v="9"/>
    <d v="2015-04-03T17:34:41"/>
    <d v="2015-04-21T05:59:00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d v="2015-12-17T04:59:00"/>
    <x v="908"/>
    <n v="102.34"/>
    <n v="193.62"/>
    <x v="6"/>
    <x v="11"/>
    <d v="2015-11-15T17:01:24"/>
    <d v="2015-12-17T04:59:0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d v="2012-01-15T13:14:29"/>
    <x v="909"/>
    <n v="110.16"/>
    <n v="42.87"/>
    <x v="5"/>
    <x v="8"/>
    <d v="2011-12-16T13:14:29"/>
    <d v="2012-01-15T13:14:29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d v="2012-05-11T15:47:00"/>
    <x v="910"/>
    <n v="142.80000000000001"/>
    <n v="162.27000000000001"/>
    <x v="7"/>
    <x v="15"/>
    <d v="2012-03-15T01:20:34"/>
    <d v="2012-05-11T15:47:0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d v="2014-10-29T18:54:03"/>
    <x v="911"/>
    <n v="119"/>
    <n v="66.11"/>
    <x v="6"/>
    <x v="11"/>
    <d v="2014-10-08T18:54:03"/>
    <d v="2014-10-29T18:54:0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d v="2012-01-31T17:00:00"/>
    <x v="912"/>
    <n v="100.89"/>
    <n v="46.77"/>
    <x v="6"/>
    <x v="11"/>
    <d v="2011-12-06T22:47:01"/>
    <d v="2012-01-31T1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d v="2011-12-13T03:39:56"/>
    <x v="913"/>
    <n v="109.36"/>
    <n v="68.48"/>
    <x v="7"/>
    <x v="12"/>
    <d v="2011-11-03T02:39:56"/>
    <d v="2011-12-13T03:39:5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d v="2011-08-06T15:00:00"/>
    <x v="914"/>
    <n v="141"/>
    <n v="90.38"/>
    <x v="5"/>
    <x v="27"/>
    <d v="2011-07-29T18:12:08"/>
    <d v="2011-08-06T15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d v="2015-08-14T20:18:53"/>
    <x v="915"/>
    <n v="100.57"/>
    <n v="234.67"/>
    <x v="6"/>
    <x v="9"/>
    <d v="2015-06-15T20:18:53"/>
    <d v="2015-08-14T20:18:53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d v="2014-12-17T07:59:00"/>
    <x v="916"/>
    <n v="101.72"/>
    <n v="107.98"/>
    <x v="7"/>
    <x v="15"/>
    <d v="2014-11-07T07:04:34"/>
    <d v="2014-12-17T07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d v="2015-07-11T03:59:00"/>
    <x v="917"/>
    <n v="116.92"/>
    <n v="81.569999999999993"/>
    <x v="6"/>
    <x v="11"/>
    <d v="2015-06-12T00:33:25"/>
    <d v="2015-07-11T03:59:0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d v="2016-12-11T04:59:00"/>
    <x v="918"/>
    <n v="506.21"/>
    <n v="36.33"/>
    <x v="0"/>
    <x v="0"/>
    <d v="2016-10-18T04:14:37"/>
    <d v="2016-12-11T04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d v="2015-01-15T10:54:00"/>
    <x v="919"/>
    <n v="100.04"/>
    <n v="127.33"/>
    <x v="1"/>
    <x v="17"/>
    <d v="2014-12-15T13:10:19"/>
    <d v="2015-01-15T10:54:0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d v="2016-03-31T08:46:56"/>
    <x v="920"/>
    <n v="100.01"/>
    <n v="57.38"/>
    <x v="7"/>
    <x v="13"/>
    <d v="2016-02-26T09:46:56"/>
    <d v="2016-03-31T08:46:56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d v="2016-08-15T07:00:00"/>
    <x v="921"/>
    <n v="13.92"/>
    <n v="102.38"/>
    <x v="5"/>
    <x v="23"/>
    <d v="2016-07-01T15:41:45"/>
    <d v="2016-08-15T07:00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d v="2014-09-04T06:59:00"/>
    <x v="922"/>
    <n v="34.630000000000003"/>
    <n v="153.88999999999999"/>
    <x v="0"/>
    <x v="1"/>
    <d v="2014-08-05T20:46:38"/>
    <d v="2014-09-04T06:59:0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d v="2013-06-02T18:03:12"/>
    <x v="923"/>
    <n v="115.07"/>
    <n v="123.29"/>
    <x v="5"/>
    <x v="27"/>
    <d v="2013-05-08T18:03:12"/>
    <d v="2013-06-02T18:03:12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d v="2013-11-04T01:00:00"/>
    <x v="924"/>
    <n v="114.38"/>
    <n v="55.8"/>
    <x v="7"/>
    <x v="13"/>
    <d v="2013-10-01T17:56:17"/>
    <d v="2013-11-04T01:00:0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d v="2017-01-15T01:35:19"/>
    <x v="925"/>
    <n v="171.33"/>
    <n v="62.87"/>
    <x v="7"/>
    <x v="15"/>
    <d v="2016-12-16T01:35:19"/>
    <d v="2017-01-15T01:35:1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d v="2016-09-12T11:35:49"/>
    <x v="926"/>
    <n v="342.1"/>
    <n v="43.03"/>
    <x v="7"/>
    <x v="13"/>
    <d v="2016-08-29T11:35:49"/>
    <d v="2016-09-12T11:35:49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d v="2015-05-24T08:18:52"/>
    <x v="927"/>
    <n v="12.33"/>
    <n v="356.84"/>
    <x v="6"/>
    <x v="19"/>
    <d v="2015-04-24T08:18:52"/>
    <d v="2015-05-24T08:18:5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d v="2016-12-15T13:39:49"/>
    <x v="928"/>
    <n v="67.55"/>
    <n v="48.25"/>
    <x v="2"/>
    <x v="3"/>
    <d v="2016-11-15T13:39:49"/>
    <d v="2016-12-15T13:39:4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d v="2016-10-17T16:14:00"/>
    <x v="929"/>
    <n v="134.81"/>
    <n v="60.18"/>
    <x v="7"/>
    <x v="15"/>
    <d v="2016-09-21T14:45:17"/>
    <d v="2016-10-17T16:14:0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d v="2010-10-16T03:39:00"/>
    <x v="930"/>
    <n v="134.1"/>
    <n v="108.15"/>
    <x v="5"/>
    <x v="8"/>
    <d v="2010-09-09T14:30:14"/>
    <d v="2010-10-16T03:3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d v="2016-04-16T05:59:00"/>
    <x v="931"/>
    <n v="111.67"/>
    <n v="159.52000000000001"/>
    <x v="7"/>
    <x v="22"/>
    <d v="2016-02-16T09:46:16"/>
    <d v="2016-04-16T05:59:0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d v="2015-02-19T21:19:43"/>
    <x v="932"/>
    <n v="39.36"/>
    <n v="393.59"/>
    <x v="5"/>
    <x v="23"/>
    <d v="2015-01-20T21:19:43"/>
    <d v="2015-02-19T21:19:4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d v="2015-09-30T18:00:00"/>
    <x v="933"/>
    <n v="66.84"/>
    <n v="99.76"/>
    <x v="6"/>
    <x v="9"/>
    <d v="2015-09-01T12:51:32"/>
    <d v="2015-09-30T18:00: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d v="2013-06-21T03:31:36"/>
    <x v="934"/>
    <n v="133.6"/>
    <n v="31.66"/>
    <x v="7"/>
    <x v="12"/>
    <d v="2013-05-22T03:31:36"/>
    <d v="2013-06-21T03:31:36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d v="2016-04-18T14:00:00"/>
    <x v="935"/>
    <n v="13.33"/>
    <n v="69.41"/>
    <x v="0"/>
    <x v="1"/>
    <d v="2016-03-15T14:00:50"/>
    <d v="2016-04-18T14:00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d v="2016-05-27T00:54:35"/>
    <x v="936"/>
    <n v="110.97"/>
    <n v="93.77"/>
    <x v="6"/>
    <x v="19"/>
    <d v="2016-04-27T00:54:35"/>
    <d v="2016-05-27T00:54:35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d v="2016-12-21T07:59:00"/>
    <x v="937"/>
    <n v="123.07"/>
    <n v="114.59"/>
    <x v="5"/>
    <x v="8"/>
    <d v="2016-11-23T07:42:46"/>
    <d v="2016-12-21T07:59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d v="2017-01-31T18:08:20"/>
    <x v="938"/>
    <n v="102.23"/>
    <n v="61.53"/>
    <x v="2"/>
    <x v="3"/>
    <d v="2016-12-27T18:08:20"/>
    <d v="2017-01-31T18:08:2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d v="2014-08-28T03:00:10"/>
    <x v="939"/>
    <n v="25.03"/>
    <n v="58.18"/>
    <x v="6"/>
    <x v="9"/>
    <d v="2014-07-24T03:00:10"/>
    <d v="2014-08-28T03:00:1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d v="2009-08-10T19:26:00"/>
    <x v="940"/>
    <n v="120.59"/>
    <n v="83.95"/>
    <x v="5"/>
    <x v="8"/>
    <d v="2009-05-17T03:55:13"/>
    <d v="2009-08-10T19:26:0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d v="2016-04-01T01:27:39"/>
    <x v="941"/>
    <n v="114.28"/>
    <n v="105.21"/>
    <x v="6"/>
    <x v="11"/>
    <d v="2016-03-02T02:27:39"/>
    <d v="2016-04-01T01:27:39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d v="2014-06-23T07:04:10"/>
    <x v="942"/>
    <n v="13.22"/>
    <n v="161.22"/>
    <x v="0"/>
    <x v="1"/>
    <d v="2014-05-14T07:04:10"/>
    <d v="2014-06-23T07:04:1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d v="2012-04-04T17:33:23"/>
    <x v="943"/>
    <n v="119.85"/>
    <n v="49.19"/>
    <x v="7"/>
    <x v="25"/>
    <d v="2012-03-05T18:33:23"/>
    <d v="2012-04-04T17:33:2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d v="2016-06-19T14:30:46"/>
    <x v="944"/>
    <n v="13.13"/>
    <n v="65"/>
    <x v="0"/>
    <x v="1"/>
    <d v="2016-05-20T14:30:46"/>
    <d v="2016-06-19T14:30:4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d v="2015-10-08T03:59:00"/>
    <x v="945"/>
    <n v="100.85"/>
    <n v="43.7"/>
    <x v="7"/>
    <x v="25"/>
    <d v="2015-08-12T15:13:26"/>
    <d v="2015-10-08T03:59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d v="2014-04-19T16:19:39"/>
    <x v="946"/>
    <n v="11.89"/>
    <n v="38.479999999999997"/>
    <x v="5"/>
    <x v="23"/>
    <d v="2014-03-05T17:19:39"/>
    <d v="2014-04-19T16:19:39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d v="2016-04-17T23:44:54"/>
    <x v="947"/>
    <n v="108.83"/>
    <n v="94.64"/>
    <x v="6"/>
    <x v="9"/>
    <d v="2016-02-18T00:44:54"/>
    <d v="2016-04-17T23:44:54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d v="2015-03-08T13:31:17"/>
    <x v="948"/>
    <n v="118.45"/>
    <n v="93.07"/>
    <x v="2"/>
    <x v="3"/>
    <d v="2015-01-22T14:31:17"/>
    <d v="2015-03-08T13:31:17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d v="2015-08-20T20:00:39"/>
    <x v="949"/>
    <n v="43.41"/>
    <n v="89.19"/>
    <x v="0"/>
    <x v="1"/>
    <d v="2015-07-09T20:00:39"/>
    <d v="2015-08-20T20:00:39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d v="2014-03-04T21:00:00"/>
    <x v="950"/>
    <n v="102.46"/>
    <n v="35.549999999999997"/>
    <x v="7"/>
    <x v="12"/>
    <d v="2014-02-10T14:00:06"/>
    <d v="2014-03-04T21:00:0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d v="2015-10-06T22:17:05"/>
    <x v="951"/>
    <n v="100.08"/>
    <n v="209.84"/>
    <x v="6"/>
    <x v="11"/>
    <d v="2015-09-06T22:17:05"/>
    <d v="2015-10-06T22:17:0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d v="2016-08-05T03:59:00"/>
    <x v="952"/>
    <n v="130"/>
    <n v="39.159999999999997"/>
    <x v="7"/>
    <x v="13"/>
    <d v="2016-07-04T04:00:04"/>
    <d v="2016-08-05T03:59:0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d v="2015-04-20T04:50:00"/>
    <x v="953"/>
    <n v="100"/>
    <n v="135.41999999999999"/>
    <x v="7"/>
    <x v="25"/>
    <d v="2015-03-18T20:45:05"/>
    <d v="2015-04-20T04:5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d v="2015-04-29T18:14:28"/>
    <x v="954"/>
    <n v="108.08"/>
    <n v="72.87"/>
    <x v="5"/>
    <x v="8"/>
    <d v="2015-03-30T18:14:28"/>
    <d v="2015-04-29T18:14:28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d v="2015-02-13T23:58:02"/>
    <x v="955"/>
    <n v="107.3"/>
    <n v="88.19"/>
    <x v="7"/>
    <x v="15"/>
    <d v="2015-01-14T23:58:02"/>
    <d v="2015-02-13T23:58:02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d v="2013-03-09T23:42:17"/>
    <x v="956"/>
    <n v="106.67"/>
    <n v="59.82"/>
    <x v="7"/>
    <x v="12"/>
    <d v="2013-02-02T23:42:17"/>
    <d v="2013-03-09T23:42:1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d v="2015-12-27T14:20:45"/>
    <x v="957"/>
    <n v="106.47"/>
    <n v="375.76"/>
    <x v="5"/>
    <x v="27"/>
    <d v="2015-10-14T13:20:45"/>
    <d v="2015-12-27T14:20:45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d v="2015-05-14T12:55:22"/>
    <x v="958"/>
    <n v="127.74"/>
    <n v="63.87"/>
    <x v="0"/>
    <x v="4"/>
    <d v="2015-04-14T12:55:22"/>
    <d v="2015-05-14T12:55:22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d v="2014-04-24T19:11:07"/>
    <x v="959"/>
    <n v="14.18"/>
    <n v="43.42"/>
    <x v="3"/>
    <x v="18"/>
    <d v="2014-03-25T19:11:07"/>
    <d v="2014-04-24T19:11:07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d v="2016-07-27T22:00:00"/>
    <x v="960"/>
    <n v="21.25"/>
    <n v="108.05"/>
    <x v="1"/>
    <x v="32"/>
    <d v="2016-06-28T22:00:04"/>
    <d v="2016-07-27T22:00:0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d v="2011-03-12T04:00:00"/>
    <x v="961"/>
    <n v="106.22"/>
    <n v="108.02"/>
    <x v="7"/>
    <x v="15"/>
    <d v="2011-02-11T19:07:25"/>
    <d v="2011-03-12T04:00:0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d v="2017-02-25T20:18:25"/>
    <x v="962"/>
    <n v="106"/>
    <n v="138.26"/>
    <x v="2"/>
    <x v="3"/>
    <d v="2017-01-26T20:18:25"/>
    <d v="2017-02-25T20:18:2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d v="2014-07-18T16:04:11"/>
    <x v="963"/>
    <n v="106"/>
    <n v="69.89"/>
    <x v="6"/>
    <x v="11"/>
    <d v="2014-06-18T16:04:11"/>
    <d v="2014-07-18T16:04:11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d v="2016-07-28T01:49:40"/>
    <x v="964"/>
    <n v="126.16"/>
    <n v="88.85"/>
    <x v="5"/>
    <x v="8"/>
    <d v="2016-06-28T01:49:40"/>
    <d v="2016-07-28T01:49:4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d v="2016-10-05T19:50:54"/>
    <x v="965"/>
    <n v="42.01"/>
    <n v="105.03"/>
    <x v="6"/>
    <x v="11"/>
    <d v="2016-09-05T19:50:54"/>
    <d v="2016-10-05T19:50:5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d v="2015-05-02T15:11:49"/>
    <x v="966"/>
    <n v="126.02"/>
    <n v="88.75"/>
    <x v="7"/>
    <x v="15"/>
    <d v="2015-04-02T15:11:49"/>
    <d v="2015-05-02T15:11:4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d v="2012-01-22T06:00:00"/>
    <x v="967"/>
    <n v="126"/>
    <n v="88.73"/>
    <x v="1"/>
    <x v="17"/>
    <d v="2011-12-02T19:05:47"/>
    <d v="2012-01-22T06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d v="2015-06-29T20:57:18"/>
    <x v="968"/>
    <n v="126"/>
    <n v="67.739999999999995"/>
    <x v="6"/>
    <x v="11"/>
    <d v="2015-05-30T20:57:18"/>
    <d v="2015-06-29T20:57:1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d v="2016-08-23T08:10:18"/>
    <x v="969"/>
    <n v="39.11"/>
    <n v="69.53"/>
    <x v="6"/>
    <x v="9"/>
    <d v="2016-07-04T08:10:18"/>
    <d v="2016-08-23T08:10:1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d v="2012-03-25T00:56:15"/>
    <x v="970"/>
    <n v="104.28"/>
    <n v="82.33"/>
    <x v="7"/>
    <x v="25"/>
    <d v="2012-02-09T01:56:15"/>
    <d v="2012-03-25T00:56:15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d v="2012-04-05T06:59:00"/>
    <x v="971"/>
    <n v="156"/>
    <n v="55.22"/>
    <x v="5"/>
    <x v="8"/>
    <d v="2012-03-01T21:53:49"/>
    <d v="2012-04-05T06:59:00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d v="2012-09-24T19:46:52"/>
    <x v="972"/>
    <n v="124.7"/>
    <n v="168.51"/>
    <x v="7"/>
    <x v="22"/>
    <d v="2012-08-25T19:46:52"/>
    <d v="2012-09-24T19:46:5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d v="2014-02-20T20:48:53"/>
    <x v="973"/>
    <n v="103.67"/>
    <n v="75.849999999999994"/>
    <x v="7"/>
    <x v="15"/>
    <d v="2014-01-06T20:48:53"/>
    <d v="2014-02-20T20:48:5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d v="2013-07-05T00:56:00"/>
    <x v="974"/>
    <n v="182.81"/>
    <n v="71.44"/>
    <x v="1"/>
    <x v="17"/>
    <d v="2013-06-05T00:56:00"/>
    <d v="2013-07-05T00:56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d v="2015-02-05T06:59:00"/>
    <x v="975"/>
    <n v="103.58"/>
    <n v="81.78"/>
    <x v="6"/>
    <x v="11"/>
    <d v="2015-01-14T16:14:44"/>
    <d v="2015-02-05T06:59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d v="2017-02-20T12:01:30"/>
    <x v="976"/>
    <n v="207"/>
    <n v="221.79"/>
    <x v="2"/>
    <x v="3"/>
    <d v="2017-01-21T12:01:30"/>
    <d v="2017-02-20T12:01:3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d v="2015-10-25T23:59:00"/>
    <x v="977"/>
    <n v="105.92"/>
    <n v="59.7"/>
    <x v="6"/>
    <x v="11"/>
    <d v="2015-10-01T02:08:13"/>
    <d v="2015-10-25T23:59:0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d v="2016-04-25T04:59:00"/>
    <x v="978"/>
    <n v="155.18"/>
    <n v="46.67"/>
    <x v="7"/>
    <x v="20"/>
    <d v="2016-03-23T19:51:57"/>
    <d v="2016-04-25T04:59:0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d v="2011-12-25T05:00:00"/>
    <x v="979"/>
    <n v="123.62"/>
    <n v="80.27"/>
    <x v="7"/>
    <x v="12"/>
    <d v="2011-11-18T20:48:41"/>
    <d v="2011-12-25T05:00:0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d v="2014-11-13T23:37:28"/>
    <x v="980"/>
    <n v="106.12"/>
    <n v="136.78"/>
    <x v="6"/>
    <x v="11"/>
    <d v="2014-10-14T22:37:28"/>
    <d v="2014-11-13T23:37:28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d v="2016-07-15T14:34:06"/>
    <x v="981"/>
    <n v="102.44"/>
    <n v="55.37"/>
    <x v="2"/>
    <x v="3"/>
    <d v="2016-06-15T14:34:06"/>
    <d v="2016-07-15T14:34:0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d v="2016-10-02T09:00:00"/>
    <x v="982"/>
    <n v="25.7"/>
    <n v="65.34"/>
    <x v="6"/>
    <x v="11"/>
    <d v="2016-09-01T06:27:04"/>
    <d v="2016-10-02T09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d v="2015-01-11T01:02:52"/>
    <x v="983"/>
    <n v="15.33"/>
    <n v="45.41"/>
    <x v="0"/>
    <x v="1"/>
    <d v="2014-12-12T01:02:52"/>
    <d v="2015-01-11T01:02:5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d v="2014-02-14T20:00:00"/>
    <x v="984"/>
    <n v="122.4"/>
    <n v="56.67"/>
    <x v="1"/>
    <x v="17"/>
    <d v="2014-01-28T06:36:27"/>
    <d v="2014-02-14T20:00: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d v="2014-07-23T15:54:40"/>
    <x v="985"/>
    <n v="26.6"/>
    <n v="291.33"/>
    <x v="0"/>
    <x v="1"/>
    <d v="2014-06-23T15:54:40"/>
    <d v="2014-07-23T15:54:4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d v="2016-09-30T04:27:00"/>
    <x v="986"/>
    <n v="101.85"/>
    <n v="165.16"/>
    <x v="7"/>
    <x v="25"/>
    <d v="2016-09-05T15:00:37"/>
    <d v="2016-09-30T04:27:0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d v="2011-09-25T19:32:47"/>
    <x v="987"/>
    <n v="101.8"/>
    <n v="82.54"/>
    <x v="7"/>
    <x v="15"/>
    <d v="2011-07-27T19:32:47"/>
    <d v="2011-09-25T19:32:47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d v="2014-04-19T21:04:35"/>
    <x v="988"/>
    <n v="101.67"/>
    <n v="148.78"/>
    <x v="7"/>
    <x v="15"/>
    <d v="2014-03-20T21:04:35"/>
    <d v="2014-04-19T21:04:3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d v="2015-04-01T04:59:00"/>
    <x v="989"/>
    <n v="101.67"/>
    <n v="78.209999999999994"/>
    <x v="6"/>
    <x v="11"/>
    <d v="2015-02-27T07:06:50"/>
    <d v="2015-04-01T04:59:0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d v="2013-11-05T18:39:50"/>
    <x v="990"/>
    <n v="101.44"/>
    <n v="160.16"/>
    <x v="5"/>
    <x v="8"/>
    <d v="2013-09-26T17:39:50"/>
    <d v="2013-11-05T18:39:5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d v="2012-09-17T04:05:00"/>
    <x v="991"/>
    <n v="101.33"/>
    <n v="81.069999999999993"/>
    <x v="7"/>
    <x v="15"/>
    <d v="2012-08-02T00:32:04"/>
    <d v="2012-09-17T04:05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d v="2015-09-02T00:28:25"/>
    <x v="992"/>
    <n v="121.6"/>
    <n v="129.36000000000001"/>
    <x v="6"/>
    <x v="11"/>
    <d v="2015-08-03T00:28:25"/>
    <d v="2015-09-02T00:28:2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d v="2011-10-07T16:58:52"/>
    <x v="993"/>
    <n v="101.28"/>
    <n v="110.49"/>
    <x v="7"/>
    <x v="12"/>
    <d v="2011-08-08T16:58:52"/>
    <d v="2011-10-07T16:58:52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d v="2013-12-01T21:17:32"/>
    <x v="994"/>
    <n v="202.37"/>
    <n v="55.7"/>
    <x v="7"/>
    <x v="15"/>
    <d v="2013-11-01T20:17:32"/>
    <d v="2013-12-01T21:17:3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d v="2015-08-02T22:00:00"/>
    <x v="995"/>
    <n v="26.35"/>
    <n v="116.56"/>
    <x v="4"/>
    <x v="29"/>
    <d v="2015-07-02T22:33:43"/>
    <d v="2015-08-02T22:00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d v="2012-05-28T03:59:00"/>
    <x v="996"/>
    <n v="121.2"/>
    <n v="163.78"/>
    <x v="7"/>
    <x v="15"/>
    <d v="2012-04-04T14:33:35"/>
    <d v="2012-05-28T03:59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d v="2014-07-13T13:59:00"/>
    <x v="997"/>
    <n v="100.93"/>
    <n v="147.71"/>
    <x v="5"/>
    <x v="16"/>
    <d v="2014-06-18T00:38:08"/>
    <d v="2014-07-13T13:59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d v="2009-09-26T03:59:00"/>
    <x v="998"/>
    <n v="121.06"/>
    <n v="37.130000000000003"/>
    <x v="7"/>
    <x v="12"/>
    <d v="2009-08-25T15:26:54"/>
    <d v="2009-09-26T03:59:0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d v="2011-01-01T04:59:00"/>
    <x v="999"/>
    <n v="100.7"/>
    <n v="53.47"/>
    <x v="7"/>
    <x v="12"/>
    <d v="2010-11-20T19:34:51"/>
    <d v="2011-01-01T04:59:0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d v="2011-08-01T07:00:00"/>
    <x v="1000"/>
    <n v="100.69"/>
    <n v="137.31"/>
    <x v="7"/>
    <x v="15"/>
    <d v="2011-07-23T00:18:33"/>
    <d v="2011-08-01T07:00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d v="2011-12-16T05:48:41"/>
    <x v="1001"/>
    <n v="108.75"/>
    <n v="40.549999999999997"/>
    <x v="7"/>
    <x v="15"/>
    <d v="2011-10-17T04:48:41"/>
    <d v="2011-12-16T05:48:41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d v="2016-04-21T22:00:00"/>
    <x v="1002"/>
    <n v="503.25"/>
    <n v="68.63"/>
    <x v="3"/>
    <x v="5"/>
    <d v="2016-04-07T18:55:00"/>
    <d v="2016-04-21T22:00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d v="2015-09-21T03:11:16"/>
    <x v="1003"/>
    <n v="120.6"/>
    <n v="71.790000000000006"/>
    <x v="6"/>
    <x v="11"/>
    <d v="2015-08-22T03:11:16"/>
    <d v="2015-09-21T03:11:16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d v="2015-04-16T11:27:36"/>
    <x v="1004"/>
    <n v="125.6"/>
    <n v="58.53"/>
    <x v="2"/>
    <x v="3"/>
    <d v="2015-03-26T11:27:36"/>
    <d v="2015-04-16T11:27:3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d v="2015-02-10T07:59:00"/>
    <x v="1005"/>
    <n v="100.45"/>
    <n v="215.25"/>
    <x v="6"/>
    <x v="19"/>
    <d v="2015-01-12T23:33:28"/>
    <d v="2015-02-10T07:59:0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d v="2016-08-22T03:00:00"/>
    <x v="1006"/>
    <n v="120.5"/>
    <n v="80.33"/>
    <x v="5"/>
    <x v="16"/>
    <d v="2016-07-21T18:41:02"/>
    <d v="2016-08-22T03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d v="2016-08-27T03:59:00"/>
    <x v="1007"/>
    <n v="100.42"/>
    <n v="89.93"/>
    <x v="2"/>
    <x v="3"/>
    <d v="2016-08-04T22:12:55"/>
    <d v="2016-08-27T03:59:0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d v="2012-03-08T02:43:55"/>
    <x v="1008"/>
    <n v="100.33"/>
    <n v="188.13"/>
    <x v="7"/>
    <x v="12"/>
    <d v="2012-02-07T02:43:55"/>
    <d v="2012-03-08T02:43:55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d v="2016-09-05T03:59:00"/>
    <x v="1009"/>
    <n v="120.38"/>
    <n v="34.01"/>
    <x v="7"/>
    <x v="20"/>
    <d v="2016-07-27T04:56:36"/>
    <d v="2016-09-05T03:59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d v="2016-12-23T17:58:57"/>
    <x v="1010"/>
    <n v="1.3"/>
    <n v="859.86"/>
    <x v="0"/>
    <x v="1"/>
    <d v="2016-11-23T17:58:57"/>
    <d v="2016-12-23T17:58:57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d v="2015-07-26T18:19:19"/>
    <x v="1011"/>
    <n v="100.12"/>
    <n v="127.81"/>
    <x v="6"/>
    <x v="11"/>
    <d v="2015-06-16T18:19:19"/>
    <d v="2015-07-26T18:19:19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d v="2013-05-01T00:01:00"/>
    <x v="1012"/>
    <n v="120.02"/>
    <n v="46.88"/>
    <x v="5"/>
    <x v="8"/>
    <d v="2013-04-12T18:27:26"/>
    <d v="2013-05-01T00:01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d v="2015-11-21T03:00:00"/>
    <x v="1013"/>
    <n v="100.01"/>
    <n v="93.76"/>
    <x v="6"/>
    <x v="11"/>
    <d v="2015-10-15T02:06:08"/>
    <d v="2015-11-21T03:00:0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d v="2016-04-27T14:58:27"/>
    <x v="1014"/>
    <n v="120"/>
    <n v="98.36"/>
    <x v="5"/>
    <x v="16"/>
    <d v="2016-03-28T14:58:27"/>
    <d v="2016-04-27T14:58:27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d v="2011-02-26T05:57:08"/>
    <x v="1015"/>
    <n v="240"/>
    <n v="41.38"/>
    <x v="5"/>
    <x v="8"/>
    <d v="2011-01-12T05:57:08"/>
    <d v="2011-02-26T05:57:08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d v="2013-03-29T22:54:52"/>
    <x v="1016"/>
    <n v="100"/>
    <n v="600"/>
    <x v="7"/>
    <x v="12"/>
    <d v="2013-02-22T23:54:52"/>
    <d v="2013-03-29T22:54:5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d v="2015-03-27T15:24:52"/>
    <x v="1017"/>
    <n v="100"/>
    <n v="63.83"/>
    <x v="6"/>
    <x v="11"/>
    <d v="2015-02-25T16:24:52"/>
    <d v="2015-03-27T15:24:52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d v="2014-07-19T20:38:50"/>
    <x v="1018"/>
    <n v="100"/>
    <n v="72.290000000000006"/>
    <x v="6"/>
    <x v="11"/>
    <d v="2014-06-19T20:38:50"/>
    <d v="2014-07-19T20:38:5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d v="2014-12-18T12:08:53"/>
    <x v="1019"/>
    <n v="101.87"/>
    <n v="230.19"/>
    <x v="1"/>
    <x v="17"/>
    <d v="2014-11-20T12:08:53"/>
    <d v="2014-12-18T12:08:53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d v="2017-03-02T19:19:15"/>
    <x v="1020"/>
    <n v="118.8"/>
    <n v="97.38"/>
    <x v="6"/>
    <x v="11"/>
    <d v="2017-01-31T19:19:15"/>
    <d v="2017-03-02T19:19:1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d v="2016-05-15T17:35:01"/>
    <x v="1021"/>
    <n v="148.05000000000001"/>
    <n v="120.86"/>
    <x v="0"/>
    <x v="0"/>
    <d v="2016-04-12T17:35:01"/>
    <d v="2016-05-15T17:35:0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d v="2012-05-11T14:53:15"/>
    <x v="1022"/>
    <n v="118.2"/>
    <n v="64.95"/>
    <x v="5"/>
    <x v="8"/>
    <d v="2012-04-11T14:53:15"/>
    <d v="2012-05-11T14:53:15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d v="2013-04-02T15:52:45"/>
    <x v="1023"/>
    <n v="168.77"/>
    <n v="32.82"/>
    <x v="3"/>
    <x v="5"/>
    <d v="2013-03-03T16:52:45"/>
    <d v="2013-04-02T15:52:4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d v="2012-04-28T00:57:54"/>
    <x v="1024"/>
    <n v="147.6"/>
    <n v="95.23"/>
    <x v="5"/>
    <x v="8"/>
    <d v="2012-02-28T01:57:54"/>
    <d v="2012-04-28T00:57:54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d v="2015-02-28T07:32:16"/>
    <x v="1025"/>
    <n v="49.18"/>
    <n v="42.16"/>
    <x v="2"/>
    <x v="3"/>
    <d v="2015-01-29T07:32:16"/>
    <d v="2015-02-28T07:32:1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d v="2014-06-13T04:00:00"/>
    <x v="1026"/>
    <n v="11.52"/>
    <n v="83.94"/>
    <x v="0"/>
    <x v="4"/>
    <d v="2014-05-12T15:38:47"/>
    <d v="2014-06-13T04:00:0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d v="2014-06-28T19:21:54"/>
    <x v="1027"/>
    <n v="11.75"/>
    <n v="69.12"/>
    <x v="4"/>
    <x v="29"/>
    <d v="2014-05-22T19:21:54"/>
    <d v="2014-06-28T19:21:5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d v="2016-06-23T16:00:25"/>
    <x v="1028"/>
    <n v="108.5"/>
    <n v="61.03"/>
    <x v="7"/>
    <x v="13"/>
    <d v="2016-05-24T16:00:25"/>
    <d v="2016-06-23T16:00:25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d v="2016-07-09T01:59:00"/>
    <x v="1029"/>
    <n v="23.42"/>
    <n v="130.09"/>
    <x v="6"/>
    <x v="9"/>
    <d v="2016-06-07T13:01:23"/>
    <d v="2016-07-09T01:59:0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d v="2015-08-12T00:00:00"/>
    <x v="1030"/>
    <n v="106.27"/>
    <n v="56.2"/>
    <x v="6"/>
    <x v="11"/>
    <d v="2015-07-11T00:41:20"/>
    <d v="2015-08-12T00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d v="2016-06-17T16:00:00"/>
    <x v="1031"/>
    <n v="116.63"/>
    <n v="44.86"/>
    <x v="6"/>
    <x v="11"/>
    <d v="2016-05-17T06:21:10"/>
    <d v="2016-06-17T16:00:0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d v="2012-09-22T18:19:16"/>
    <x v="1032"/>
    <n v="116.62"/>
    <n v="60.74"/>
    <x v="7"/>
    <x v="15"/>
    <d v="2012-08-23T18:19:16"/>
    <d v="2012-09-22T18:19:1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d v="2014-11-01T04:59:00"/>
    <x v="1033"/>
    <n v="194.13"/>
    <n v="36.630000000000003"/>
    <x v="7"/>
    <x v="20"/>
    <d v="2014-09-23T16:25:52"/>
    <d v="2014-11-01T04:59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d v="2015-07-18T06:59:00"/>
    <x v="1034"/>
    <n v="116.26"/>
    <n v="73.58"/>
    <x v="6"/>
    <x v="11"/>
    <d v="2015-06-18T19:16:38"/>
    <d v="2015-07-18T06:59:0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d v="2017-01-28T19:29:00"/>
    <x v="1035"/>
    <n v="116"/>
    <n v="414.29"/>
    <x v="2"/>
    <x v="3"/>
    <d v="2016-12-29T19:51:23"/>
    <d v="2017-01-28T19:29:0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d v="2015-06-20T17:55:14"/>
    <x v="1036"/>
    <n v="104.93"/>
    <n v="65.58"/>
    <x v="6"/>
    <x v="11"/>
    <d v="2015-05-21T17:55:14"/>
    <d v="2015-06-20T17:55:1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d v="2016-02-17T12:04:39"/>
    <x v="1037"/>
    <n v="11.51"/>
    <n v="127.93"/>
    <x v="0"/>
    <x v="1"/>
    <d v="2016-01-18T12:04:39"/>
    <d v="2016-02-17T12:04:39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d v="2014-08-01T06:59:00"/>
    <x v="1038"/>
    <n v="191.3"/>
    <n v="358.69"/>
    <x v="6"/>
    <x v="11"/>
    <d v="2014-07-01T04:56:07"/>
    <d v="2014-08-01T06:59:0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d v="2015-11-14T01:04:10"/>
    <x v="1039"/>
    <n v="114.26"/>
    <n v="63.48"/>
    <x v="7"/>
    <x v="15"/>
    <d v="2015-10-15T00:04:10"/>
    <d v="2015-11-14T01:04:1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d v="2013-07-22T20:09:12"/>
    <x v="1040"/>
    <n v="114"/>
    <n v="82.61"/>
    <x v="6"/>
    <x v="11"/>
    <d v="2013-06-22T20:09:12"/>
    <d v="2013-07-22T20:09:1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d v="2015-03-09T03:44:52"/>
    <x v="1041"/>
    <n v="113.92"/>
    <n v="80.23"/>
    <x v="6"/>
    <x v="11"/>
    <d v="2015-02-07T04:44:52"/>
    <d v="2015-03-09T03:44:52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d v="2014-10-01T12:43:13"/>
    <x v="1042"/>
    <n v="21.04"/>
    <n v="189.33"/>
    <x v="7"/>
    <x v="33"/>
    <d v="2014-08-27T12:43:13"/>
    <d v="2014-10-01T12:43:1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d v="2014-09-01T15:59:00"/>
    <x v="1043"/>
    <n v="113.46"/>
    <n v="83.43"/>
    <x v="6"/>
    <x v="11"/>
    <d v="2014-08-15T00:36:30"/>
    <d v="2014-09-01T15:59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d v="2015-02-11T17:00:00"/>
    <x v="1044"/>
    <n v="113.42"/>
    <n v="107"/>
    <x v="6"/>
    <x v="11"/>
    <d v="2015-01-12T01:12:39"/>
    <d v="2015-02-11T17:00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d v="2016-06-30T18:57:19"/>
    <x v="1045"/>
    <n v="377.73"/>
    <n v="40.76"/>
    <x v="1"/>
    <x v="17"/>
    <d v="2016-06-01T18:57:19"/>
    <d v="2016-06-30T18:57:19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d v="2015-04-06T04:00:00"/>
    <x v="1046"/>
    <n v="113.3"/>
    <n v="68.25"/>
    <x v="6"/>
    <x v="11"/>
    <d v="2015-02-19T17:51:38"/>
    <d v="2015-04-06T04:00:0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d v="2016-01-23T17:16:32"/>
    <x v="1047"/>
    <n v="141.5"/>
    <n v="115.51"/>
    <x v="5"/>
    <x v="8"/>
    <d v="2015-12-29T17:16:32"/>
    <d v="2016-01-23T17:16:32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d v="2016-08-29T04:01:09"/>
    <x v="1048"/>
    <n v="102.83"/>
    <n v="47.13"/>
    <x v="2"/>
    <x v="3"/>
    <d v="2016-07-20T04:01:09"/>
    <d v="2016-08-29T04:01:09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d v="2011-07-29T01:17:16"/>
    <x v="1049"/>
    <n v="113.03"/>
    <n v="144.91"/>
    <x v="5"/>
    <x v="27"/>
    <d v="2011-06-29T01:17:16"/>
    <d v="2011-07-29T01:17:1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d v="2016-06-25T03:59:00"/>
    <x v="1050"/>
    <n v="102.64"/>
    <n v="68.010000000000005"/>
    <x v="7"/>
    <x v="15"/>
    <d v="2016-05-25T17:13:34"/>
    <d v="2016-06-25T03:59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d v="2014-05-24T21:00:00"/>
    <x v="1051"/>
    <n v="112.7"/>
    <n v="78.260000000000005"/>
    <x v="6"/>
    <x v="11"/>
    <d v="2014-04-24T15:15:31"/>
    <d v="2014-05-24T21:00:0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d v="2010-02-02T07:59:00"/>
    <x v="1052"/>
    <n v="112.68"/>
    <n v="110.47"/>
    <x v="5"/>
    <x v="8"/>
    <d v="2009-11-06T20:07:09"/>
    <d v="2010-02-02T07:59:0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d v="2014-09-07T14:23:42"/>
    <x v="1053"/>
    <n v="102.24"/>
    <n v="66.150000000000006"/>
    <x v="6"/>
    <x v="11"/>
    <d v="2014-07-09T14:23:42"/>
    <d v="2014-09-07T14:23:4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d v="2016-08-03T01:30:00"/>
    <x v="1054"/>
    <n v="18.739999999999998"/>
    <n v="95.28"/>
    <x v="0"/>
    <x v="4"/>
    <d v="2016-06-30T22:17:33"/>
    <d v="2016-08-03T01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d v="2012-01-24T19:26:13"/>
    <x v="1055"/>
    <n v="106.99"/>
    <n v="70.209999999999994"/>
    <x v="7"/>
    <x v="12"/>
    <d v="2012-01-03T19:26:13"/>
    <d v="2012-01-24T19:26:1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d v="2017-02-28T05:00:00"/>
    <x v="1056"/>
    <n v="112.1"/>
    <n v="69.19"/>
    <x v="6"/>
    <x v="11"/>
    <d v="2017-01-27T22:37:06"/>
    <d v="2017-02-28T05:00:0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d v="2012-06-01T22:52:24"/>
    <x v="1057"/>
    <n v="101.82"/>
    <n v="62.92"/>
    <x v="6"/>
    <x v="11"/>
    <d v="2012-04-27T22:52:24"/>
    <d v="2012-06-01T22:52:24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d v="2016-06-23T20:27:00"/>
    <x v="1058"/>
    <n v="159.97"/>
    <n v="109.78"/>
    <x v="5"/>
    <x v="16"/>
    <d v="2016-05-18T16:15:09"/>
    <d v="2016-06-23T20:27:0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d v="2016-10-16T11:00:00"/>
    <x v="1059"/>
    <n v="111.7"/>
    <n v="53.19"/>
    <x v="1"/>
    <x v="17"/>
    <d v="2016-09-26T10:06:57"/>
    <d v="2016-10-16T11:00:0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d v="2012-03-25T23:55:30"/>
    <x v="1060"/>
    <n v="101.45"/>
    <n v="113.88"/>
    <x v="7"/>
    <x v="15"/>
    <d v="2012-03-05T00:55:30"/>
    <d v="2012-03-25T23:55:3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d v="2016-08-12T00:37:54"/>
    <x v="1061"/>
    <n v="278.7"/>
    <n v="23.52"/>
    <x v="0"/>
    <x v="1"/>
    <d v="2016-07-13T00:37:54"/>
    <d v="2016-08-12T00:37:5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d v="2011-11-07T04:39:38"/>
    <x v="1062"/>
    <n v="111.4"/>
    <n v="50.18"/>
    <x v="5"/>
    <x v="8"/>
    <d v="2011-09-23T03:39:38"/>
    <d v="2011-11-07T04:39:38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d v="2015-04-11T06:00:00"/>
    <x v="1063"/>
    <n v="25.26"/>
    <n v="168.39"/>
    <x v="4"/>
    <x v="29"/>
    <d v="2015-03-19T13:48:48"/>
    <d v="2015-04-11T06:00:0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d v="2010-05-10T20:16:00"/>
    <x v="1064"/>
    <n v="111.1"/>
    <n v="95.78"/>
    <x v="5"/>
    <x v="8"/>
    <d v="2010-03-30T05:53:50"/>
    <d v="2010-05-10T20:1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d v="2013-09-18T14:49:00"/>
    <x v="1065"/>
    <n v="110.8"/>
    <n v="554"/>
    <x v="7"/>
    <x v="22"/>
    <d v="2013-09-04T14:49:00"/>
    <d v="2013-09-18T14:49:0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d v="2015-06-15T04:34:54"/>
    <x v="1066"/>
    <n v="110.7"/>
    <n v="63.62"/>
    <x v="7"/>
    <x v="15"/>
    <d v="2015-05-22T04:34:54"/>
    <d v="2015-06-15T04:34:5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d v="2015-08-11T18:31:40"/>
    <x v="1067"/>
    <n v="120.33"/>
    <n v="48.13"/>
    <x v="3"/>
    <x v="5"/>
    <d v="2015-07-12T18:31:40"/>
    <d v="2015-08-11T18:31:4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d v="2016-03-02T19:21:27"/>
    <x v="1068"/>
    <n v="110.52"/>
    <n v="40.630000000000003"/>
    <x v="6"/>
    <x v="11"/>
    <d v="2016-02-01T19:21:27"/>
    <d v="2016-03-02T19:21:2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d v="2016-04-30T03:59:00"/>
    <x v="1069"/>
    <n v="100.29"/>
    <n v="69.819999999999993"/>
    <x v="6"/>
    <x v="11"/>
    <d v="2016-04-06T13:24:40"/>
    <d v="2016-04-30T03:59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d v="2016-11-29T06:00:00"/>
    <x v="1070"/>
    <n v="110.2"/>
    <n v="166.97"/>
    <x v="6"/>
    <x v="19"/>
    <d v="2016-11-08T14:48:26"/>
    <d v="2016-11-29T06:00:0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d v="2017-03-12T12:10:42"/>
    <x v="1071"/>
    <n v="220.36"/>
    <n v="37.479999999999997"/>
    <x v="3"/>
    <x v="5"/>
    <d v="2017-02-15T13:10:42"/>
    <d v="2017-03-12T12:10:4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d v="2016-06-09T19:00:00"/>
    <x v="1072"/>
    <n v="110.18"/>
    <n v="68.86"/>
    <x v="4"/>
    <x v="7"/>
    <d v="2016-05-05T20:55:18"/>
    <d v="2016-06-09T19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d v="2015-07-27T22:59:00"/>
    <x v="1073"/>
    <n v="100.07"/>
    <n v="125.09"/>
    <x v="6"/>
    <x v="11"/>
    <d v="2015-07-08T18:30:56"/>
    <d v="2015-07-27T22:59:0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d v="2016-01-19T22:59:00"/>
    <x v="1074"/>
    <n v="110.02"/>
    <n v="72.38"/>
    <x v="6"/>
    <x v="11"/>
    <d v="2015-11-21T20:06:57"/>
    <d v="2016-01-19T22:59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d v="2011-07-23T03:59:00"/>
    <x v="1075"/>
    <n v="100"/>
    <n v="305.56"/>
    <x v="7"/>
    <x v="15"/>
    <d v="2011-07-06T02:32:06"/>
    <d v="2011-07-23T03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d v="2017-03-10T14:55:16"/>
    <x v="1076"/>
    <n v="137.4"/>
    <n v="69.569999999999993"/>
    <x v="3"/>
    <x v="5"/>
    <d v="2017-02-08T14:55:16"/>
    <d v="2017-03-10T14:55:1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d v="2015-03-26T04:00:00"/>
    <x v="1077"/>
    <n v="109.62"/>
    <n v="50.75"/>
    <x v="6"/>
    <x v="11"/>
    <d v="2015-02-26T05:05:59"/>
    <d v="2015-03-26T04:00:0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d v="2011-02-17T21:17:07"/>
    <x v="1078"/>
    <n v="109.56"/>
    <n v="91.3"/>
    <x v="6"/>
    <x v="11"/>
    <d v="2010-12-19T21:17:07"/>
    <d v="2011-02-17T21:17:0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d v="2015-07-30T03:59:00"/>
    <x v="1079"/>
    <n v="109.38"/>
    <n v="54.69"/>
    <x v="1"/>
    <x v="17"/>
    <d v="2015-06-29T19:35:49"/>
    <d v="2015-07-30T03:59:0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d v="2015-06-03T04:30:00"/>
    <x v="1080"/>
    <n v="136.63"/>
    <n v="70.06"/>
    <x v="7"/>
    <x v="15"/>
    <d v="2015-05-02T22:06:35"/>
    <d v="2015-06-03T04:30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d v="2015-11-30T17:08:38"/>
    <x v="1081"/>
    <n v="109.24"/>
    <n v="74.819999999999993"/>
    <x v="6"/>
    <x v="11"/>
    <d v="2015-10-26T16:08:38"/>
    <d v="2015-11-30T17:08:38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d v="2015-03-22T08:00:00"/>
    <x v="1082"/>
    <n v="136.4"/>
    <n v="160.47"/>
    <x v="5"/>
    <x v="8"/>
    <d v="2015-02-23T05:38:49"/>
    <d v="2015-03-22T08:00:0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d v="2015-11-14T17:16:44"/>
    <x v="1083"/>
    <n v="35.17"/>
    <n v="104.85"/>
    <x v="2"/>
    <x v="3"/>
    <d v="2015-10-05T16:16:44"/>
    <d v="2015-11-14T17:16:4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d v="2013-01-14T21:20:00"/>
    <x v="1084"/>
    <n v="155.51"/>
    <n v="36.53"/>
    <x v="1"/>
    <x v="17"/>
    <d v="2012-12-04T00:29:09"/>
    <d v="2013-01-14T21:2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d v="2012-12-15T22:11:50"/>
    <x v="1085"/>
    <n v="271.85000000000002"/>
    <n v="48.54"/>
    <x v="7"/>
    <x v="15"/>
    <d v="2012-11-15T22:11:50"/>
    <d v="2012-12-15T22:11:5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d v="2014-04-02T18:36:40"/>
    <x v="1086"/>
    <n v="108.66"/>
    <n v="61.04"/>
    <x v="7"/>
    <x v="12"/>
    <d v="2014-02-26T19:36:40"/>
    <d v="2014-04-02T18:36:4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d v="2015-11-26T06:03:36"/>
    <x v="1087"/>
    <n v="31.95"/>
    <n v="115.55"/>
    <x v="1"/>
    <x v="31"/>
    <d v="2015-10-27T05:03:36"/>
    <d v="2015-11-26T06:03:3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d v="2014-11-18T17:23:26"/>
    <x v="1088"/>
    <n v="108.6"/>
    <n v="54.3"/>
    <x v="6"/>
    <x v="11"/>
    <d v="2014-10-19T16:23:26"/>
    <d v="2014-11-18T17:23:2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d v="2016-02-21T13:48:09"/>
    <x v="1089"/>
    <n v="15.49"/>
    <n v="71.34"/>
    <x v="2"/>
    <x v="3"/>
    <d v="2016-01-19T13:48:09"/>
    <d v="2016-02-21T13:48:09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d v="2016-01-03T22:59:00"/>
    <x v="1090"/>
    <n v="270.7"/>
    <n v="53.08"/>
    <x v="3"/>
    <x v="5"/>
    <d v="2015-11-30T17:01:07"/>
    <d v="2016-01-03T22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d v="2015-05-31T07:59:47"/>
    <x v="1091"/>
    <n v="154.57"/>
    <n v="102.08"/>
    <x v="5"/>
    <x v="27"/>
    <d v="2015-05-01T07:59:47"/>
    <d v="2015-05-31T07:59:47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d v="2016-11-15T02:08:00"/>
    <x v="1092"/>
    <n v="108.2"/>
    <n v="94.91"/>
    <x v="6"/>
    <x v="19"/>
    <d v="2016-10-13T00:07:27"/>
    <d v="2016-11-15T02:08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d v="2014-06-23T16:01:00"/>
    <x v="1093"/>
    <n v="119.98"/>
    <n v="50.93"/>
    <x v="7"/>
    <x v="15"/>
    <d v="2014-06-02T16:01:00"/>
    <d v="2014-06-23T16:01:0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d v="2016-12-31T18:20:54"/>
    <x v="1094"/>
    <n v="107.92"/>
    <n v="154.16999999999999"/>
    <x v="0"/>
    <x v="0"/>
    <d v="2016-12-01T18:20:54"/>
    <d v="2016-12-31T18:20:54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d v="2015-02-14T01:43:02"/>
    <x v="1095"/>
    <n v="30.8"/>
    <n v="71.87"/>
    <x v="2"/>
    <x v="3"/>
    <d v="2015-01-14T01:43:02"/>
    <d v="2015-02-14T01:43:0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d v="2011-07-03T11:57:46"/>
    <x v="1096"/>
    <n v="107.78"/>
    <n v="45.67"/>
    <x v="5"/>
    <x v="8"/>
    <d v="2011-06-03T11:57:46"/>
    <d v="2011-07-03T11:57: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d v="2014-12-19T20:40:07"/>
    <x v="1097"/>
    <n v="107.61"/>
    <n v="76.87"/>
    <x v="5"/>
    <x v="16"/>
    <d v="2014-10-20T19:40:07"/>
    <d v="2014-12-19T20:40:07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d v="2015-04-20T21:09:25"/>
    <x v="1098"/>
    <n v="89.67"/>
    <n v="145.41"/>
    <x v="6"/>
    <x v="19"/>
    <d v="2015-03-21T21:09:25"/>
    <d v="2015-04-20T21:09:25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d v="2016-07-01T23:00:00"/>
    <x v="1099"/>
    <n v="107.52"/>
    <n v="76.8"/>
    <x v="6"/>
    <x v="11"/>
    <d v="2016-05-05T23:49:38"/>
    <d v="2016-07-01T23:00:0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d v="2015-07-30T12:30:22"/>
    <x v="1100"/>
    <n v="138.62"/>
    <n v="116.65"/>
    <x v="6"/>
    <x v="11"/>
    <d v="2015-06-30T12:30:22"/>
    <d v="2015-07-30T12:30:2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d v="2015-11-08T16:51:41"/>
    <x v="1101"/>
    <n v="102.1"/>
    <n v="83.75"/>
    <x v="5"/>
    <x v="16"/>
    <d v="2015-10-09T15:51:41"/>
    <d v="2015-11-08T16:51:4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d v="2015-11-13T17:04:28"/>
    <x v="1102"/>
    <n v="107.18"/>
    <n v="68.709999999999994"/>
    <x v="7"/>
    <x v="15"/>
    <d v="2015-10-02T16:04:28"/>
    <d v="2015-11-13T17:04:28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d v="2014-07-03T16:03:01"/>
    <x v="1103"/>
    <n v="159.94"/>
    <n v="40.29"/>
    <x v="6"/>
    <x v="11"/>
    <d v="2014-06-03T16:03:01"/>
    <d v="2014-07-03T16:03:0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d v="2016-12-29T05:08:45"/>
    <x v="1104"/>
    <n v="107.1"/>
    <n v="73.36"/>
    <x v="7"/>
    <x v="15"/>
    <d v="2016-11-29T05:08:45"/>
    <d v="2016-12-29T05:08:4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d v="2014-11-01T17:18:00"/>
    <x v="1105"/>
    <n v="106.86"/>
    <n v="74.209999999999994"/>
    <x v="6"/>
    <x v="11"/>
    <d v="2014-10-03T18:18:29"/>
    <d v="2014-11-01T17:18:0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d v="2013-09-10T03:59:00"/>
    <x v="1106"/>
    <n v="126.93"/>
    <n v="59.23"/>
    <x v="7"/>
    <x v="15"/>
    <d v="2013-08-09T16:37:23"/>
    <d v="2013-09-10T03:59:0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d v="2015-03-25T18:53:49"/>
    <x v="1107"/>
    <n v="106.6"/>
    <n v="108.78"/>
    <x v="2"/>
    <x v="3"/>
    <d v="2015-03-05T19:53:49"/>
    <d v="2015-03-25T18:53:4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d v="2014-10-04T14:17:00"/>
    <x v="1108"/>
    <n v="26.64"/>
    <n v="70.11"/>
    <x v="6"/>
    <x v="9"/>
    <d v="2014-09-03T14:17:00"/>
    <d v="2014-10-04T14:17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d v="2010-04-28T18:49:00"/>
    <x v="1109"/>
    <n v="177.43"/>
    <n v="81.89"/>
    <x v="5"/>
    <x v="8"/>
    <d v="2010-02-26T21:36:31"/>
    <d v="2010-04-28T18:49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d v="2012-08-10T22:00:00"/>
    <x v="1110"/>
    <n v="116.33"/>
    <n v="50.69"/>
    <x v="7"/>
    <x v="12"/>
    <d v="2012-07-09T02:15:10"/>
    <d v="2012-08-10T22:00:0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d v="2014-08-22T03:44:15"/>
    <x v="1111"/>
    <n v="132.71"/>
    <n v="82.94"/>
    <x v="6"/>
    <x v="9"/>
    <d v="2014-07-23T03:44:15"/>
    <d v="2014-08-22T03:44:15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d v="2010-06-15T04:00:00"/>
    <x v="1112"/>
    <n v="106"/>
    <n v="189.29"/>
    <x v="7"/>
    <x v="15"/>
    <d v="2010-04-06T17:52:59"/>
    <d v="2010-06-15T04:00:0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d v="2016-05-23T22:00:00"/>
    <x v="1113"/>
    <n v="132.43"/>
    <n v="48.15"/>
    <x v="2"/>
    <x v="3"/>
    <d v="2016-04-24T19:53:51"/>
    <d v="2016-05-23T22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d v="2014-08-21T16:28:00"/>
    <x v="1114"/>
    <n v="105.9"/>
    <n v="143.11000000000001"/>
    <x v="6"/>
    <x v="11"/>
    <d v="2014-07-31T12:59:53"/>
    <d v="2014-08-21T16:28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d v="2017-02-01T22:59:00"/>
    <x v="1115"/>
    <n v="105.82"/>
    <n v="115.02"/>
    <x v="6"/>
    <x v="11"/>
    <d v="2017-01-02T21:50:36"/>
    <d v="2017-02-01T22:59:0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d v="2014-05-19T21:00:00"/>
    <x v="1116"/>
    <n v="105.7"/>
    <n v="41.94"/>
    <x v="6"/>
    <x v="11"/>
    <d v="2014-04-24T14:14:19"/>
    <d v="2014-05-19T21:00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d v="2015-06-17T01:40:14"/>
    <x v="1117"/>
    <n v="105.42"/>
    <n v="107.57"/>
    <x v="6"/>
    <x v="11"/>
    <d v="2015-05-27T01:40:14"/>
    <d v="2015-06-17T01:40:1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d v="2011-08-10T07:08:00"/>
    <x v="1118"/>
    <n v="105.26"/>
    <n v="75.19"/>
    <x v="5"/>
    <x v="8"/>
    <d v="2011-06-24T07:27:21"/>
    <d v="2011-08-10T07:08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d v="2014-07-11T16:15:00"/>
    <x v="1119"/>
    <n v="105.22"/>
    <n v="64.16"/>
    <x v="6"/>
    <x v="11"/>
    <d v="2014-06-19T02:57:08"/>
    <d v="2014-07-11T16:15:0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d v="2017-02-01T08:00:00"/>
    <x v="1120"/>
    <n v="105.2"/>
    <n v="122.33"/>
    <x v="5"/>
    <x v="27"/>
    <d v="2016-12-17T04:46:23"/>
    <d v="2017-02-01T08:00:0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d v="2016-04-17T18:38:02"/>
    <x v="1121"/>
    <n v="111.89"/>
    <n v="105.18"/>
    <x v="5"/>
    <x v="8"/>
    <d v="2016-02-17T19:38:02"/>
    <d v="2016-04-17T18:38:02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d v="2016-04-01T03:59:00"/>
    <x v="1122"/>
    <n v="116.84"/>
    <n v="52.58"/>
    <x v="6"/>
    <x v="11"/>
    <d v="2016-02-26T22:47:59"/>
    <d v="2016-04-01T03:59:0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d v="2017-04-16T15:22:46"/>
    <x v="1123"/>
    <n v="10.5"/>
    <n v="437.5"/>
    <x v="6"/>
    <x v="11"/>
    <d v="2017-03-02T16:22:46"/>
    <d v="2017-04-16T15:22:4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d v="2015-06-14T12:36:49"/>
    <x v="1124"/>
    <n v="104.8"/>
    <n v="50.38"/>
    <x v="6"/>
    <x v="11"/>
    <d v="2015-05-15T12:36:49"/>
    <d v="2015-06-14T12:36:49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d v="2012-06-09T09:49:37"/>
    <x v="1125"/>
    <n v="104.72"/>
    <n v="113.83"/>
    <x v="7"/>
    <x v="22"/>
    <d v="2012-05-10T09:49:37"/>
    <d v="2012-06-09T09:49:37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d v="2010-12-09T04:59:00"/>
    <x v="1126"/>
    <n v="104.7"/>
    <n v="35.61"/>
    <x v="7"/>
    <x v="12"/>
    <d v="2010-10-07T19:34:30"/>
    <d v="2010-12-09T04:59:0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d v="2016-08-05T21:00:00"/>
    <x v="1127"/>
    <n v="104.68"/>
    <n v="36.86"/>
    <x v="6"/>
    <x v="11"/>
    <d v="2016-07-07T04:32:47"/>
    <d v="2016-08-05T21:00:0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d v="2015-12-17T19:20:09"/>
    <x v="1128"/>
    <n v="1.87"/>
    <n v="307.82"/>
    <x v="0"/>
    <x v="4"/>
    <d v="2015-11-19T19:20:09"/>
    <d v="2015-12-17T19:20:09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d v="2016-11-01T04:59:00"/>
    <x v="1129"/>
    <n v="104.64"/>
    <n v="93.43"/>
    <x v="6"/>
    <x v="11"/>
    <d v="2016-10-03T02:13:39"/>
    <d v="2016-11-01T04:59:0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d v="2012-09-19T04:27:41"/>
    <x v="1130"/>
    <n v="130.65"/>
    <n v="43.55"/>
    <x v="1"/>
    <x v="17"/>
    <d v="2012-07-21T04:27:41"/>
    <d v="2012-09-19T04:27:4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d v="2015-10-06T16:44:46"/>
    <x v="1131"/>
    <n v="104.52"/>
    <n v="80.400000000000006"/>
    <x v="6"/>
    <x v="11"/>
    <d v="2015-09-01T16:44:46"/>
    <d v="2015-10-06T16:44:46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d v="2012-07-07T17:46:51"/>
    <x v="1132"/>
    <n v="104.44"/>
    <n v="64.47"/>
    <x v="7"/>
    <x v="15"/>
    <d v="2012-06-07T17:46:51"/>
    <d v="2012-07-07T17:46:5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d v="2016-11-22T05:59:00"/>
    <x v="1133"/>
    <n v="116.02"/>
    <n v="50.69"/>
    <x v="6"/>
    <x v="9"/>
    <d v="2016-10-17T14:51:09"/>
    <d v="2016-11-22T05:59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d v="2016-11-04T13:06:24"/>
    <x v="1134"/>
    <n v="116.02"/>
    <n v="50.2"/>
    <x v="6"/>
    <x v="11"/>
    <d v="2016-10-05T13:06:24"/>
    <d v="2016-11-04T13:06:2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d v="2017-04-01T04:00:00"/>
    <x v="1135"/>
    <n v="26.06"/>
    <n v="65.97"/>
    <x v="7"/>
    <x v="14"/>
    <d v="2017-03-02T01:43:10"/>
    <d v="2017-04-01T04:00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d v="2015-12-26T00:18:54"/>
    <x v="1136"/>
    <n v="104.05"/>
    <n v="66.7"/>
    <x v="1"/>
    <x v="17"/>
    <d v="2015-11-26T00:18:54"/>
    <d v="2015-12-26T00:18:5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d v="2014-04-13T02:00:00"/>
    <x v="1137"/>
    <n v="104"/>
    <n v="64.2"/>
    <x v="5"/>
    <x v="27"/>
    <d v="2014-03-20T01:01:58"/>
    <d v="2014-04-13T02:00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d v="2017-01-30T17:16:53"/>
    <x v="1138"/>
    <n v="104"/>
    <n v="1300"/>
    <x v="0"/>
    <x v="1"/>
    <d v="2016-12-16T17:16:53"/>
    <d v="2017-01-30T17:16:5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d v="2017-01-15T00:59:40"/>
    <x v="1139"/>
    <n v="103.9"/>
    <n v="96.2"/>
    <x v="6"/>
    <x v="11"/>
    <d v="2016-11-16T00:59:40"/>
    <d v="2017-01-15T00:59:4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d v="2012-08-16T01:16:25"/>
    <x v="1140"/>
    <n v="103.72"/>
    <n v="54.02"/>
    <x v="5"/>
    <x v="8"/>
    <d v="2012-07-17T01:16:25"/>
    <d v="2012-08-16T01:16:25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d v="2016-02-16T05:59:00"/>
    <x v="1141"/>
    <n v="103.52"/>
    <n v="99.54"/>
    <x v="6"/>
    <x v="19"/>
    <d v="2016-01-26T16:57:16"/>
    <d v="2016-02-16T05:59: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d v="2014-07-28T14:31:17"/>
    <x v="1142"/>
    <n v="103.5"/>
    <n v="63.11"/>
    <x v="6"/>
    <x v="11"/>
    <d v="2014-07-07T14:31:17"/>
    <d v="2014-07-28T14:31:17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d v="2015-06-03T00:00:00"/>
    <x v="1143"/>
    <n v="103.34"/>
    <n v="172.23"/>
    <x v="6"/>
    <x v="19"/>
    <d v="2015-05-04T19:46:40"/>
    <d v="2015-06-03T00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d v="2015-09-23T13:25:56"/>
    <x v="1144"/>
    <n v="128.93"/>
    <n v="53.16"/>
    <x v="6"/>
    <x v="9"/>
    <d v="2015-08-09T13:25:56"/>
    <d v="2015-09-23T13:25:5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d v="2013-10-25T23:00:10"/>
    <x v="1145"/>
    <n v="102.9"/>
    <n v="85.75"/>
    <x v="0"/>
    <x v="24"/>
    <d v="2013-09-25T23:00:10"/>
    <d v="2013-10-25T23:00: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d v="2014-08-03T17:00:00"/>
    <x v="1146"/>
    <n v="102.7"/>
    <n v="66.69"/>
    <x v="7"/>
    <x v="15"/>
    <d v="2014-06-04T23:32:49"/>
    <d v="2014-08-03T17:00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d v="2016-08-23T03:07:17"/>
    <x v="1147"/>
    <n v="102.32"/>
    <n v="55.01"/>
    <x v="6"/>
    <x v="11"/>
    <d v="2016-07-24T03:07:17"/>
    <d v="2016-08-23T03:07:1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d v="2012-12-13T22:58:23"/>
    <x v="1148"/>
    <n v="102.32"/>
    <n v="82.52"/>
    <x v="1"/>
    <x v="17"/>
    <d v="2012-11-13T22:58:23"/>
    <d v="2012-12-13T22:58:2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d v="2015-12-10T16:51:01"/>
    <x v="1149"/>
    <n v="102.1"/>
    <n v="150.15"/>
    <x v="6"/>
    <x v="11"/>
    <d v="2015-11-10T16:51:01"/>
    <d v="2015-12-10T16:51:0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d v="2016-02-11T16:29:03"/>
    <x v="1150"/>
    <n v="102.06"/>
    <n v="86.49"/>
    <x v="6"/>
    <x v="9"/>
    <d v="2016-01-12T16:29:03"/>
    <d v="2016-02-11T16:29:0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d v="2014-09-26T01:35:00"/>
    <x v="1151"/>
    <n v="102"/>
    <n v="58.62"/>
    <x v="6"/>
    <x v="11"/>
    <d v="2014-08-29T01:27:51"/>
    <d v="2014-09-26T01:35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d v="2015-05-26T15:32:27"/>
    <x v="1152"/>
    <n v="127.5"/>
    <n v="82.26"/>
    <x v="6"/>
    <x v="11"/>
    <d v="2015-05-01T15:32:27"/>
    <d v="2015-05-26T15:32:2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d v="2014-07-09T07:55:39"/>
    <x v="1153"/>
    <n v="101.92"/>
    <n v="51.47"/>
    <x v="1"/>
    <x v="17"/>
    <d v="2014-05-30T07:55:39"/>
    <d v="2014-07-09T07:55:39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d v="2014-11-18T00:00:00"/>
    <x v="1154"/>
    <n v="154.15"/>
    <n v="28.1"/>
    <x v="3"/>
    <x v="5"/>
    <d v="2014-10-14T14:02:38"/>
    <d v="2014-11-18T00:00:0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d v="2014-07-07T02:00:00"/>
    <x v="1155"/>
    <n v="127.15"/>
    <n v="80.73"/>
    <x v="6"/>
    <x v="11"/>
    <d v="2014-06-09T16:27:42"/>
    <d v="2014-07-07T02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d v="2014-11-21T04:00:00"/>
    <x v="1156"/>
    <n v="254"/>
    <n v="51.31"/>
    <x v="7"/>
    <x v="12"/>
    <d v="2014-11-08T18:55:53"/>
    <d v="2014-11-21T04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d v="2015-11-11T23:58:20"/>
    <x v="1157"/>
    <n v="507.8"/>
    <n v="101.56"/>
    <x v="0"/>
    <x v="0"/>
    <d v="2015-10-12T22:58:20"/>
    <d v="2015-11-11T23:58:2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d v="2015-07-31T16:00:00"/>
    <x v="1158"/>
    <n v="101.4"/>
    <n v="36.47"/>
    <x v="6"/>
    <x v="11"/>
    <d v="2015-07-16T16:12:01"/>
    <d v="2015-07-31T16:00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d v="2015-01-06T06:00:00"/>
    <x v="1159"/>
    <n v="101.4"/>
    <n v="110.22"/>
    <x v="6"/>
    <x v="11"/>
    <d v="2014-12-20T19:47:03"/>
    <d v="2015-01-06T06:00:0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d v="2014-11-10T21:07:43"/>
    <x v="1160"/>
    <n v="101.32"/>
    <n v="53.89"/>
    <x v="7"/>
    <x v="20"/>
    <d v="2014-10-11T20:07:43"/>
    <d v="2014-11-10T21:07:43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d v="2013-01-07T08:00:00"/>
    <x v="1161"/>
    <n v="112.36"/>
    <n v="23.96"/>
    <x v="7"/>
    <x v="13"/>
    <d v="2012-12-06T10:46:30"/>
    <d v="2013-01-07T08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d v="2014-07-23T11:00:00"/>
    <x v="1162"/>
    <n v="101.1"/>
    <n v="93.61"/>
    <x v="6"/>
    <x v="11"/>
    <d v="2014-06-16T09:29:25"/>
    <d v="2014-07-23T11:00:0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d v="2014-07-24T18:23:11"/>
    <x v="1163"/>
    <n v="112.27"/>
    <n v="87.1"/>
    <x v="7"/>
    <x v="15"/>
    <d v="2014-06-23T18:23:11"/>
    <d v="2014-07-24T18:23:1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d v="2013-08-04T23:06:22"/>
    <x v="1164"/>
    <n v="3.37"/>
    <n v="34.130000000000003"/>
    <x v="3"/>
    <x v="18"/>
    <d v="2013-06-20T23:06:22"/>
    <d v="2013-08-04T23:06:2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d v="2015-11-25T15:49:11"/>
    <x v="1165"/>
    <n v="101.02"/>
    <n v="41.74"/>
    <x v="0"/>
    <x v="0"/>
    <d v="2015-10-26T14:49:11"/>
    <d v="2015-11-25T15:49:11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d v="2014-05-05T12:36:26"/>
    <x v="1166"/>
    <n v="101.02"/>
    <n v="55.5"/>
    <x v="6"/>
    <x v="19"/>
    <d v="2014-04-10T12:36:26"/>
    <d v="2014-05-05T12:36:2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d v="2014-08-08T19:05:51"/>
    <x v="1167"/>
    <n v="126.25"/>
    <n v="53.72"/>
    <x v="6"/>
    <x v="11"/>
    <d v="2014-07-09T19:05:51"/>
    <d v="2014-08-08T19:05:5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d v="2013-10-07T01:21:58"/>
    <x v="1168"/>
    <n v="100.93"/>
    <n v="109.71"/>
    <x v="7"/>
    <x v="15"/>
    <d v="2013-09-07T01:21:58"/>
    <d v="2013-10-07T01:21:5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d v="2012-08-16T20:22:46"/>
    <x v="1169"/>
    <n v="126.13"/>
    <n v="84.08"/>
    <x v="7"/>
    <x v="25"/>
    <d v="2012-07-17T20:22:46"/>
    <d v="2012-08-16T20:22:46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d v="2012-07-08T12:29:29"/>
    <x v="1170"/>
    <n v="100.82"/>
    <n v="88.44"/>
    <x v="7"/>
    <x v="25"/>
    <d v="2012-06-08T12:29:29"/>
    <d v="2012-07-08T12:29:2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d v="2014-11-05T23:28:04"/>
    <x v="1171"/>
    <n v="100.8"/>
    <n v="114.55"/>
    <x v="6"/>
    <x v="11"/>
    <d v="2014-10-15T22:28:04"/>
    <d v="2014-11-05T23:28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d v="2014-08-06T21:32:00"/>
    <x v="1172"/>
    <n v="100.71"/>
    <n v="25.69"/>
    <x v="6"/>
    <x v="11"/>
    <d v="2014-07-07T21:50:19"/>
    <d v="2014-08-06T21:32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d v="2012-04-02T18:38:21"/>
    <x v="1173"/>
    <n v="100.5"/>
    <n v="186.11"/>
    <x v="5"/>
    <x v="27"/>
    <d v="2012-03-19T18:38:21"/>
    <d v="2012-04-02T18:38:2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d v="2015-01-08T16:31:36"/>
    <x v="1174"/>
    <n v="100.48"/>
    <n v="122.54"/>
    <x v="6"/>
    <x v="11"/>
    <d v="2014-12-09T16:31:36"/>
    <d v="2015-01-08T16:31:3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d v="2014-08-03T23:00:00"/>
    <x v="1175"/>
    <n v="100.32"/>
    <n v="79.62"/>
    <x v="6"/>
    <x v="11"/>
    <d v="2014-07-07T16:10:46"/>
    <d v="2014-08-03T23:00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d v="2014-06-27T05:14:15"/>
    <x v="1176"/>
    <n v="100.25"/>
    <n v="200.49"/>
    <x v="6"/>
    <x v="11"/>
    <d v="2014-05-28T05:14:15"/>
    <d v="2014-06-27T05:14:15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d v="2016-10-29T08:57:43"/>
    <x v="1177"/>
    <n v="10.02"/>
    <n v="178.93"/>
    <x v="0"/>
    <x v="1"/>
    <d v="2016-09-19T08:57:43"/>
    <d v="2016-10-29T08:57:43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d v="2014-10-20T08:00:34"/>
    <x v="1178"/>
    <n v="100.06"/>
    <n v="68.53"/>
    <x v="6"/>
    <x v="11"/>
    <d v="2014-09-20T08:00:34"/>
    <d v="2014-10-20T08:00:3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d v="2012-04-27T16:00:46"/>
    <x v="1179"/>
    <n v="100.02"/>
    <n v="178.61"/>
    <x v="7"/>
    <x v="15"/>
    <d v="2012-03-28T16:00:46"/>
    <d v="2012-04-27T16:00:4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d v="2010-10-11T00:16:16"/>
    <x v="1180"/>
    <n v="100"/>
    <n v="131.58000000000001"/>
    <x v="7"/>
    <x v="12"/>
    <d v="2010-08-27T00:16:16"/>
    <d v="2010-10-11T00:16:16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d v="2012-11-04T19:04:46"/>
    <x v="1181"/>
    <n v="100"/>
    <n v="192.31"/>
    <x v="5"/>
    <x v="27"/>
    <d v="2012-10-15T18:04:46"/>
    <d v="2012-11-04T19:04:46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d v="2010-07-19T16:00:00"/>
    <x v="1182"/>
    <n v="100"/>
    <n v="100"/>
    <x v="5"/>
    <x v="8"/>
    <d v="2010-06-14T02:01:34"/>
    <d v="2010-07-19T16:00:0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d v="2016-04-22T14:52:00"/>
    <x v="1183"/>
    <n v="100"/>
    <n v="185.19"/>
    <x v="7"/>
    <x v="25"/>
    <d v="2016-03-31T13:46:00"/>
    <d v="2016-04-22T14:52:0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d v="2015-04-01T17:00:26"/>
    <x v="1184"/>
    <n v="100"/>
    <n v="64.94"/>
    <x v="6"/>
    <x v="19"/>
    <d v="2015-03-02T18:00:26"/>
    <d v="2015-04-01T17:00:2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d v="2014-12-31T13:39:47"/>
    <x v="1185"/>
    <n v="100"/>
    <n v="178.57"/>
    <x v="6"/>
    <x v="11"/>
    <d v="2014-11-01T12:39:47"/>
    <d v="2014-12-31T13:39:4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d v="2015-02-11T15:23:40"/>
    <x v="1186"/>
    <n v="107.65"/>
    <n v="65.16"/>
    <x v="7"/>
    <x v="13"/>
    <d v="2015-01-12T15:23:40"/>
    <d v="2015-02-11T15:23:4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d v="2015-12-05T22:28:22"/>
    <x v="1187"/>
    <n v="19.760000000000002"/>
    <n v="308.75"/>
    <x v="0"/>
    <x v="1"/>
    <d v="2015-11-05T22:28:22"/>
    <d v="2015-12-05T22:28:2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d v="2014-10-23T10:17:59"/>
    <x v="1188"/>
    <n v="14.11"/>
    <n v="129.97"/>
    <x v="0"/>
    <x v="6"/>
    <d v="2014-09-23T10:17:59"/>
    <d v="2014-10-23T10:17:59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d v="2014-09-08T21:11:25"/>
    <x v="1189"/>
    <n v="109.67"/>
    <n v="94.9"/>
    <x v="6"/>
    <x v="19"/>
    <d v="2014-08-14T21:11:25"/>
    <d v="2014-09-08T21:11:25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d v="2016-10-13T15:12:32"/>
    <x v="1190"/>
    <n v="9.84"/>
    <n v="54.67"/>
    <x v="0"/>
    <x v="1"/>
    <d v="2016-09-13T15:12:32"/>
    <d v="2016-10-13T15:12:32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d v="2014-06-03T03:59:00"/>
    <x v="1191"/>
    <n v="2.23"/>
    <n v="39.57"/>
    <x v="5"/>
    <x v="23"/>
    <d v="2014-04-28T23:24:01"/>
    <d v="2014-06-03T03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d v="2015-03-20T20:27:00"/>
    <x v="1192"/>
    <n v="100"/>
    <n v="148.47999999999999"/>
    <x v="6"/>
    <x v="11"/>
    <d v="2015-02-27T20:01:36"/>
    <d v="2015-03-20T20:27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d v="2014-04-10T06:59:00"/>
    <x v="1193"/>
    <n v="195.6"/>
    <n v="40.75"/>
    <x v="7"/>
    <x v="13"/>
    <d v="2014-03-18T18:50:25"/>
    <d v="2014-04-10T06:59:0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d v="2014-11-21T10:47:15"/>
    <x v="1194"/>
    <n v="32.56"/>
    <n v="88.8"/>
    <x v="5"/>
    <x v="23"/>
    <d v="2014-09-22T09:47:15"/>
    <d v="2014-11-21T10:47:1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d v="2014-01-05T15:38:09"/>
    <x v="1195"/>
    <n v="105.82"/>
    <n v="64.75"/>
    <x v="3"/>
    <x v="5"/>
    <d v="2013-12-06T15:38:09"/>
    <d v="2014-01-05T15:38:0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d v="2014-10-16T00:00:00"/>
    <x v="1196"/>
    <n v="20.22"/>
    <n v="44.94"/>
    <x v="2"/>
    <x v="3"/>
    <d v="2014-09-15T03:14:15"/>
    <d v="2014-10-16T00:00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d v="2016-07-05T20:58:54"/>
    <x v="1197"/>
    <n v="109.68"/>
    <n v="74.25"/>
    <x v="7"/>
    <x v="15"/>
    <d v="2016-06-05T20:58:54"/>
    <d v="2016-07-05T20:58:5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d v="2013-10-24T23:42:49"/>
    <x v="1198"/>
    <n v="137.66"/>
    <n v="34.17"/>
    <x v="7"/>
    <x v="15"/>
    <d v="2013-09-26T23:42:49"/>
    <d v="2013-10-24T23:42:49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d v="2016-04-27T02:00:00"/>
    <x v="1199"/>
    <n v="320.27"/>
    <n v="24.76"/>
    <x v="3"/>
    <x v="5"/>
    <d v="2016-04-09T20:59:52"/>
    <d v="2016-04-27T02:00:0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d v="2011-02-02T07:59:00"/>
    <x v="1200"/>
    <n v="106.68"/>
    <n v="28.58"/>
    <x v="5"/>
    <x v="8"/>
    <d v="2010-12-14T08:51:37"/>
    <d v="2011-02-02T07:59:0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d v="2015-03-16T02:34:24"/>
    <x v="1201"/>
    <n v="119.9"/>
    <n v="41.7"/>
    <x v="7"/>
    <x v="20"/>
    <d v="2015-02-16T03:34:24"/>
    <d v="2015-03-16T02:34:2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d v="2013-05-06T16:51:11"/>
    <x v="1202"/>
    <n v="114.16"/>
    <n v="77.34"/>
    <x v="6"/>
    <x v="11"/>
    <d v="2013-04-11T16:51:11"/>
    <d v="2013-05-06T16:51:1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d v="2015-04-23T18:30:00"/>
    <x v="1203"/>
    <n v="119.6"/>
    <n v="159.47"/>
    <x v="6"/>
    <x v="11"/>
    <d v="2015-03-26T09:54:05"/>
    <d v="2015-04-23T18:30:0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d v="2015-06-20T22:04:21"/>
    <x v="1204"/>
    <n v="237.15"/>
    <n v="36.21"/>
    <x v="7"/>
    <x v="13"/>
    <d v="2015-05-21T22:04:21"/>
    <d v="2015-06-20T22:04:2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d v="2015-08-01T04:59:00"/>
    <x v="1205"/>
    <n v="3.14"/>
    <n v="81.239999999999995"/>
    <x v="5"/>
    <x v="21"/>
    <d v="2015-07-01T06:10:41"/>
    <d v="2015-08-01T04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d v="2015-02-10T16:52:10"/>
    <x v="1206"/>
    <n v="117.13"/>
    <n v="85.18"/>
    <x v="6"/>
    <x v="9"/>
    <d v="2015-01-20T16:52:10"/>
    <d v="2015-02-10T16:52:1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d v="2013-05-09T16:33:59"/>
    <x v="1207"/>
    <n v="133.66999999999999"/>
    <n v="62.38"/>
    <x v="7"/>
    <x v="12"/>
    <d v="2013-04-09T16:33:59"/>
    <d v="2013-05-09T16:33:59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d v="2016-12-23T01:47:58"/>
    <x v="1208"/>
    <n v="212.41"/>
    <n v="50.25"/>
    <x v="7"/>
    <x v="15"/>
    <d v="2016-12-03T01:47:58"/>
    <d v="2016-12-23T01:47:5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d v="2014-11-30T22:59:00"/>
    <x v="1209"/>
    <n v="2.33"/>
    <n v="424.45"/>
    <x v="0"/>
    <x v="1"/>
    <d v="2014-10-09T06:18:50"/>
    <d v="2014-11-30T22:59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d v="2014-11-20T19:48:21"/>
    <x v="1210"/>
    <n v="71.78"/>
    <n v="49.12"/>
    <x v="3"/>
    <x v="28"/>
    <d v="2014-10-11T18:48:21"/>
    <d v="2014-11-20T19:48:2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d v="2011-06-12T04:00:00"/>
    <x v="1211"/>
    <n v="103.56"/>
    <n v="53.56"/>
    <x v="7"/>
    <x v="15"/>
    <d v="2011-04-30T02:04:48"/>
    <d v="2011-06-12T04:00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d v="2015-06-03T06:59:00"/>
    <x v="1212"/>
    <n v="155.19999999999999"/>
    <n v="83.14"/>
    <x v="6"/>
    <x v="11"/>
    <d v="2015-05-02T21:00:01"/>
    <d v="2015-06-03T06:59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d v="2014-03-23T00:00:00"/>
    <x v="1213"/>
    <n v="103.3"/>
    <n v="43.04"/>
    <x v="5"/>
    <x v="27"/>
    <d v="2014-03-03T21:38:37"/>
    <d v="2014-03-23T00:00:0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d v="2013-03-03T19:11:18"/>
    <x v="1214"/>
    <n v="154.72999999999999"/>
    <n v="96.71"/>
    <x v="5"/>
    <x v="27"/>
    <d v="2013-02-06T19:11:18"/>
    <d v="2013-03-03T19:11:1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d v="2017-02-02T16:36:49"/>
    <x v="1215"/>
    <n v="154.69999999999999"/>
    <n v="69.27"/>
    <x v="4"/>
    <x v="7"/>
    <d v="2017-01-03T16:36:49"/>
    <d v="2017-02-02T16:36:4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d v="2011-12-12T05:06:16"/>
    <x v="1216"/>
    <n v="30.9"/>
    <n v="231.75"/>
    <x v="7"/>
    <x v="33"/>
    <d v="2011-10-31T04:06:16"/>
    <d v="2011-12-12T05:06:1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d v="2015-04-17T17:33:02"/>
    <x v="1217"/>
    <n v="4.24"/>
    <n v="125.27"/>
    <x v="6"/>
    <x v="9"/>
    <d v="2015-03-18T17:33:02"/>
    <d v="2015-04-17T17:33:0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d v="2016-11-24T18:26:27"/>
    <x v="1218"/>
    <n v="30.81"/>
    <n v="124.92"/>
    <x v="0"/>
    <x v="1"/>
    <d v="2016-10-25T17:26:27"/>
    <d v="2016-11-24T18:26:27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d v="2014-07-01T23:50:31"/>
    <x v="1219"/>
    <n v="107.21"/>
    <n v="100.22"/>
    <x v="6"/>
    <x v="11"/>
    <d v="2014-06-01T23:50:31"/>
    <d v="2014-07-01T23:50:3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d v="2014-11-30T19:04:22"/>
    <x v="1220"/>
    <n v="102.04"/>
    <n v="72.89"/>
    <x v="6"/>
    <x v="11"/>
    <d v="2014-10-31T18:04:22"/>
    <d v="2014-11-30T19:04:2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d v="2015-03-27T00:00:00"/>
    <x v="1221"/>
    <n v="152.66999999999999"/>
    <n v="70.459999999999994"/>
    <x v="6"/>
    <x v="11"/>
    <d v="2015-01-30T22:16:41"/>
    <d v="2015-03-27T00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d v="2014-08-13T04:59:00"/>
    <x v="1222"/>
    <n v="101.53"/>
    <n v="80.16"/>
    <x v="6"/>
    <x v="11"/>
    <d v="2014-07-21T06:21:27"/>
    <d v="2014-08-13T04:59:0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d v="2013-11-27T06:41:54"/>
    <x v="1223"/>
    <n v="30.43"/>
    <n v="51.29"/>
    <x v="3"/>
    <x v="18"/>
    <d v="2013-10-28T05:41:54"/>
    <d v="2013-11-27T06:41:54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d v="2014-08-30T04:48:13"/>
    <x v="1224"/>
    <n v="101.44"/>
    <n v="114.13"/>
    <x v="6"/>
    <x v="11"/>
    <d v="2014-07-31T04:48:13"/>
    <d v="2014-08-30T04:48:13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d v="2016-07-31T11:00:00"/>
    <x v="1225"/>
    <n v="130.26"/>
    <n v="42.21"/>
    <x v="6"/>
    <x v="11"/>
    <d v="2016-07-15T10:35:20"/>
    <d v="2016-07-31T11:00:0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d v="2013-02-24T21:04:32"/>
    <x v="1226"/>
    <n v="102.59"/>
    <n v="77.27"/>
    <x v="1"/>
    <x v="17"/>
    <d v="2013-01-25T21:04:32"/>
    <d v="2013-02-24T21:04:3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d v="2014-06-11T19:33:18"/>
    <x v="1227"/>
    <n v="101.11"/>
    <n v="267.64999999999998"/>
    <x v="6"/>
    <x v="19"/>
    <d v="2014-05-12T19:33:18"/>
    <d v="2014-06-11T19:33:18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d v="2016-09-25T23:00:00"/>
    <x v="1228"/>
    <n v="113.65"/>
    <n v="56.83"/>
    <x v="6"/>
    <x v="11"/>
    <d v="2016-07-30T09:32:28"/>
    <d v="2016-09-25T23:00:0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d v="2014-11-05T12:52:00"/>
    <x v="1229"/>
    <n v="113.63"/>
    <n v="39.869999999999997"/>
    <x v="6"/>
    <x v="11"/>
    <d v="2014-10-02T07:04:57"/>
    <d v="2014-11-05T12:52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d v="2013-11-24T12:49:53"/>
    <x v="1230"/>
    <n v="100.67"/>
    <n v="64.709999999999994"/>
    <x v="7"/>
    <x v="22"/>
    <d v="2013-10-25T11:49:53"/>
    <d v="2013-11-24T12:49:53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d v="2016-08-18T16:52:18"/>
    <x v="1231"/>
    <n v="174.01"/>
    <n v="32.32"/>
    <x v="2"/>
    <x v="3"/>
    <d v="2016-07-19T16:52:18"/>
    <d v="2016-08-18T16:52:18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d v="2010-06-09T19:00:00"/>
    <x v="1232"/>
    <n v="100.49"/>
    <n v="167.49"/>
    <x v="5"/>
    <x v="27"/>
    <d v="2010-03-11T20:02:24"/>
    <d v="2010-06-09T19:00:0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d v="2014-12-08T04:59:00"/>
    <x v="1233"/>
    <n v="112.95"/>
    <n v="136.91"/>
    <x v="7"/>
    <x v="25"/>
    <d v="2014-11-10T02:11:14"/>
    <d v="2014-12-08T04:59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d v="2015-08-15T03:59:00"/>
    <x v="1234"/>
    <n v="100.4"/>
    <n v="74.069999999999993"/>
    <x v="7"/>
    <x v="25"/>
    <d v="2015-07-23T16:19:14"/>
    <d v="2015-08-15T03:59:0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d v="2012-04-30T15:30:08"/>
    <x v="1235"/>
    <n v="112.91"/>
    <n v="47.54"/>
    <x v="7"/>
    <x v="12"/>
    <d v="2012-03-31T15:30:08"/>
    <d v="2012-04-30T15:30:0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d v="2015-08-22T20:18:55"/>
    <x v="1236"/>
    <n v="100.24"/>
    <n v="65.38"/>
    <x v="6"/>
    <x v="11"/>
    <d v="2015-07-23T20:18:55"/>
    <d v="2015-08-22T20:18:55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d v="2011-08-05T21:05:38"/>
    <x v="1237"/>
    <n v="112.77"/>
    <n v="80.55"/>
    <x v="7"/>
    <x v="12"/>
    <d v="2011-07-06T21:05:38"/>
    <d v="2011-08-05T21:05:38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d v="2014-12-22T04:59:00"/>
    <x v="1238"/>
    <n v="100"/>
    <n v="104.65"/>
    <x v="7"/>
    <x v="15"/>
    <d v="2014-11-19T02:24:46"/>
    <d v="2014-12-22T04:59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d v="2016-09-03T20:57:09"/>
    <x v="1239"/>
    <n v="100"/>
    <n v="145.16"/>
    <x v="6"/>
    <x v="11"/>
    <d v="2016-07-05T20:57:09"/>
    <d v="2016-09-03T20:57:09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d v="2014-11-26T20:26:50"/>
    <x v="1240"/>
    <n v="35.86"/>
    <n v="373.5"/>
    <x v="5"/>
    <x v="10"/>
    <d v="2014-10-27T19:26:50"/>
    <d v="2014-11-26T20:26:5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d v="2012-04-14T17:36:00"/>
    <x v="1241"/>
    <n v="111.43"/>
    <n v="61.9"/>
    <x v="7"/>
    <x v="13"/>
    <d v="2012-02-17T01:35:10"/>
    <d v="2012-04-14T17:36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d v="2016-04-19T23:27:30"/>
    <x v="1242"/>
    <n v="127.14"/>
    <n v="72.95"/>
    <x v="6"/>
    <x v="11"/>
    <d v="2016-02-20T00:27:30"/>
    <d v="2016-04-19T23:27:3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d v="2014-11-21T17:00:00"/>
    <x v="1243"/>
    <n v="111.08"/>
    <n v="68.349999999999994"/>
    <x v="6"/>
    <x v="11"/>
    <d v="2014-10-29T18:02:56"/>
    <d v="2014-11-21T17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d v="2015-12-03T17:00:00"/>
    <x v="1244"/>
    <n v="164"/>
    <n v="70.290000000000006"/>
    <x v="6"/>
    <x v="11"/>
    <d v="2015-11-03T17:05:15"/>
    <d v="2015-12-03T17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d v="2015-08-26T02:35:53"/>
    <x v="1245"/>
    <n v="110.24"/>
    <n v="50.11"/>
    <x v="6"/>
    <x v="19"/>
    <d v="2015-06-27T02:35:53"/>
    <d v="2015-08-26T02:35:5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d v="2016-05-04T23:00:00"/>
    <x v="1246"/>
    <n v="102.55"/>
    <n v="49.55"/>
    <x v="6"/>
    <x v="11"/>
    <d v="2016-04-05T11:47:40"/>
    <d v="2016-05-04T23:00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d v="2016-05-06T07:17:21"/>
    <x v="1247"/>
    <n v="110"/>
    <n v="49.44"/>
    <x v="6"/>
    <x v="11"/>
    <d v="2016-04-06T07:17:21"/>
    <d v="2016-05-06T07:17:2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d v="2016-08-18T02:38:45"/>
    <x v="1248"/>
    <n v="146.53"/>
    <n v="191.13"/>
    <x v="6"/>
    <x v="9"/>
    <d v="2016-07-19T02:38:45"/>
    <d v="2016-08-18T02:38:4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d v="2012-05-16T19:00:00"/>
    <x v="1249"/>
    <n v="125.57"/>
    <n v="57.08"/>
    <x v="5"/>
    <x v="8"/>
    <d v="2012-04-14T18:54:06"/>
    <d v="2012-05-16T19:00:0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d v="2016-07-29T05:35:00"/>
    <x v="1250"/>
    <n v="109.78"/>
    <n v="93.4"/>
    <x v="5"/>
    <x v="16"/>
    <d v="2016-07-12T22:23:27"/>
    <d v="2016-07-29T05:35:0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d v="2014-10-20T20:59:11"/>
    <x v="1251"/>
    <n v="877.6"/>
    <n v="27.6"/>
    <x v="0"/>
    <x v="4"/>
    <d v="2014-09-20T20:59:11"/>
    <d v="2014-10-20T20:59:1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d v="2014-08-23T18:31:23"/>
    <x v="1252"/>
    <n v="218.6"/>
    <n v="67.260000000000005"/>
    <x v="0"/>
    <x v="0"/>
    <d v="2014-07-24T18:31:23"/>
    <d v="2014-08-23T18:31:23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d v="2015-04-07T07:00:00"/>
    <x v="1253"/>
    <n v="145.69999999999999"/>
    <n v="104.07"/>
    <x v="6"/>
    <x v="11"/>
    <d v="2015-03-01T15:39:51"/>
    <d v="2015-04-07T07:00:0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d v="2015-08-15T13:22:00"/>
    <x v="1254"/>
    <n v="17.38"/>
    <n v="111.41"/>
    <x v="0"/>
    <x v="26"/>
    <d v="2015-07-13T13:25:39"/>
    <d v="2015-08-15T13:22:0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d v="2015-07-05T17:38:42"/>
    <x v="1255"/>
    <n v="124.09"/>
    <n v="68.94"/>
    <x v="7"/>
    <x v="15"/>
    <d v="2015-06-05T17:38:42"/>
    <d v="2015-07-05T17:38:42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d v="2013-04-10T15:54:31"/>
    <x v="1256"/>
    <n v="108.52"/>
    <n v="28.94"/>
    <x v="1"/>
    <x v="2"/>
    <d v="2013-03-11T15:54:31"/>
    <d v="2013-04-10T15:54:31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d v="2015-07-14T19:32:39"/>
    <x v="1257"/>
    <n v="124"/>
    <n v="135.63"/>
    <x v="6"/>
    <x v="11"/>
    <d v="2015-06-14T19:32:39"/>
    <d v="2015-07-14T19:32:39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d v="2012-04-23T04:00:00"/>
    <x v="1258"/>
    <n v="172.8"/>
    <n v="100.47"/>
    <x v="7"/>
    <x v="15"/>
    <d v="2012-03-19T23:26:58"/>
    <d v="2012-04-23T04:00:0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d v="2012-09-28T16:18:54"/>
    <x v="1259"/>
    <n v="21.58"/>
    <n v="110.64"/>
    <x v="5"/>
    <x v="23"/>
    <d v="2012-08-14T16:18:54"/>
    <d v="2012-09-28T16:18:5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d v="2014-03-11T06:59:00"/>
    <x v="1260"/>
    <n v="126.85"/>
    <n v="52.6"/>
    <x v="7"/>
    <x v="22"/>
    <d v="2014-02-12T01:41:38"/>
    <d v="2014-03-11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d v="2015-05-04T21:29:34"/>
    <x v="1261"/>
    <n v="123.14"/>
    <n v="93.7"/>
    <x v="0"/>
    <x v="24"/>
    <d v="2015-03-20T21:29:34"/>
    <d v="2015-05-04T21:29:3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d v="2015-03-02T20:00:00"/>
    <x v="1262"/>
    <n v="168.28"/>
    <n v="10.51"/>
    <x v="0"/>
    <x v="0"/>
    <d v="2015-01-22T08:53:50"/>
    <d v="2015-03-02T20:00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d v="2014-06-12T17:28:10"/>
    <x v="1263"/>
    <n v="107.65"/>
    <n v="74.239999999999995"/>
    <x v="6"/>
    <x v="19"/>
    <d v="2014-05-13T17:28:10"/>
    <d v="2014-06-12T17:28:1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d v="2015-10-21T23:00:00"/>
    <x v="1264"/>
    <n v="43.03"/>
    <n v="40.98"/>
    <x v="0"/>
    <x v="6"/>
    <d v="2015-09-23T21:01:01"/>
    <d v="2015-10-21T23:00:0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d v="2016-09-14T19:00:00"/>
    <x v="1265"/>
    <n v="107.4"/>
    <n v="204.57"/>
    <x v="6"/>
    <x v="11"/>
    <d v="2016-08-29T19:14:02"/>
    <d v="2016-09-14T19:00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d v="2015-08-20T11:00:00"/>
    <x v="1266"/>
    <n v="107.25"/>
    <n v="52.96"/>
    <x v="7"/>
    <x v="25"/>
    <d v="2015-08-01T20:01:43"/>
    <d v="2015-08-20T11:00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d v="2014-11-01T22:01:43"/>
    <x v="1267"/>
    <n v="107"/>
    <n v="99.53"/>
    <x v="7"/>
    <x v="15"/>
    <d v="2014-10-02T22:01:43"/>
    <d v="2014-11-01T22:01:43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d v="2016-04-13T21:02:45"/>
    <x v="1268"/>
    <n v="122.29"/>
    <n v="75.09"/>
    <x v="6"/>
    <x v="11"/>
    <d v="2016-03-23T21:02:45"/>
    <d v="2016-04-13T21:02:45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d v="2013-05-06T07:00:55"/>
    <x v="1269"/>
    <n v="122.14"/>
    <n v="85.5"/>
    <x v="7"/>
    <x v="15"/>
    <d v="2013-04-06T07:00:55"/>
    <d v="2013-05-06T07:00:5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d v="2015-07-05T17:00:17"/>
    <x v="1270"/>
    <n v="106.53"/>
    <n v="106.53"/>
    <x v="7"/>
    <x v="12"/>
    <d v="2015-06-05T17:00:17"/>
    <d v="2015-07-05T17:00:17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d v="2017-02-25T01:22:14"/>
    <x v="1271"/>
    <n v="106.25"/>
    <n v="184.78"/>
    <x v="6"/>
    <x v="11"/>
    <d v="2017-01-11T01:22:14"/>
    <d v="2017-02-25T01:22:1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d v="2015-08-02T16:00:00"/>
    <x v="1272"/>
    <n v="141.57"/>
    <n v="25.13"/>
    <x v="6"/>
    <x v="11"/>
    <d v="2015-07-03T11:13:12"/>
    <d v="2015-08-02T16:00:0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d v="2015-06-22T05:00:00"/>
    <x v="1273"/>
    <n v="106.08"/>
    <n v="90.28"/>
    <x v="7"/>
    <x v="15"/>
    <d v="2015-05-17T22:58:15"/>
    <d v="2015-06-22T05:00:0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d v="2015-07-20T22:00:00"/>
    <x v="1274"/>
    <n v="100.71"/>
    <n v="103.17"/>
    <x v="6"/>
    <x v="9"/>
    <d v="2015-06-08T07:09:36"/>
    <d v="2015-07-20T22:00:0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d v="2014-05-05T21:18:37"/>
    <x v="1275"/>
    <n v="384.09"/>
    <n v="22.12"/>
    <x v="0"/>
    <x v="0"/>
    <d v="2014-03-21T21:18:37"/>
    <d v="2014-05-05T21:18:37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d v="2012-03-05T03:00:00"/>
    <x v="1276"/>
    <n v="120.54"/>
    <n v="58.6"/>
    <x v="7"/>
    <x v="12"/>
    <d v="2012-01-31T00:28:50"/>
    <d v="2012-03-05T03:00:0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d v="2016-03-16T03:59:00"/>
    <x v="1277"/>
    <n v="105.4"/>
    <n v="136"/>
    <x v="6"/>
    <x v="11"/>
    <d v="2016-03-01T20:08:44"/>
    <d v="2016-03-16T03:59:00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d v="2017-03-01T02:00:00"/>
    <x v="1278"/>
    <n v="105.13"/>
    <n v="73.77"/>
    <x v="7"/>
    <x v="15"/>
    <d v="2017-01-24T15:05:11"/>
    <d v="2017-03-01T02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d v="2016-07-24T10:32:46"/>
    <x v="1279"/>
    <n v="22.05"/>
    <n v="48.72"/>
    <x v="2"/>
    <x v="3"/>
    <d v="2016-05-25T10:32:46"/>
    <d v="2016-07-24T10:32:46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d v="2015-06-04T00:00:00"/>
    <x v="1280"/>
    <n v="104.68"/>
    <n v="42.72"/>
    <x v="7"/>
    <x v="20"/>
    <d v="2015-05-04T19:41:08"/>
    <d v="2015-06-04T00:00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d v="2011-02-22T03:00:00"/>
    <x v="1281"/>
    <n v="119.46"/>
    <n v="44.96"/>
    <x v="7"/>
    <x v="22"/>
    <d v="2011-01-21T15:35:13"/>
    <d v="2011-02-22T03:00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d v="2011-09-15T22:00:03"/>
    <x v="1282"/>
    <n v="119.32"/>
    <n v="46.4"/>
    <x v="7"/>
    <x v="12"/>
    <d v="2011-08-16T22:00:03"/>
    <d v="2011-09-15T22:00:03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d v="2014-06-16T06:59:00"/>
    <x v="1283"/>
    <n v="139.19999999999999"/>
    <n v="62.33"/>
    <x v="6"/>
    <x v="11"/>
    <d v="2014-05-13T16:26:58"/>
    <d v="2014-06-16T06:59:0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d v="2014-12-16T22:32:09"/>
    <x v="1284"/>
    <n v="59.66"/>
    <n v="174"/>
    <x v="6"/>
    <x v="19"/>
    <d v="2014-11-25T22:32:09"/>
    <d v="2014-12-16T22:32:09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d v="2010-11-30T15:43:35"/>
    <x v="1285"/>
    <n v="119.15"/>
    <n v="63.18"/>
    <x v="7"/>
    <x v="15"/>
    <d v="2010-10-14T15:43:35"/>
    <d v="2010-11-30T15:43:3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d v="2010-06-01T04:59:00"/>
    <x v="1286"/>
    <n v="166.08"/>
    <n v="46.65"/>
    <x v="7"/>
    <x v="12"/>
    <d v="2010-05-01T05:45:32"/>
    <d v="2010-06-01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d v="2014-01-19T20:00:30"/>
    <x v="1287"/>
    <n v="103.78"/>
    <n v="79.83"/>
    <x v="7"/>
    <x v="15"/>
    <d v="2013-12-20T20:00:30"/>
    <d v="2014-01-19T20:00:3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d v="2014-07-06T18:31:06"/>
    <x v="1288"/>
    <n v="138.33000000000001"/>
    <n v="51.88"/>
    <x v="6"/>
    <x v="11"/>
    <d v="2014-06-06T18:31:06"/>
    <d v="2014-07-06T18:31:0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d v="2016-12-06T23:22:34"/>
    <x v="1289"/>
    <n v="138.16999999999999"/>
    <n v="109.08"/>
    <x v="6"/>
    <x v="11"/>
    <d v="2016-11-11T23:22:34"/>
    <d v="2016-12-06T23:22:34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d v="2014-08-31T17:31:31"/>
    <x v="1290"/>
    <n v="103.5"/>
    <n v="76.67"/>
    <x v="7"/>
    <x v="15"/>
    <d v="2014-08-01T17:31:31"/>
    <d v="2014-08-31T17:31:3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d v="2015-07-05T16:43:23"/>
    <x v="1291"/>
    <n v="103.43"/>
    <n v="36.61"/>
    <x v="6"/>
    <x v="11"/>
    <d v="2015-05-31T16:43:23"/>
    <d v="2015-07-05T16:43:23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d v="2014-12-01T03:00:00"/>
    <x v="1292"/>
    <n v="175.96"/>
    <n v="56.64"/>
    <x v="2"/>
    <x v="3"/>
    <d v="2014-10-29T19:15:26"/>
    <d v="2014-12-01T03:00:0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d v="2017-04-04T05:15:01"/>
    <x v="1293"/>
    <n v="39.119999999999997"/>
    <n v="64.53"/>
    <x v="4"/>
    <x v="7"/>
    <d v="2017-03-05T06:15:01"/>
    <d v="2017-04-04T05:15:0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d v="2012-06-02T01:42:26"/>
    <x v="1294"/>
    <n v="137.47"/>
    <n v="50.29"/>
    <x v="5"/>
    <x v="8"/>
    <d v="2012-05-03T01:42:26"/>
    <d v="2012-06-02T01:42:26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d v="2016-05-05T13:01:47"/>
    <x v="1295"/>
    <n v="102.98"/>
    <n v="65.38"/>
    <x v="7"/>
    <x v="15"/>
    <d v="2016-04-05T13:01:47"/>
    <d v="2016-05-05T13:01:47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d v="2013-07-26T01:30:35"/>
    <x v="1296"/>
    <n v="102.58"/>
    <n v="62.17"/>
    <x v="7"/>
    <x v="15"/>
    <d v="2013-06-26T01:30:35"/>
    <d v="2013-07-26T01:30:3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d v="2016-04-03T16:25:41"/>
    <x v="1297"/>
    <n v="29.23"/>
    <n v="44.48"/>
    <x v="2"/>
    <x v="34"/>
    <d v="2016-03-04T17:25:41"/>
    <d v="2016-04-03T16:25:4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d v="2015-03-11T03:26:23"/>
    <x v="1298"/>
    <n v="102.25"/>
    <n v="85.21"/>
    <x v="6"/>
    <x v="11"/>
    <d v="2015-02-09T04:26:23"/>
    <d v="2015-03-11T03:26:2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d v="2013-10-18T03:59:00"/>
    <x v="1299"/>
    <n v="102.13"/>
    <n v="57.54"/>
    <x v="7"/>
    <x v="25"/>
    <d v="2013-09-29T18:01:31"/>
    <d v="2013-10-18T03:59:0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d v="2015-04-29T17:51:02"/>
    <x v="1300"/>
    <n v="136.16999999999999"/>
    <n v="46.42"/>
    <x v="6"/>
    <x v="11"/>
    <d v="2015-04-08T17:51:02"/>
    <d v="2015-04-29T17:51:0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d v="2015-07-31T20:32:28"/>
    <x v="1301"/>
    <n v="102.03"/>
    <n v="204.05"/>
    <x v="6"/>
    <x v="11"/>
    <d v="2015-07-01T20:32:28"/>
    <d v="2015-07-31T20:32:28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d v="2014-11-05T17:34:00"/>
    <x v="1302"/>
    <n v="101.95"/>
    <n v="60.87"/>
    <x v="4"/>
    <x v="7"/>
    <d v="2014-10-06T16:04:58"/>
    <d v="2014-11-05T17:34:0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d v="2014-08-16T16:00:57"/>
    <x v="1303"/>
    <n v="101.83"/>
    <n v="84.85"/>
    <x v="6"/>
    <x v="11"/>
    <d v="2014-07-26T16:00:57"/>
    <d v="2014-08-16T16:00:5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d v="2016-08-01T18:13:30"/>
    <x v="1304"/>
    <n v="203.35"/>
    <n v="30.58"/>
    <x v="7"/>
    <x v="15"/>
    <d v="2016-07-17T18:13:30"/>
    <d v="2016-08-01T18:13:3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d v="2014-06-03T06:59:00"/>
    <x v="1305"/>
    <n v="41.49"/>
    <n v="81.319999999999993"/>
    <x v="6"/>
    <x v="11"/>
    <d v="2014-05-07T14:48:54"/>
    <d v="2014-06-03T06:59:0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d v="2011-09-24T08:10:54"/>
    <x v="1306"/>
    <n v="101.63"/>
    <n v="86.49"/>
    <x v="7"/>
    <x v="15"/>
    <d v="2011-07-26T08:10:54"/>
    <d v="2011-09-24T08:10:54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d v="2015-01-30T16:53:34"/>
    <x v="1307"/>
    <n v="101.38"/>
    <n v="126.72"/>
    <x v="6"/>
    <x v="19"/>
    <d v="2014-12-31T16:53:34"/>
    <d v="2015-01-30T16:53:34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d v="2014-09-21T02:00:00"/>
    <x v="1308"/>
    <n v="108.13"/>
    <n v="46.61"/>
    <x v="6"/>
    <x v="11"/>
    <d v="2014-09-02T01:21:43"/>
    <d v="2014-09-21T02:00:0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d v="2014-08-21T07:01:55"/>
    <x v="1309"/>
    <n v="101.3"/>
    <n v="76.45"/>
    <x v="5"/>
    <x v="16"/>
    <d v="2014-07-22T07:01:55"/>
    <d v="2014-08-21T07:01:55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d v="2016-06-01T18:57:00"/>
    <x v="1310"/>
    <n v="135"/>
    <n v="168.75"/>
    <x v="6"/>
    <x v="11"/>
    <d v="2016-04-23T16:12:18"/>
    <d v="2016-06-01T18:57:0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d v="2014-12-21T17:11:30"/>
    <x v="1311"/>
    <n v="119.12"/>
    <n v="176.09"/>
    <x v="6"/>
    <x v="11"/>
    <d v="2014-11-21T17:11:30"/>
    <d v="2014-12-21T17:11:3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d v="2016-10-23T08:20:01"/>
    <x v="1312"/>
    <n v="107.89"/>
    <n v="56.98"/>
    <x v="2"/>
    <x v="3"/>
    <d v="2016-08-24T08:20:01"/>
    <d v="2016-10-23T08:20:0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d v="2013-04-23T05:01:12"/>
    <x v="1313"/>
    <n v="115.43"/>
    <n v="85.96"/>
    <x v="5"/>
    <x v="27"/>
    <d v="2013-03-24T05:01:12"/>
    <d v="2013-04-23T05:01:12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d v="2014-07-19T05:00:00"/>
    <x v="1314"/>
    <n v="101"/>
    <n v="98.54"/>
    <x v="6"/>
    <x v="11"/>
    <d v="2014-07-09T18:55:05"/>
    <d v="2014-07-19T05:00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d v="2014-06-17T17:41:22"/>
    <x v="1315"/>
    <n v="100.93"/>
    <n v="45.88"/>
    <x v="7"/>
    <x v="15"/>
    <d v="2014-05-15T17:41:22"/>
    <d v="2014-06-17T17:41:2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d v="2014-05-23T20:01:47"/>
    <x v="1316"/>
    <n v="100.88"/>
    <n v="72.05"/>
    <x v="6"/>
    <x v="11"/>
    <d v="2014-04-23T20:01:47"/>
    <d v="2014-05-23T20:01:47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d v="2015-05-09T20:47:29"/>
    <x v="1317"/>
    <n v="100.75"/>
    <n v="310"/>
    <x v="6"/>
    <x v="11"/>
    <d v="2015-04-08T20:47:29"/>
    <d v="2015-05-09T20:47:29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d v="2011-12-14T04:59:00"/>
    <x v="1318"/>
    <n v="100.7"/>
    <n v="115.09"/>
    <x v="7"/>
    <x v="12"/>
    <d v="2011-11-13T16:05:32"/>
    <d v="2011-12-14T04:59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d v="2013-03-28T05:04:33"/>
    <x v="1319"/>
    <n v="160.88"/>
    <n v="41.04"/>
    <x v="7"/>
    <x v="22"/>
    <d v="2013-02-26T06:04:33"/>
    <d v="2013-03-28T05:04:33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d v="2014-09-30T14:09:47"/>
    <x v="1320"/>
    <n v="114.89"/>
    <n v="46.22"/>
    <x v="7"/>
    <x v="15"/>
    <d v="2014-08-31T14:09:47"/>
    <d v="2014-09-30T14:09:4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d v="2016-08-10T04:00:00"/>
    <x v="1321"/>
    <n v="100.45"/>
    <n v="65.87"/>
    <x v="6"/>
    <x v="11"/>
    <d v="2016-07-10T03:42:43"/>
    <d v="2016-08-10T04:00:0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d v="2017-02-01T23:31:00"/>
    <x v="1322"/>
    <n v="100.39"/>
    <n v="34.92"/>
    <x v="6"/>
    <x v="11"/>
    <d v="2016-12-30T18:56:48"/>
    <d v="2017-02-01T23:31:0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d v="2012-05-16T04:59:00"/>
    <x v="1323"/>
    <n v="114.57"/>
    <n v="72.91"/>
    <x v="7"/>
    <x v="12"/>
    <d v="2012-04-05T03:45:55"/>
    <d v="2012-05-16T04:59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d v="2015-01-11T20:53:30"/>
    <x v="1324"/>
    <n v="100.13"/>
    <n v="121.36"/>
    <x v="6"/>
    <x v="11"/>
    <d v="2014-12-22T20:53:30"/>
    <d v="2015-01-11T20:53:3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d v="2016-08-01T06:59:00"/>
    <x v="1325"/>
    <n v="133.47"/>
    <n v="57.2"/>
    <x v="6"/>
    <x v="11"/>
    <d v="2016-06-17T17:39:36"/>
    <d v="2016-08-01T06:59:0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d v="2016-05-17T21:27:59"/>
    <x v="1326"/>
    <n v="100.05"/>
    <n v="81.67"/>
    <x v="6"/>
    <x v="11"/>
    <d v="2016-03-18T21:27:59"/>
    <d v="2016-05-17T21:27:59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d v="2011-10-09T19:41:01"/>
    <x v="1327"/>
    <n v="100.01"/>
    <n v="40.01"/>
    <x v="5"/>
    <x v="27"/>
    <d v="2011-09-09T19:41:01"/>
    <d v="2011-10-09T19:41:0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d v="2015-10-26T00:13:17"/>
    <x v="1328"/>
    <n v="105.27"/>
    <n v="114.29"/>
    <x v="6"/>
    <x v="11"/>
    <d v="2015-09-21T00:13:17"/>
    <d v="2015-10-26T00:13:17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d v="2016-12-17T06:59:00"/>
    <x v="1329"/>
    <n v="100"/>
    <n v="129.03"/>
    <x v="6"/>
    <x v="11"/>
    <d v="2016-11-02T01:33:49"/>
    <d v="2016-12-17T06:59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d v="2015-06-14T00:20:55"/>
    <x v="1330"/>
    <n v="106.67"/>
    <n v="74.069999999999993"/>
    <x v="6"/>
    <x v="9"/>
    <d v="2015-05-15T00:20:55"/>
    <d v="2015-06-14T00:20:55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d v="2014-07-04T11:00:00"/>
    <x v="1331"/>
    <n v="100"/>
    <n v="307.69"/>
    <x v="6"/>
    <x v="11"/>
    <d v="2014-06-04T19:37:14"/>
    <d v="2014-07-04T11:00:0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d v="2016-09-02T16:36:20"/>
    <x v="1332"/>
    <n v="36.24"/>
    <n v="104.89"/>
    <x v="2"/>
    <x v="3"/>
    <d v="2016-08-03T16:36:20"/>
    <d v="2016-09-02T16:36:2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d v="2010-03-16T07:06:00"/>
    <x v="1333"/>
    <n v="113.76"/>
    <n v="47.4"/>
    <x v="5"/>
    <x v="8"/>
    <d v="2010-02-04T07:45:59"/>
    <d v="2010-03-16T07:06:0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d v="2011-04-08T10:55:55"/>
    <x v="1334"/>
    <n v="113.66"/>
    <n v="69.790000000000006"/>
    <x v="5"/>
    <x v="27"/>
    <d v="2011-02-21T11:55:55"/>
    <d v="2011-04-08T10:55:5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d v="2013-05-03T13:44:05"/>
    <x v="1335"/>
    <n v="179.1"/>
    <n v="53.73"/>
    <x v="1"/>
    <x v="17"/>
    <d v="2013-04-03T13:44:05"/>
    <d v="2013-05-03T13:44:0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d v="2015-07-02T03:40:00"/>
    <x v="1336"/>
    <n v="132.37"/>
    <n v="63.03"/>
    <x v="7"/>
    <x v="12"/>
    <d v="2015-06-18T17:54:44"/>
    <d v="2015-07-02T03:40:00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d v="2011-09-22T18:28:49"/>
    <x v="1337"/>
    <n v="131.83000000000001"/>
    <n v="70.63"/>
    <x v="7"/>
    <x v="15"/>
    <d v="2011-08-23T18:28:49"/>
    <d v="2011-09-22T18:28:49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d v="2014-06-20T22:01:00"/>
    <x v="1338"/>
    <n v="100.72"/>
    <n v="53.95"/>
    <x v="6"/>
    <x v="9"/>
    <d v="2014-05-21T17:53:10"/>
    <d v="2014-06-20T22:01: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d v="2013-12-31T07:00:00"/>
    <x v="1339"/>
    <n v="170.65"/>
    <n v="46.18"/>
    <x v="7"/>
    <x v="12"/>
    <d v="2013-11-27T20:50:34"/>
    <d v="2013-12-31T07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d v="2017-01-14T21:48:01"/>
    <x v="1340"/>
    <n v="111.89"/>
    <n v="47.76"/>
    <x v="7"/>
    <x v="15"/>
    <d v="2016-12-15T21:48:01"/>
    <d v="2017-01-14T21:48:0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d v="2013-10-05T05:00:00"/>
    <x v="1341"/>
    <n v="111.71"/>
    <n v="60.15"/>
    <x v="7"/>
    <x v="25"/>
    <d v="2013-09-07T20:36:19"/>
    <d v="2013-10-05T05:00:0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d v="2016-08-14T14:30:57"/>
    <x v="1342"/>
    <n v="130.27000000000001"/>
    <n v="61.06"/>
    <x v="6"/>
    <x v="11"/>
    <d v="2016-07-15T14:30:57"/>
    <d v="2016-08-14T14:30:57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d v="2015-02-27T00:30:00"/>
    <x v="1343"/>
    <n v="195.3"/>
    <n v="64.03"/>
    <x v="7"/>
    <x v="25"/>
    <d v="2015-01-23T03:18:58"/>
    <d v="2015-02-27T00:30:0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d v="2016-05-09T04:00:00"/>
    <x v="1344"/>
    <n v="78.099999999999994"/>
    <n v="105.54"/>
    <x v="6"/>
    <x v="11"/>
    <d v="2016-04-09T16:25:10"/>
    <d v="2016-05-09T04:00:0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d v="2015-08-03T18:00:00"/>
    <x v="1345"/>
    <n v="118.26"/>
    <n v="100.06"/>
    <x v="6"/>
    <x v="11"/>
    <d v="2015-06-24T08:16:47"/>
    <d v="2015-08-03T18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d v="2014-08-25T04:59:00"/>
    <x v="1346"/>
    <n v="111.43"/>
    <n v="125.81"/>
    <x v="6"/>
    <x v="11"/>
    <d v="2014-08-02T05:45:54"/>
    <d v="2014-08-25T04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d v="2016-10-20T02:48:16"/>
    <x v="1347"/>
    <n v="110.86"/>
    <n v="58.79"/>
    <x v="6"/>
    <x v="11"/>
    <d v="2016-09-20T02:48:16"/>
    <d v="2016-10-20T02:48:1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d v="2014-05-20T06:59:00"/>
    <x v="1348"/>
    <n v="34.799999999999997"/>
    <n v="84.28"/>
    <x v="6"/>
    <x v="11"/>
    <d v="2014-04-18T20:52:36"/>
    <d v="2014-05-20T06:59:0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d v="2017-03-14T13:24:46"/>
    <x v="1349"/>
    <n v="110.44"/>
    <n v="55.22"/>
    <x v="2"/>
    <x v="3"/>
    <d v="2017-02-14T14:24:46"/>
    <d v="2017-03-14T13:24:46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d v="2013-03-01T19:59:48"/>
    <x v="1350"/>
    <n v="385.15"/>
    <n v="32.1"/>
    <x v="5"/>
    <x v="8"/>
    <d v="2013-01-30T19:59:48"/>
    <d v="2013-03-01T19:59: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d v="2014-05-23T16:25:55"/>
    <x v="1351"/>
    <n v="100.59"/>
    <n v="47.19"/>
    <x v="7"/>
    <x v="22"/>
    <d v="2014-04-08T16:25:55"/>
    <d v="2014-05-23T16:25:55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d v="2016-06-01T17:12:49"/>
    <x v="1352"/>
    <n v="108.67"/>
    <n v="29.26"/>
    <x v="6"/>
    <x v="11"/>
    <d v="2016-05-02T17:12:49"/>
    <d v="2016-06-01T17:12:4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d v="2015-04-23T06:59:00"/>
    <x v="1353"/>
    <n v="108.57"/>
    <n v="44.19"/>
    <x v="6"/>
    <x v="11"/>
    <d v="2015-03-23T14:45:31"/>
    <d v="2015-04-23T06:59:0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d v="2014-12-01T20:25:15"/>
    <x v="1354"/>
    <n v="108.51"/>
    <n v="75.959999999999994"/>
    <x v="6"/>
    <x v="19"/>
    <d v="2014-11-11T20:25:15"/>
    <d v="2014-12-01T20:25:1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d v="2014-06-13T06:59:00"/>
    <x v="1355"/>
    <n v="151.63999999999999"/>
    <n v="64.25"/>
    <x v="7"/>
    <x v="15"/>
    <d v="2014-05-08T15:45:53"/>
    <d v="2014-06-13T06:59:0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d v="2010-03-15T21:55:00"/>
    <x v="1356"/>
    <n v="126.17"/>
    <n v="47.91"/>
    <x v="0"/>
    <x v="0"/>
    <d v="2010-02-06T22:03:26"/>
    <d v="2010-03-15T21:55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d v="2015-08-01T17:53:00"/>
    <x v="1357"/>
    <n v="5.04"/>
    <n v="135.04"/>
    <x v="0"/>
    <x v="26"/>
    <d v="2015-06-18T06:37:04"/>
    <d v="2015-08-01T17:53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d v="2012-03-21T20:48:00"/>
    <x v="1358"/>
    <n v="102.73"/>
    <n v="67.42"/>
    <x v="7"/>
    <x v="25"/>
    <d v="2012-02-22T06:03:05"/>
    <d v="2012-03-21T20:48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d v="2012-06-01T03:59:00"/>
    <x v="1359"/>
    <n v="125.77"/>
    <n v="62.88"/>
    <x v="6"/>
    <x v="11"/>
    <d v="2012-04-14T22:28:39"/>
    <d v="2012-06-01T03:59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d v="2016-06-06T02:00:00"/>
    <x v="1360"/>
    <n v="107.43"/>
    <n v="62.67"/>
    <x v="6"/>
    <x v="11"/>
    <d v="2016-04-30T03:12:47"/>
    <d v="2016-06-06T02:00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d v="2014-02-26T20:13:40"/>
    <x v="1361"/>
    <n v="113.67"/>
    <n v="50.69"/>
    <x v="7"/>
    <x v="15"/>
    <d v="2014-01-27T20:13:40"/>
    <d v="2014-02-26T20:13: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d v="2015-02-23T18:22:59"/>
    <x v="1362"/>
    <n v="125"/>
    <n v="75"/>
    <x v="6"/>
    <x v="19"/>
    <d v="2015-02-09T18:22:59"/>
    <d v="2015-02-23T18:22:59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d v="2013-09-26T10:46:58"/>
    <x v="1363"/>
    <n v="107.03"/>
    <n v="59.46"/>
    <x v="7"/>
    <x v="25"/>
    <d v="2013-07-28T10:46:58"/>
    <d v="2013-09-26T10:46:58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d v="2012-03-10T04:02:09"/>
    <x v="1364"/>
    <n v="106.76"/>
    <n v="51.19"/>
    <x v="7"/>
    <x v="12"/>
    <d v="2012-02-09T04:02:09"/>
    <d v="2012-03-10T04:02:09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d v="2014-10-01T03:59:00"/>
    <x v="1365"/>
    <n v="106.71"/>
    <n v="67.91"/>
    <x v="5"/>
    <x v="8"/>
    <d v="2014-09-12T21:06:38"/>
    <d v="2014-10-01T03:59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d v="2016-09-11T20:19:26"/>
    <x v="1366"/>
    <n v="124.4"/>
    <n v="47.85"/>
    <x v="6"/>
    <x v="11"/>
    <d v="2016-08-02T20:19:26"/>
    <d v="2016-09-11T20:19:2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d v="2015-10-28T17:33:36"/>
    <x v="1367"/>
    <n v="106.57"/>
    <n v="71.73"/>
    <x v="6"/>
    <x v="11"/>
    <d v="2015-09-28T17:33:36"/>
    <d v="2015-10-28T17:33:3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d v="2016-08-17T03:59:00"/>
    <x v="1368"/>
    <n v="106"/>
    <n v="78.94"/>
    <x v="6"/>
    <x v="11"/>
    <d v="2016-08-03T12:34:20"/>
    <d v="2016-08-17T03:59:0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d v="2014-07-22T16:09:28"/>
    <x v="1369"/>
    <n v="123.33"/>
    <n v="31.62"/>
    <x v="5"/>
    <x v="16"/>
    <d v="2014-06-22T16:09:28"/>
    <d v="2014-07-22T16:09:28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d v="2013-05-31T14:42:50"/>
    <x v="1370"/>
    <n v="246.67"/>
    <n v="78.72"/>
    <x v="5"/>
    <x v="27"/>
    <d v="2013-04-01T14:42:50"/>
    <d v="2013-05-31T14:42:5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d v="2014-10-21T21:11:27"/>
    <x v="1371"/>
    <n v="36.85"/>
    <n v="147.4"/>
    <x v="6"/>
    <x v="11"/>
    <d v="2014-09-21T21:11:27"/>
    <d v="2014-10-21T21:11:2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d v="2015-06-01T03:59:00"/>
    <x v="1372"/>
    <n v="122.8"/>
    <n v="54.99"/>
    <x v="7"/>
    <x v="25"/>
    <d v="2015-05-01T01:52:43"/>
    <d v="2015-06-01T03:59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d v="2016-10-24T21:00:00"/>
    <x v="1373"/>
    <n v="104.97"/>
    <n v="59.26"/>
    <x v="7"/>
    <x v="20"/>
    <d v="2016-10-13T19:19:55"/>
    <d v="2016-10-24T21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d v="2015-06-24T02:00:00"/>
    <x v="1374"/>
    <n v="107.78"/>
    <n v="126.55"/>
    <x v="6"/>
    <x v="11"/>
    <d v="2015-06-02T14:11:08"/>
    <d v="2015-06-24T02:00:0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d v="2015-06-15T16:14:40"/>
    <x v="1375"/>
    <n v="104.57"/>
    <n v="32.97"/>
    <x v="6"/>
    <x v="11"/>
    <d v="2015-05-24T16:14:40"/>
    <d v="2015-06-15T16:14:4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d v="2016-01-04T04:20:07"/>
    <x v="1376"/>
    <n v="104.54"/>
    <n v="79.540000000000006"/>
    <x v="6"/>
    <x v="11"/>
    <d v="2015-12-03T04:20:07"/>
    <d v="2016-01-04T04:20:07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d v="2015-11-29T23:00:00"/>
    <x v="1377"/>
    <n v="104.43"/>
    <n v="71.67"/>
    <x v="6"/>
    <x v="11"/>
    <d v="2015-10-25T16:50:11"/>
    <d v="2015-11-29T2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d v="2012-06-29T04:27:23"/>
    <x v="1378"/>
    <n v="121.37"/>
    <n v="46.09"/>
    <x v="7"/>
    <x v="15"/>
    <d v="2012-05-30T04:27:23"/>
    <d v="2012-06-29T04:27:2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d v="2016-04-08T18:52:01"/>
    <x v="1379"/>
    <n v="103.94"/>
    <n v="125.45"/>
    <x v="5"/>
    <x v="8"/>
    <d v="2016-03-09T19:52:01"/>
    <d v="2016-04-08T18:52:0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d v="2015-04-17T16:00:00"/>
    <x v="1380"/>
    <n v="121.2"/>
    <n v="125.38"/>
    <x v="6"/>
    <x v="11"/>
    <d v="2015-03-24T18:26:00"/>
    <d v="2015-04-17T16:00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d v="2014-06-22T15:48:51"/>
    <x v="1381"/>
    <n v="102.86"/>
    <n v="60"/>
    <x v="5"/>
    <x v="27"/>
    <d v="2014-05-27T15:48:51"/>
    <d v="2014-06-22T15:48:5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d v="2011-05-17T09:39:24"/>
    <x v="1382"/>
    <n v="120"/>
    <n v="78.260000000000005"/>
    <x v="5"/>
    <x v="27"/>
    <d v="2011-03-17T09:39:24"/>
    <d v="2011-05-17T09:39:24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d v="2015-10-11T05:00:00"/>
    <x v="1383"/>
    <n v="51.4"/>
    <n v="63.12"/>
    <x v="1"/>
    <x v="35"/>
    <d v="2015-09-03T16:27:25"/>
    <d v="2015-10-11T05:00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d v="2015-03-31T12:52:00"/>
    <x v="1384"/>
    <n v="102.57"/>
    <n v="132.96"/>
    <x v="6"/>
    <x v="11"/>
    <d v="2015-02-01T23:53:39"/>
    <d v="2015-03-31T12:52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d v="2012-10-05T22:44:10"/>
    <x v="1385"/>
    <n v="119.17"/>
    <n v="51.81"/>
    <x v="7"/>
    <x v="15"/>
    <d v="2012-09-05T22:44:10"/>
    <d v="2012-10-05T22:44:1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d v="2016-12-14T17:49:21"/>
    <x v="1386"/>
    <n v="127.58"/>
    <n v="37.21"/>
    <x v="6"/>
    <x v="11"/>
    <d v="2016-11-19T17:49:21"/>
    <d v="2016-12-14T17:49:2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d v="2016-04-22T05:06:14"/>
    <x v="1387"/>
    <n v="17.809999999999999"/>
    <n v="43.98"/>
    <x v="0"/>
    <x v="1"/>
    <d v="2016-02-22T06:06:14"/>
    <d v="2016-04-22T05:06:1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d v="2011-08-04T15:07:55"/>
    <x v="1388"/>
    <n v="118.5"/>
    <n v="57.34"/>
    <x v="1"/>
    <x v="17"/>
    <d v="2011-06-19T15:07:55"/>
    <d v="2011-08-04T15:07:55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d v="2017-02-05T18:00:53"/>
    <x v="1389"/>
    <n v="3.55"/>
    <n v="591.66999999999996"/>
    <x v="0"/>
    <x v="1"/>
    <d v="2016-12-07T18:00:53"/>
    <d v="2017-02-05T18:00:5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d v="2015-06-21T22:25:00"/>
    <x v="1390"/>
    <n v="118.33"/>
    <n v="57.26"/>
    <x v="6"/>
    <x v="11"/>
    <d v="2015-05-23T19:50:39"/>
    <d v="2015-06-21T22:25:0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d v="2013-07-27T01:27:16"/>
    <x v="1391"/>
    <n v="101.14"/>
    <n v="51.3"/>
    <x v="7"/>
    <x v="13"/>
    <d v="2013-06-27T01:27:16"/>
    <d v="2013-07-27T01:27:1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d v="2011-01-25T04:00:00"/>
    <x v="1392"/>
    <n v="101"/>
    <n v="33.99"/>
    <x v="6"/>
    <x v="11"/>
    <d v="2010-10-27T06:20:03"/>
    <d v="2011-01-25T04:00:0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d v="2016-08-29T17:00:00"/>
    <x v="1393"/>
    <n v="100.89"/>
    <n v="90.54"/>
    <x v="6"/>
    <x v="19"/>
    <d v="2016-07-02T14:00:08"/>
    <d v="2016-08-29T17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d v="2014-07-21T03:59:00"/>
    <x v="1394"/>
    <n v="100.86"/>
    <n v="88.25"/>
    <x v="6"/>
    <x v="11"/>
    <d v="2014-06-30T15:04:27"/>
    <d v="2014-07-21T03:59:0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d v="2015-04-02T01:00:00"/>
    <x v="1395"/>
    <n v="70.599999999999994"/>
    <n v="106.97"/>
    <x v="6"/>
    <x v="11"/>
    <d v="2015-02-18T01:11:06"/>
    <d v="2015-04-02T01:00:0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d v="2016-08-01T22:59:00"/>
    <x v="1396"/>
    <n v="100.74"/>
    <n v="76.650000000000006"/>
    <x v="6"/>
    <x v="11"/>
    <d v="2016-07-08T10:20:56"/>
    <d v="2016-08-01T22:59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d v="2014-09-10T20:09:34"/>
    <x v="1397"/>
    <n v="100.4"/>
    <n v="103.35"/>
    <x v="6"/>
    <x v="11"/>
    <d v="2014-08-11T20:09:34"/>
    <d v="2014-09-10T20:09:3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d v="2011-05-25T04:00:00"/>
    <x v="1398"/>
    <n v="152.61000000000001"/>
    <n v="57.54"/>
    <x v="5"/>
    <x v="8"/>
    <d v="2011-04-04T20:47:50"/>
    <d v="2011-05-25T04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d v="2014-06-11T04:00:00"/>
    <x v="1399"/>
    <n v="103.18"/>
    <n v="87.7"/>
    <x v="6"/>
    <x v="9"/>
    <d v="2014-05-26T17:27:18"/>
    <d v="2014-06-11T04:00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d v="2014-12-14T18:18:08"/>
    <x v="1400"/>
    <n v="116.87"/>
    <n v="100.17"/>
    <x v="6"/>
    <x v="11"/>
    <d v="2014-11-04T18:18:08"/>
    <d v="2014-12-14T18:18:08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d v="2016-04-15T21:00:00"/>
    <x v="1401"/>
    <n v="100.04"/>
    <n v="291.79000000000002"/>
    <x v="5"/>
    <x v="16"/>
    <d v="2016-04-08T22:40:12"/>
    <d v="2016-04-15T21:00: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d v="2013-01-24T18:38:30"/>
    <x v="1402"/>
    <n v="100"/>
    <n v="100"/>
    <x v="5"/>
    <x v="27"/>
    <d v="2012-12-31T18:38:30"/>
    <d v="2013-01-24T18:38: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d v="2012-04-27T15:31:34"/>
    <x v="1403"/>
    <n v="233.33"/>
    <n v="175"/>
    <x v="7"/>
    <x v="15"/>
    <d v="2012-03-28T15:31:34"/>
    <d v="2012-04-27T15:31:3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d v="2011-07-22T01:39:05"/>
    <x v="1404"/>
    <n v="175"/>
    <n v="62.5"/>
    <x v="7"/>
    <x v="22"/>
    <d v="2011-06-29T01:39:05"/>
    <d v="2011-07-22T01:39:05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d v="2014-09-16T21:53:33"/>
    <x v="1405"/>
    <n v="139.96"/>
    <n v="42.67"/>
    <x v="0"/>
    <x v="1"/>
    <d v="2014-08-26T21:53:33"/>
    <d v="2014-09-16T21:53:33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d v="2015-10-14T22:01:03"/>
    <x v="1406"/>
    <n v="116.2"/>
    <n v="55.33"/>
    <x v="6"/>
    <x v="11"/>
    <d v="2015-09-14T22:01:03"/>
    <d v="2015-10-14T22:01:0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d v="2014-08-02T04:13:01"/>
    <x v="1407"/>
    <n v="116.17"/>
    <n v="63.36"/>
    <x v="6"/>
    <x v="11"/>
    <d v="2014-07-19T04:13:01"/>
    <d v="2014-08-02T04:13:0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d v="2015-05-27T02:45:00"/>
    <x v="1408"/>
    <n v="108.44"/>
    <n v="46.89"/>
    <x v="6"/>
    <x v="11"/>
    <d v="2015-04-21T21:21:06"/>
    <d v="2015-05-27T02:45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d v="2016-04-08T15:00:35"/>
    <x v="1409"/>
    <n v="138.63999999999999"/>
    <n v="29.62"/>
    <x v="7"/>
    <x v="15"/>
    <d v="2016-03-09T16:00:35"/>
    <d v="2016-04-08T15:00:35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d v="2016-03-25T20:36:40"/>
    <x v="1410"/>
    <n v="6.93"/>
    <n v="115.53"/>
    <x v="4"/>
    <x v="29"/>
    <d v="2016-01-25T21:36:40"/>
    <d v="2016-03-25T20:36:4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d v="2010-09-11T03:59:00"/>
    <x v="1411"/>
    <n v="115.51"/>
    <n v="46.2"/>
    <x v="7"/>
    <x v="12"/>
    <d v="2010-08-05T17:09:12"/>
    <d v="2010-09-11T03:59:0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d v="2015-07-13T07:35:44"/>
    <x v="1412"/>
    <n v="115.5"/>
    <n v="30.94"/>
    <x v="6"/>
    <x v="11"/>
    <d v="2015-06-13T07:35:44"/>
    <d v="2015-07-13T07:35:4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d v="2012-04-21T03:59:00"/>
    <x v="1413"/>
    <n v="115.33"/>
    <n v="82.38"/>
    <x v="7"/>
    <x v="22"/>
    <d v="2012-03-05T17:25:47"/>
    <d v="2012-04-21T03:59:0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d v="2015-03-10T02:39:49"/>
    <x v="1414"/>
    <n v="172.68"/>
    <n v="49.34"/>
    <x v="7"/>
    <x v="12"/>
    <d v="2015-02-08T03:39:49"/>
    <d v="2015-03-10T02:39:4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d v="2015-07-02T23:50:06"/>
    <x v="1415"/>
    <n v="104.52"/>
    <n v="86.23"/>
    <x v="6"/>
    <x v="11"/>
    <d v="2015-06-10T23:50:06"/>
    <d v="2015-07-02T23:50:06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d v="2017-04-05T18:14:37"/>
    <x v="1416"/>
    <n v="34.409999999999997"/>
    <n v="132.35"/>
    <x v="6"/>
    <x v="9"/>
    <d v="2017-03-06T19:14:37"/>
    <d v="2017-04-05T18:14:37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d v="2016-03-20T23:58:45"/>
    <x v="1417"/>
    <n v="114.67"/>
    <n v="110.97"/>
    <x v="6"/>
    <x v="11"/>
    <d v="2016-03-01T00:58:45"/>
    <d v="2016-03-20T23:58:4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d v="2014-01-15T19:33:00"/>
    <x v="1418"/>
    <n v="114.4"/>
    <n v="104"/>
    <x v="7"/>
    <x v="12"/>
    <d v="2013-12-18T18:15:55"/>
    <d v="2014-01-15T19:33:0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d v="2012-03-17T19:17:15"/>
    <x v="1419"/>
    <n v="122.11"/>
    <n v="48.84"/>
    <x v="7"/>
    <x v="15"/>
    <d v="2012-02-06T20:17:15"/>
    <d v="2012-03-17T19:17:15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d v="2016-08-17T12:05:54"/>
    <x v="1420"/>
    <n v="1.37"/>
    <n v="100.5"/>
    <x v="0"/>
    <x v="1"/>
    <d v="2016-07-18T12:05:54"/>
    <d v="2016-08-17T12:05:5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d v="2014-07-03T00:42:23"/>
    <x v="1421"/>
    <n v="17.510000000000002"/>
    <n v="126.48"/>
    <x v="0"/>
    <x v="24"/>
    <d v="2014-06-03T00:42:23"/>
    <d v="2014-07-03T00:42:2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d v="2014-12-24T01:29:45"/>
    <x v="1422"/>
    <n v="13.64"/>
    <n v="155"/>
    <x v="1"/>
    <x v="32"/>
    <d v="2014-11-19T01:29:45"/>
    <d v="2014-12-24T01:29:45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d v="2014-01-04T04:09:05"/>
    <x v="1423"/>
    <n v="6.31"/>
    <n v="113.57"/>
    <x v="3"/>
    <x v="18"/>
    <d v="2013-12-05T04:09:05"/>
    <d v="2014-01-04T04:09:05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d v="2015-03-23T02:14:00"/>
    <x v="1424"/>
    <n v="113.57"/>
    <n v="113.57"/>
    <x v="6"/>
    <x v="11"/>
    <d v="2015-01-22T21:08:54"/>
    <d v="2015-03-23T02:14:0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d v="2014-08-09T05:37:12"/>
    <x v="1425"/>
    <n v="61.91"/>
    <n v="486.43"/>
    <x v="6"/>
    <x v="11"/>
    <d v="2014-07-10T05:37:12"/>
    <d v="2014-08-09T05:37:1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d v="2012-12-07T23:30:00"/>
    <x v="1426"/>
    <n v="106.25"/>
    <n v="56.67"/>
    <x v="5"/>
    <x v="27"/>
    <d v="2012-11-01T19:04:34"/>
    <d v="2012-12-07T23:30:0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d v="2015-04-08T08:53:21"/>
    <x v="1427"/>
    <n v="136"/>
    <n v="66.67"/>
    <x v="6"/>
    <x v="11"/>
    <d v="2015-03-09T08:53:21"/>
    <d v="2015-04-08T08:53:2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d v="2011-08-13T23:00:00"/>
    <x v="1428"/>
    <n v="104.56"/>
    <n v="91.84"/>
    <x v="5"/>
    <x v="27"/>
    <d v="2011-07-15T01:39:46"/>
    <d v="2011-08-13T23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d v="2016-04-30T12:00:00"/>
    <x v="1429"/>
    <n v="169.77"/>
    <n v="47.18"/>
    <x v="0"/>
    <x v="4"/>
    <d v="2016-03-24T11:56:04"/>
    <d v="2016-04-30T12:00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d v="2015-08-20T20:02:56"/>
    <x v="1430"/>
    <n v="109.52"/>
    <n v="45.88"/>
    <x v="6"/>
    <x v="11"/>
    <d v="2015-07-21T20:02:56"/>
    <d v="2015-08-20T20:02:56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d v="2014-08-05T07:43:21"/>
    <x v="1431"/>
    <n v="130.46"/>
    <n v="49.88"/>
    <x v="5"/>
    <x v="16"/>
    <d v="2014-07-21T07:43:21"/>
    <d v="2014-08-05T07:43:21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d v="2014-12-25T20:16:00"/>
    <x v="1432"/>
    <n v="5.65"/>
    <n v="89.21"/>
    <x v="4"/>
    <x v="29"/>
    <d v="2014-11-21T20:16:00"/>
    <d v="2014-12-25T20:16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d v="2011-02-20T01:56:41"/>
    <x v="1433"/>
    <n v="225.67"/>
    <n v="94.03"/>
    <x v="7"/>
    <x v="12"/>
    <d v="2011-01-21T01:56:41"/>
    <d v="2011-02-20T01:56:4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d v="2016-04-29T06:59:00"/>
    <x v="1434"/>
    <n v="112.83"/>
    <n v="49.06"/>
    <x v="6"/>
    <x v="11"/>
    <d v="2016-04-23T00:22:36"/>
    <d v="2016-04-29T06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d v="2016-10-05T10:53:54"/>
    <x v="1435"/>
    <n v="112.77"/>
    <n v="99.5"/>
    <x v="6"/>
    <x v="11"/>
    <d v="2016-09-14T10:53:54"/>
    <d v="2016-10-05T10:53:5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d v="2012-07-10T23:48:00"/>
    <x v="1436"/>
    <n v="100.9"/>
    <n v="41.73"/>
    <x v="7"/>
    <x v="12"/>
    <d v="2012-06-07T22:46:52"/>
    <d v="2012-07-10T23:48:0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d v="2012-03-03T07:39:27"/>
    <x v="1437"/>
    <n v="134.88999999999999"/>
    <n v="59.16"/>
    <x v="7"/>
    <x v="15"/>
    <d v="2012-01-18T07:39:27"/>
    <d v="2012-03-03T07:39:27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d v="2013-09-13T17:28:12"/>
    <x v="1438"/>
    <n v="112.27"/>
    <n v="44.32"/>
    <x v="1"/>
    <x v="2"/>
    <d v="2013-08-14T17:28:12"/>
    <d v="2013-09-13T17:28:12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d v="2016-04-28T05:59:00"/>
    <x v="1439"/>
    <n v="102"/>
    <n v="99"/>
    <x v="6"/>
    <x v="11"/>
    <d v="2016-03-31T08:02:51"/>
    <d v="2016-04-28T05:59:0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d v="2015-08-05T11:00:00"/>
    <x v="1440"/>
    <n v="112.1"/>
    <n v="44.25"/>
    <x v="6"/>
    <x v="11"/>
    <d v="2015-06-30T06:24:50"/>
    <d v="2015-08-05T11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d v="2014-11-03T08:52:50"/>
    <x v="1441"/>
    <n v="105.02"/>
    <n v="61.1"/>
    <x v="7"/>
    <x v="12"/>
    <d v="2014-10-01T07:52:50"/>
    <d v="2014-11-03T08:52:5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d v="2016-01-25T23:52:00"/>
    <x v="1442"/>
    <n v="111.77"/>
    <n v="40.4"/>
    <x v="5"/>
    <x v="8"/>
    <d v="2016-01-01T13:43:28"/>
    <d v="2016-01-25T23:52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d v="2011-06-25T13:42:03"/>
    <x v="1443"/>
    <n v="111.67"/>
    <n v="68.37"/>
    <x v="1"/>
    <x v="17"/>
    <d v="2011-05-26T13:42:03"/>
    <d v="2011-06-25T13:42:0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d v="2016-06-22T03:55:00"/>
    <x v="1444"/>
    <n v="101.52"/>
    <n v="145.65"/>
    <x v="6"/>
    <x v="11"/>
    <d v="2016-05-31T00:14:56"/>
    <d v="2016-06-22T03:55:0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d v="2016-06-12T17:00:00"/>
    <x v="1445"/>
    <n v="100"/>
    <n v="119.64"/>
    <x v="6"/>
    <x v="11"/>
    <d v="2016-05-20T19:10:21"/>
    <d v="2016-06-12T17:00:0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d v="2015-12-03T21:30:00"/>
    <x v="1446"/>
    <n v="111.17"/>
    <n v="416.88"/>
    <x v="7"/>
    <x v="12"/>
    <d v="2015-11-15T19:12:12"/>
    <d v="2015-12-03T21:30:0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d v="2016-04-10T04:00:00"/>
    <x v="1447"/>
    <n v="111"/>
    <n v="92.5"/>
    <x v="6"/>
    <x v="11"/>
    <d v="2016-03-18T21:31:12"/>
    <d v="2016-04-10T04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d v="2012-07-19T04:28:16"/>
    <x v="1448"/>
    <n v="110.71"/>
    <n v="28.88"/>
    <x v="7"/>
    <x v="12"/>
    <d v="2012-06-29T04:28:16"/>
    <d v="2012-07-19T04:28:1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d v="2015-07-16T19:47:50"/>
    <x v="1449"/>
    <n v="110.67"/>
    <n v="63.85"/>
    <x v="6"/>
    <x v="11"/>
    <d v="2015-06-16T19:47:50"/>
    <d v="2015-07-16T19:47:5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d v="2015-12-28T06:00:00"/>
    <x v="1450"/>
    <n v="33.19"/>
    <n v="70.62"/>
    <x v="0"/>
    <x v="24"/>
    <d v="2015-12-06T21:13:10"/>
    <d v="2015-12-28T06:00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d v="2015-01-05T20:26:00"/>
    <x v="1451"/>
    <n v="110.63"/>
    <n v="77.19"/>
    <x v="6"/>
    <x v="11"/>
    <d v="2014-12-01T21:33:59"/>
    <d v="2015-01-05T20:26:0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d v="2012-09-23T03:59:00"/>
    <x v="1452"/>
    <n v="111.08"/>
    <n v="34.21"/>
    <x v="1"/>
    <x v="17"/>
    <d v="2012-09-05T01:01:49"/>
    <d v="2012-09-23T03:59:0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d v="2014-12-08T16:31:55"/>
    <x v="1453"/>
    <n v="6.63"/>
    <n v="89.65"/>
    <x v="0"/>
    <x v="1"/>
    <d v="2014-10-24T15:31:55"/>
    <d v="2014-12-08T16:31:55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d v="2015-07-16T17:24:36"/>
    <x v="1454"/>
    <n v="100.45"/>
    <n v="67.650000000000006"/>
    <x v="6"/>
    <x v="11"/>
    <d v="2015-06-16T17:24:36"/>
    <d v="2015-07-16T17:24:3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d v="2014-06-04T04:59:00"/>
    <x v="1455"/>
    <n v="118.39"/>
    <n v="75.34"/>
    <x v="6"/>
    <x v="11"/>
    <d v="2014-05-22T02:18:32"/>
    <d v="2014-06-04T04:59: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d v="2012-09-13T03:59:00"/>
    <x v="1456"/>
    <n v="661.4"/>
    <n v="21.9"/>
    <x v="0"/>
    <x v="4"/>
    <d v="2012-08-29T21:39:09"/>
    <d v="2012-09-13T03:59:0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d v="2015-06-08T03:50:00"/>
    <x v="1457"/>
    <n v="132.19999999999999"/>
    <n v="75.11"/>
    <x v="7"/>
    <x v="15"/>
    <d v="2015-04-17T21:35:20"/>
    <d v="2015-06-08T03:50:00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d v="2011-10-09T17:07:13"/>
    <x v="1458"/>
    <n v="18.3"/>
    <n v="122"/>
    <x v="3"/>
    <x v="18"/>
    <d v="2011-09-09T17:07:13"/>
    <d v="2011-10-09T17:07:13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d v="2016-09-30T21:00:00"/>
    <x v="1459"/>
    <n v="109.73"/>
    <n v="47.03"/>
    <x v="6"/>
    <x v="11"/>
    <d v="2016-09-06T22:27:24"/>
    <d v="2016-09-30T21:00:0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d v="2014-04-04T22:00:00"/>
    <x v="1460"/>
    <n v="109.63"/>
    <n v="28.11"/>
    <x v="5"/>
    <x v="16"/>
    <d v="2014-03-21T13:10:45"/>
    <d v="2014-04-04T22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d v="2015-08-24T02:00:00"/>
    <x v="1461"/>
    <n v="109.17"/>
    <n v="136.46"/>
    <x v="6"/>
    <x v="11"/>
    <d v="2015-08-03T21:58:50"/>
    <d v="2015-08-24T02:00:0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d v="2014-08-08T18:53:24"/>
    <x v="1462"/>
    <n v="109.17"/>
    <n v="83.97"/>
    <x v="6"/>
    <x v="11"/>
    <d v="2014-07-09T18:53:24"/>
    <d v="2014-08-08T18:53:2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d v="2016-07-10T22:59:00"/>
    <x v="1463"/>
    <n v="109.17"/>
    <n v="155.94999999999999"/>
    <x v="6"/>
    <x v="11"/>
    <d v="2016-06-03T12:54:44"/>
    <d v="2016-07-10T22:59:0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d v="2015-12-14T00:00:00"/>
    <x v="1464"/>
    <n v="109.1"/>
    <n v="71.150000000000006"/>
    <x v="6"/>
    <x v="11"/>
    <d v="2015-11-15T13:29:36"/>
    <d v="2015-12-14T00:00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d v="2015-06-18T10:41:07"/>
    <x v="1465"/>
    <n v="109.03"/>
    <n v="57.39"/>
    <x v="6"/>
    <x v="11"/>
    <d v="2015-05-19T10:41:07"/>
    <d v="2015-06-18T10:41:07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d v="2014-09-16T21:00:00"/>
    <x v="1466"/>
    <n v="102.19"/>
    <n v="46.71"/>
    <x v="6"/>
    <x v="11"/>
    <d v="2014-08-17T22:10:38"/>
    <d v="2014-09-16T21:00:0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d v="2016-05-25T18:06:31"/>
    <x v="1467"/>
    <n v="108.6"/>
    <n v="53.41"/>
    <x v="4"/>
    <x v="7"/>
    <d v="2016-04-25T18:06:31"/>
    <d v="2016-05-25T18:06: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d v="2015-02-21T11:00:00"/>
    <x v="1468"/>
    <n v="105.1"/>
    <n v="85.74"/>
    <x v="6"/>
    <x v="19"/>
    <d v="2015-01-21T03:57:17"/>
    <d v="2015-02-21T11:00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d v="2016-06-06T07:00:00"/>
    <x v="1469"/>
    <n v="108.5"/>
    <n v="81.38"/>
    <x v="6"/>
    <x v="11"/>
    <d v="2016-05-10T00:59:50"/>
    <d v="2016-06-06T07:00:0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d v="2016-04-18T09:13:25"/>
    <x v="1470"/>
    <n v="108.5"/>
    <n v="135.63"/>
    <x v="6"/>
    <x v="11"/>
    <d v="2016-02-18T10:13:25"/>
    <d v="2016-04-18T09:13:2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d v="2014-05-04T06:59:00"/>
    <x v="1471"/>
    <n v="108.33"/>
    <n v="70.650000000000006"/>
    <x v="7"/>
    <x v="12"/>
    <d v="2014-04-02T19:59:42"/>
    <d v="2014-05-04T06:59:0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d v="2014-04-18T23:00:00"/>
    <x v="1472"/>
    <n v="107.87"/>
    <n v="40.96"/>
    <x v="7"/>
    <x v="12"/>
    <d v="2014-03-18T15:11:18"/>
    <d v="2014-04-18T23:00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d v="2013-12-15T01:58:05"/>
    <x v="1473"/>
    <n v="107.7"/>
    <n v="41.96"/>
    <x v="7"/>
    <x v="12"/>
    <d v="2013-11-15T01:58:05"/>
    <d v="2013-12-15T01:58:05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d v="2012-04-29T04:00:00"/>
    <x v="1474"/>
    <n v="107.53"/>
    <n v="45.44"/>
    <x v="7"/>
    <x v="15"/>
    <d v="2012-03-28T23:51:28"/>
    <d v="2012-04-29T04:00:0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d v="2015-11-27T01:00:00"/>
    <x v="1475"/>
    <n v="129.04"/>
    <n v="38.869999999999997"/>
    <x v="2"/>
    <x v="3"/>
    <d v="2015-11-10T22:48:15"/>
    <d v="2015-11-27T01:00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d v="2015-06-26T23:00:00"/>
    <x v="1476"/>
    <n v="107.5"/>
    <n v="76.790000000000006"/>
    <x v="6"/>
    <x v="9"/>
    <d v="2015-06-22T19:00:21"/>
    <d v="2015-06-26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d v="2015-06-11T18:01:27"/>
    <x v="1477"/>
    <n v="146.5"/>
    <n v="15.72"/>
    <x v="3"/>
    <x v="5"/>
    <d v="2015-05-12T18:01:27"/>
    <d v="2015-06-11T18:01:27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d v="2015-06-21T03:31:22"/>
    <x v="1478"/>
    <n v="107.4"/>
    <n v="169.58"/>
    <x v="1"/>
    <x v="17"/>
    <d v="2015-06-07T03:31:22"/>
    <d v="2015-06-21T03:31:2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d v="2011-07-31T06:59:00"/>
    <x v="1479"/>
    <n v="107.37"/>
    <n v="134.21"/>
    <x v="7"/>
    <x v="15"/>
    <d v="2011-05-28T18:54:48"/>
    <d v="2011-07-31T06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d v="2017-03-16T16:01:01"/>
    <x v="1480"/>
    <n v="16.059999999999999"/>
    <n v="214.07"/>
    <x v="0"/>
    <x v="1"/>
    <d v="2017-02-14T17:01:01"/>
    <d v="2017-03-16T16:01:01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d v="2016-12-28T16:49:00"/>
    <x v="1481"/>
    <n v="160.55000000000001"/>
    <n v="37.78"/>
    <x v="2"/>
    <x v="3"/>
    <d v="2016-12-07T16:49:00"/>
    <d v="2016-12-28T16:49:0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d v="2011-07-05T00:31:06"/>
    <x v="1482"/>
    <n v="100.31"/>
    <n v="42.8"/>
    <x v="7"/>
    <x v="12"/>
    <d v="2011-05-24T00:31:06"/>
    <d v="2011-07-05T00:31:0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d v="2014-08-31T15:47:58"/>
    <x v="1483"/>
    <n v="100.16"/>
    <n v="74.53"/>
    <x v="6"/>
    <x v="11"/>
    <d v="2014-08-01T15:47:58"/>
    <d v="2014-08-31T15:47:58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d v="2011-11-16T16:11:48"/>
    <x v="1484"/>
    <n v="106.7"/>
    <n v="49.25"/>
    <x v="7"/>
    <x v="12"/>
    <d v="2011-10-17T15:11:48"/>
    <d v="2011-11-16T16:11:48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d v="2015-08-28T04:00:00"/>
    <x v="1485"/>
    <n v="40"/>
    <n v="44.44"/>
    <x v="7"/>
    <x v="12"/>
    <d v="2015-08-02T20:57:06"/>
    <d v="2015-08-28T04:00:00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d v="2015-10-28T17:17:07"/>
    <x v="1486"/>
    <n v="5.33"/>
    <n v="640"/>
    <x v="4"/>
    <x v="29"/>
    <d v="2015-09-28T17:17:07"/>
    <d v="2015-10-28T17:17:07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d v="2017-03-05T19:26:21"/>
    <x v="1487"/>
    <n v="106.5"/>
    <n v="177.5"/>
    <x v="7"/>
    <x v="25"/>
    <d v="2017-02-03T19:26:21"/>
    <d v="2017-03-05T19:26:2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d v="2014-11-21T04:55:00"/>
    <x v="1488"/>
    <n v="106.33"/>
    <n v="96.67"/>
    <x v="6"/>
    <x v="11"/>
    <d v="2014-11-07T20:37:46"/>
    <d v="2014-11-21T04:55:0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d v="2015-06-02T00:47:00"/>
    <x v="1489"/>
    <n v="205.55"/>
    <n v="106.2"/>
    <x v="7"/>
    <x v="13"/>
    <d v="2015-05-03T01:40:09"/>
    <d v="2015-06-02T00:47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d v="2017-01-14T03:59:00"/>
    <x v="1490"/>
    <n v="4.25"/>
    <n v="176.94"/>
    <x v="6"/>
    <x v="19"/>
    <d v="2016-11-27T03:59:34"/>
    <d v="2017-01-14T03:59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d v="2016-03-15T21:00:00"/>
    <x v="1491"/>
    <n v="105.93"/>
    <n v="44.14"/>
    <x v="6"/>
    <x v="11"/>
    <d v="2016-02-22T23:27:29"/>
    <d v="2016-03-15T21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d v="2016-04-28T15:24:05"/>
    <x v="1492"/>
    <n v="113.39"/>
    <n v="50.4"/>
    <x v="6"/>
    <x v="11"/>
    <d v="2016-03-29T15:24:05"/>
    <d v="2016-04-28T15:24:0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d v="2014-11-30T19:58:01"/>
    <x v="1493"/>
    <n v="21.15"/>
    <n v="453.14"/>
    <x v="2"/>
    <x v="36"/>
    <d v="2014-10-01T18:58:01"/>
    <d v="2014-11-30T19:58:0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d v="2012-07-25T17:49:38"/>
    <x v="1494"/>
    <n v="126.84"/>
    <n v="57.65"/>
    <x v="5"/>
    <x v="8"/>
    <d v="2012-07-09T17:49:38"/>
    <d v="2012-07-25T17:49:3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d v="2015-06-08T03:51:14"/>
    <x v="1495"/>
    <n v="105.67"/>
    <n v="45.94"/>
    <x v="0"/>
    <x v="4"/>
    <d v="2015-04-09T03:51:14"/>
    <d v="2015-06-08T03:51:1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d v="2015-02-11T22:31:43"/>
    <x v="1496"/>
    <n v="105.33"/>
    <n v="47.88"/>
    <x v="6"/>
    <x v="11"/>
    <d v="2015-01-12T22:31:43"/>
    <d v="2015-02-11T22:31:43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d v="2016-06-30T10:00:00"/>
    <x v="1497"/>
    <n v="157.9"/>
    <n v="38.99"/>
    <x v="0"/>
    <x v="4"/>
    <d v="2016-06-03T02:31:52"/>
    <d v="2016-06-30T10:00:0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d v="2016-02-09T20:00:00"/>
    <x v="1498"/>
    <n v="21.03"/>
    <n v="73.37"/>
    <x v="0"/>
    <x v="4"/>
    <d v="2016-01-12T20:47:27"/>
    <d v="2016-02-09T20:00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d v="2011-07-16T23:00:00"/>
    <x v="1499"/>
    <n v="105"/>
    <n v="58.33"/>
    <x v="7"/>
    <x v="15"/>
    <d v="2011-05-27T19:45:12"/>
    <d v="2011-07-16T23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d v="2016-08-23T18:34:50"/>
    <x v="1500"/>
    <n v="104.93"/>
    <n v="80.72"/>
    <x v="6"/>
    <x v="11"/>
    <d v="2016-06-24T18:34:50"/>
    <d v="2016-08-23T18:34:5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d v="2015-07-01T12:14:58"/>
    <x v="1501"/>
    <n v="112.32"/>
    <n v="39.81"/>
    <x v="6"/>
    <x v="11"/>
    <d v="2015-06-01T12:14:58"/>
    <d v="2015-07-01T12:14:5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d v="2016-10-09T18:25:10"/>
    <x v="1502"/>
    <n v="104.5"/>
    <n v="48.98"/>
    <x v="6"/>
    <x v="9"/>
    <d v="2016-09-09T18:25:10"/>
    <d v="2016-10-09T18:25: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d v="2014-11-29T23:52:58"/>
    <x v="1503"/>
    <n v="104.43"/>
    <n v="111.89"/>
    <x v="6"/>
    <x v="11"/>
    <d v="2014-10-25T22:52:58"/>
    <d v="2014-11-29T23:52:58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d v="2009-09-01T04:00:00"/>
    <x v="1504"/>
    <n v="104.42"/>
    <n v="46.07"/>
    <x v="7"/>
    <x v="15"/>
    <d v="2009-07-13T16:54:07"/>
    <d v="2009-09-01T04:00:0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d v="2017-04-10T20:15:00"/>
    <x v="1505"/>
    <n v="31.25"/>
    <n v="80.13"/>
    <x v="7"/>
    <x v="14"/>
    <d v="2017-03-08T01:07:25"/>
    <d v="2017-04-10T20:15:0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d v="2016-10-14T06:04:42"/>
    <x v="1506"/>
    <n v="260.17"/>
    <n v="34.69"/>
    <x v="2"/>
    <x v="3"/>
    <d v="2016-09-14T06:04:42"/>
    <d v="2016-10-14T06:04:42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d v="2015-10-24T21:29:00"/>
    <x v="1507"/>
    <n v="124.8"/>
    <n v="37.14"/>
    <x v="6"/>
    <x v="11"/>
    <d v="2015-09-23T13:58:17"/>
    <d v="2015-10-24T21:29:0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d v="2015-03-19T21:47:44"/>
    <x v="1508"/>
    <n v="124.8"/>
    <n v="69.33"/>
    <x v="6"/>
    <x v="11"/>
    <d v="2015-02-17T22:47:44"/>
    <d v="2015-03-19T21:47:4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d v="2014-06-13T22:00:00"/>
    <x v="1509"/>
    <n v="124.2"/>
    <n v="50.9"/>
    <x v="6"/>
    <x v="11"/>
    <d v="2014-05-13T02:32:33"/>
    <d v="2014-06-13T22:00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d v="2016-12-01T07:59:00"/>
    <x v="1510"/>
    <n v="103.5"/>
    <n v="70.569999999999993"/>
    <x v="6"/>
    <x v="11"/>
    <d v="2016-11-01T19:58:45"/>
    <d v="2016-12-01T07:59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d v="2012-01-13T06:34:48"/>
    <x v="1511"/>
    <n v="103.33"/>
    <n v="88.57"/>
    <x v="5"/>
    <x v="27"/>
    <d v="2011-11-14T06:34:48"/>
    <d v="2012-01-13T06:34:4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d v="2016-08-19T16:00:50"/>
    <x v="1512"/>
    <n v="15.5"/>
    <n v="129.16999999999999"/>
    <x v="0"/>
    <x v="1"/>
    <d v="2016-07-05T16:00:50"/>
    <d v="2016-08-19T16:00:5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d v="2015-12-04T19:01:26"/>
    <x v="1513"/>
    <n v="103.33"/>
    <n v="60.78"/>
    <x v="6"/>
    <x v="11"/>
    <d v="2015-11-04T19:01:26"/>
    <d v="2015-12-04T19:01:2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d v="2015-02-13T14:48:36"/>
    <x v="1514"/>
    <n v="155"/>
    <n v="39.74"/>
    <x v="6"/>
    <x v="11"/>
    <d v="2014-12-15T14:48:36"/>
    <d v="2015-02-13T14:48:3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d v="2015-07-18T23:16:59"/>
    <x v="1515"/>
    <n v="103.17"/>
    <n v="53.36"/>
    <x v="6"/>
    <x v="11"/>
    <d v="2015-06-18T23:16:59"/>
    <d v="2015-07-18T23:16:59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d v="2014-11-08T10:00:46"/>
    <x v="1516"/>
    <n v="102.8"/>
    <n v="39.54"/>
    <x v="6"/>
    <x v="11"/>
    <d v="2014-10-09T09:00:46"/>
    <d v="2014-11-08T10:00:4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d v="2015-03-13T06:59:00"/>
    <x v="1517"/>
    <n v="118.5"/>
    <n v="49.69"/>
    <x v="6"/>
    <x v="11"/>
    <d v="2015-02-15T00:12:03"/>
    <d v="2015-03-13T06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d v="2015-05-31T18:32:51"/>
    <x v="1518"/>
    <n v="102.67"/>
    <n v="66.959999999999994"/>
    <x v="6"/>
    <x v="11"/>
    <d v="2015-05-01T18:32:51"/>
    <d v="2015-05-31T18:32:5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d v="2015-07-02T15:39:37"/>
    <x v="1519"/>
    <n v="102.67"/>
    <n v="39.49"/>
    <x v="6"/>
    <x v="11"/>
    <d v="2015-06-02T15:39:37"/>
    <d v="2015-07-02T15:39:37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d v="2012-11-30T10:00:00"/>
    <x v="1520"/>
    <n v="122.68"/>
    <n v="25.35"/>
    <x v="1"/>
    <x v="17"/>
    <d v="2012-10-31T06:06:45"/>
    <d v="2012-11-30T10:00:0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d v="2017-02-21T00:07:33"/>
    <x v="1521"/>
    <n v="153.1"/>
    <n v="57.77"/>
    <x v="3"/>
    <x v="5"/>
    <d v="2017-02-07T00:07:33"/>
    <d v="2017-02-21T00:07:3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d v="2015-03-19T14:39:00"/>
    <x v="1522"/>
    <n v="102.03"/>
    <n v="235.46"/>
    <x v="6"/>
    <x v="11"/>
    <d v="2015-02-20T06:39:10"/>
    <d v="2015-03-19T14:39:0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d v="2012-03-16T03:59:00"/>
    <x v="1523"/>
    <n v="122.41"/>
    <n v="34.380000000000003"/>
    <x v="7"/>
    <x v="22"/>
    <d v="2012-01-31T18:16:58"/>
    <d v="2012-03-16T03:59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d v="2015-01-01T00:03:35"/>
    <x v="1524"/>
    <n v="30.6"/>
    <n v="191.25"/>
    <x v="0"/>
    <x v="1"/>
    <d v="2014-11-12T00:03:35"/>
    <d v="2015-01-01T00:03:35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d v="2015-10-29T04:01:00"/>
    <x v="1525"/>
    <n v="101.93"/>
    <n v="55.6"/>
    <x v="6"/>
    <x v="11"/>
    <d v="2015-09-23T17:26:46"/>
    <d v="2015-10-29T04:01:0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d v="2015-04-27T17:12:00"/>
    <x v="1526"/>
    <n v="109.11"/>
    <n v="160.79"/>
    <x v="7"/>
    <x v="15"/>
    <d v="2015-03-24T19:16:46"/>
    <d v="2015-04-27T17:12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d v="2015-08-06T15:31:47"/>
    <x v="1527"/>
    <n v="101.83"/>
    <n v="33.94"/>
    <x v="6"/>
    <x v="11"/>
    <d v="2015-07-07T15:31:47"/>
    <d v="2015-08-06T15:31:47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d v="2016-01-29T05:59:00"/>
    <x v="1528"/>
    <n v="101.6"/>
    <n v="203.2"/>
    <x v="6"/>
    <x v="11"/>
    <d v="2016-01-11T21:14:13"/>
    <d v="2016-01-29T05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d v="2014-09-26T22:43:04"/>
    <x v="1529"/>
    <n v="101.53"/>
    <n v="53.44"/>
    <x v="6"/>
    <x v="11"/>
    <d v="2014-08-27T22:43:04"/>
    <d v="2014-09-26T22:43:0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d v="2014-05-01T23:57:42"/>
    <x v="1530"/>
    <n v="121.8"/>
    <n v="49.11"/>
    <x v="7"/>
    <x v="15"/>
    <d v="2014-04-01T23:57:42"/>
    <d v="2014-05-01T23:57:4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d v="2014-08-23T17:37:20"/>
    <x v="1531"/>
    <n v="101.5"/>
    <n v="105"/>
    <x v="6"/>
    <x v="11"/>
    <d v="2014-07-09T17:37:20"/>
    <d v="2014-08-23T17:37:2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d v="2015-09-28T02:49:10"/>
    <x v="1532"/>
    <n v="60.9"/>
    <n v="179.12"/>
    <x v="6"/>
    <x v="11"/>
    <d v="2015-08-19T02:49:10"/>
    <d v="2015-09-28T02:49:1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d v="2014-03-06T02:02:19"/>
    <x v="1533"/>
    <n v="107.66"/>
    <n v="55.2"/>
    <x v="5"/>
    <x v="8"/>
    <d v="2014-02-04T02:02:19"/>
    <d v="2014-03-06T02:02:1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d v="2015-03-14T02:05:08"/>
    <x v="1534"/>
    <n v="101.17"/>
    <n v="97.9"/>
    <x v="5"/>
    <x v="8"/>
    <d v="2015-02-12T03:05:08"/>
    <d v="2015-03-14T02:05:0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d v="2015-03-12T04:00:00"/>
    <x v="1535"/>
    <n v="101.17"/>
    <n v="126.46"/>
    <x v="6"/>
    <x v="11"/>
    <d v="2015-02-21T00:18:54"/>
    <d v="2015-03-12T04:00:0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d v="2016-03-01T05:59:00"/>
    <x v="1536"/>
    <n v="101.17"/>
    <n v="178.53"/>
    <x v="6"/>
    <x v="9"/>
    <d v="2016-01-29T20:22:56"/>
    <d v="2016-03-01T05:59:0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d v="2016-01-21T05:05:19"/>
    <x v="1537"/>
    <n v="101.17"/>
    <n v="116.73"/>
    <x v="6"/>
    <x v="9"/>
    <d v="2015-12-22T05:05:19"/>
    <d v="2016-01-21T05:05:19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d v="2014-08-25T20:45:08"/>
    <x v="1538"/>
    <n v="101.13"/>
    <n v="131.91"/>
    <x v="6"/>
    <x v="11"/>
    <d v="2014-08-11T20:45:08"/>
    <d v="2014-08-25T20:45:08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d v="2015-10-01T05:00:00"/>
    <x v="1539"/>
    <n v="25.25"/>
    <n v="91.82"/>
    <x v="5"/>
    <x v="10"/>
    <d v="2015-09-02T01:33:12"/>
    <d v="2015-10-01T05:00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d v="2015-08-19T17:03:40"/>
    <x v="1540"/>
    <n v="101"/>
    <n v="84.17"/>
    <x v="6"/>
    <x v="11"/>
    <d v="2015-07-20T17:03:40"/>
    <d v="2015-08-19T17:03:4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d v="2015-03-20T15:07:12"/>
    <x v="1541"/>
    <n v="101"/>
    <n v="64.47"/>
    <x v="6"/>
    <x v="11"/>
    <d v="2015-02-18T16:07:12"/>
    <d v="2015-03-20T15:07:1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d v="2012-05-09T02:00:04"/>
    <x v="1542"/>
    <n v="100.86"/>
    <n v="63.03"/>
    <x v="7"/>
    <x v="15"/>
    <d v="2012-03-10T03:00:04"/>
    <d v="2012-05-09T02:00:0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d v="2015-04-21T05:40:32"/>
    <x v="1543"/>
    <n v="120.88"/>
    <n v="79.53"/>
    <x v="7"/>
    <x v="15"/>
    <d v="2015-03-31T05:40:32"/>
    <d v="2015-04-21T05:40:32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d v="2015-08-23T14:14:55"/>
    <x v="1544"/>
    <n v="100.57"/>
    <n v="143.66999999999999"/>
    <x v="0"/>
    <x v="1"/>
    <d v="2015-07-24T14:14:55"/>
    <d v="2015-08-23T14:14:55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d v="2017-02-16T23:00:00"/>
    <x v="1545"/>
    <n v="100.57"/>
    <n v="88.74"/>
    <x v="6"/>
    <x v="11"/>
    <d v="2017-01-19T16:39:08"/>
    <d v="2017-02-16T23:00:0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d v="2011-05-09T05:59:00"/>
    <x v="1546"/>
    <n v="107.7"/>
    <n v="86.16"/>
    <x v="5"/>
    <x v="8"/>
    <d v="2011-04-05T03:53:57"/>
    <d v="2011-05-09T05:59:0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d v="2014-06-25T01:37:59"/>
    <x v="1547"/>
    <n v="100.5"/>
    <n v="158.68"/>
    <x v="5"/>
    <x v="16"/>
    <d v="2014-05-21T01:37:59"/>
    <d v="2014-06-25T01:37:59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d v="2016-08-02T10:03:00"/>
    <x v="1548"/>
    <n v="150.75"/>
    <n v="100.5"/>
    <x v="6"/>
    <x v="19"/>
    <d v="2016-06-27T15:19:29"/>
    <d v="2016-08-02T10:03:0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d v="2016-12-01T17:34:10"/>
    <x v="1549"/>
    <n v="100.47"/>
    <n v="107.64"/>
    <x v="0"/>
    <x v="1"/>
    <d v="2016-11-01T16:34:10"/>
    <d v="2016-12-01T17:34:1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d v="2013-12-20T10:04:52"/>
    <x v="1550"/>
    <n v="120.48"/>
    <n v="17.82"/>
    <x v="1"/>
    <x v="17"/>
    <d v="2013-11-20T10:04:52"/>
    <d v="2013-12-20T10:04:52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d v="2013-08-02T01:49:54"/>
    <x v="1551"/>
    <n v="120.4"/>
    <n v="48.55"/>
    <x v="7"/>
    <x v="12"/>
    <d v="2013-06-28T01:49:54"/>
    <d v="2013-08-02T01:49:5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d v="2016-03-30T22:48:05"/>
    <x v="1552"/>
    <n v="153.32"/>
    <n v="143.1"/>
    <x v="6"/>
    <x v="11"/>
    <d v="2016-02-29T23:48:05"/>
    <d v="2016-03-30T22:48:0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d v="2015-03-06T22:49:34"/>
    <x v="1553"/>
    <n v="100.1"/>
    <n v="143"/>
    <x v="7"/>
    <x v="25"/>
    <d v="2015-02-04T22:49:34"/>
    <d v="2015-03-06T22:49:3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d v="2014-01-08T02:08:00"/>
    <x v="1554"/>
    <n v="100.07"/>
    <n v="75.05"/>
    <x v="7"/>
    <x v="15"/>
    <d v="2013-12-18T21:59:27"/>
    <d v="2014-01-08T02:08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d v="2016-04-11T11:13:07"/>
    <x v="1555"/>
    <n v="17.649999999999999"/>
    <n v="32.979999999999997"/>
    <x v="6"/>
    <x v="11"/>
    <d v="2016-03-07T12:13:07"/>
    <d v="2016-04-11T11:13:07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d v="2017-01-16T01:49:22"/>
    <x v="1556"/>
    <n v="60"/>
    <n v="3000"/>
    <x v="5"/>
    <x v="10"/>
    <d v="2016-12-17T01:49:22"/>
    <d v="2017-01-16T01:49:2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d v="2014-09-12T18:26:53"/>
    <x v="1557"/>
    <n v="100"/>
    <n v="136.36000000000001"/>
    <x v="7"/>
    <x v="15"/>
    <d v="2014-08-13T18:26:53"/>
    <d v="2014-09-12T18:26:53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d v="2011-12-01T15:02:15"/>
    <x v="1558"/>
    <n v="100"/>
    <n v="78.95"/>
    <x v="7"/>
    <x v="12"/>
    <d v="2011-10-02T14:02:15"/>
    <d v="2011-12-01T15:02:1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d v="2014-05-12T03:59:00"/>
    <x v="1559"/>
    <n v="100"/>
    <n v="272.73"/>
    <x v="6"/>
    <x v="11"/>
    <d v="2014-04-29T20:09:08"/>
    <d v="2014-05-12T03:59:0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d v="2014-05-18T14:39:33"/>
    <x v="1560"/>
    <n v="100"/>
    <n v="176.47"/>
    <x v="6"/>
    <x v="11"/>
    <d v="2014-05-06T14:39:33"/>
    <d v="2014-05-18T14:39:33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d v="2014-09-27T23:01:02"/>
    <x v="1561"/>
    <n v="100"/>
    <n v="115.38"/>
    <x v="6"/>
    <x v="11"/>
    <d v="2014-08-28T23:01:02"/>
    <d v="2014-09-27T23:01:0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d v="2014-07-26T07:00:00"/>
    <x v="1562"/>
    <n v="120"/>
    <n v="88.24"/>
    <x v="6"/>
    <x v="11"/>
    <d v="2014-07-08T17:41:10"/>
    <d v="2014-07-26T07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d v="2014-07-26T04:59:00"/>
    <x v="1563"/>
    <n v="120"/>
    <n v="111.11"/>
    <x v="6"/>
    <x v="19"/>
    <d v="2014-06-18T21:08:57"/>
    <d v="2014-07-26T04:5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d v="2015-07-13T20:06:00"/>
    <x v="1564"/>
    <n v="120"/>
    <n v="100"/>
    <x v="6"/>
    <x v="19"/>
    <d v="2015-06-11T05:16:25"/>
    <d v="2015-07-13T20:06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d v="2011-12-23T18:17:29"/>
    <x v="1565"/>
    <n v="4.5999999999999996"/>
    <n v="136.09"/>
    <x v="5"/>
    <x v="23"/>
    <d v="2011-11-11T18:17:29"/>
    <d v="2011-12-23T18:17:29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d v="2014-11-26T20:29:37"/>
    <x v="1566"/>
    <n v="37.409999999999997"/>
    <n v="83.14"/>
    <x v="6"/>
    <x v="11"/>
    <d v="2014-10-27T19:29:37"/>
    <d v="2014-11-26T20:29:3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d v="2014-02-23T12:00:57"/>
    <x v="1567"/>
    <n v="119.6"/>
    <n v="30.2"/>
    <x v="3"/>
    <x v="5"/>
    <d v="2014-01-24T12:00:57"/>
    <d v="2014-02-23T12:00:5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d v="2014-06-11T09:50:21"/>
    <x v="1568"/>
    <n v="4.95"/>
    <n v="80.3"/>
    <x v="3"/>
    <x v="18"/>
    <d v="2014-05-12T09:50:21"/>
    <d v="2014-06-11T09:50:2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d v="2015-06-04T05:26:00"/>
    <x v="1569"/>
    <n v="59.3"/>
    <n v="70.599999999999994"/>
    <x v="0"/>
    <x v="6"/>
    <d v="2015-05-05T05:26:00"/>
    <d v="2015-06-04T05:26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d v="2015-12-17T05:59:00"/>
    <x v="1570"/>
    <n v="29.6"/>
    <n v="134.55000000000001"/>
    <x v="0"/>
    <x v="1"/>
    <d v="2015-11-17T16:25:14"/>
    <d v="2015-12-17T05:59: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d v="2015-08-07T17:22:26"/>
    <x v="1571"/>
    <n v="101.86"/>
    <n v="44.76"/>
    <x v="6"/>
    <x v="11"/>
    <d v="2015-07-08T17:22:26"/>
    <d v="2015-08-07T17:22:2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d v="2014-07-09T13:39:40"/>
    <x v="1572"/>
    <n v="117.84"/>
    <n v="39.81"/>
    <x v="6"/>
    <x v="11"/>
    <d v="2014-06-25T13:39:40"/>
    <d v="2014-07-09T13:39:4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d v="2016-03-20T13:29:20"/>
    <x v="1573"/>
    <n v="109.07"/>
    <n v="89.24"/>
    <x v="2"/>
    <x v="3"/>
    <d v="2016-02-19T14:29:20"/>
    <d v="2016-03-20T13:29:2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d v="2014-06-21T16:00:09"/>
    <x v="1574"/>
    <n v="117.4"/>
    <n v="57.55"/>
    <x v="6"/>
    <x v="11"/>
    <d v="2014-05-22T16:00:09"/>
    <d v="2014-06-21T16:00:09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d v="2014-12-05T21:06:58"/>
    <x v="1575"/>
    <n v="146.6"/>
    <n v="91.63"/>
    <x v="7"/>
    <x v="15"/>
    <d v="2014-10-21T20:06:58"/>
    <d v="2014-12-05T21:06:5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d v="2010-11-02T00:26:00"/>
    <x v="1576"/>
    <n v="195.38"/>
    <n v="27.39"/>
    <x v="7"/>
    <x v="12"/>
    <d v="2010-10-05T22:54:16"/>
    <d v="2010-11-02T00:26:0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d v="2016-04-06T21:30:00"/>
    <x v="1577"/>
    <n v="106.55"/>
    <n v="63.7"/>
    <x v="6"/>
    <x v="11"/>
    <d v="2016-03-19T19:43:05"/>
    <d v="2016-04-06T21:30:0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d v="2013-03-20T19:05:33"/>
    <x v="1578"/>
    <n v="292.89999999999998"/>
    <n v="36.61"/>
    <x v="5"/>
    <x v="8"/>
    <d v="2013-02-28T20:05:33"/>
    <d v="2013-03-20T19:05:33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d v="2014-06-23T18:00:00"/>
    <x v="1579"/>
    <n v="103.47"/>
    <n v="83.57"/>
    <x v="6"/>
    <x v="11"/>
    <d v="2014-06-02T13:01:54"/>
    <d v="2014-06-23T18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d v="2015-10-11T02:00:00"/>
    <x v="1580"/>
    <n v="108.26"/>
    <n v="83.51"/>
    <x v="6"/>
    <x v="11"/>
    <d v="2015-09-21T03:03:53"/>
    <d v="2015-10-11T02:00:0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d v="2012-01-17T21:33:05"/>
    <x v="1581"/>
    <n v="145.4"/>
    <n v="47.67"/>
    <x v="7"/>
    <x v="15"/>
    <d v="2011-12-18T21:33:05"/>
    <d v="2012-01-17T21:3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d v="2015-08-14T01:24:57"/>
    <x v="1582"/>
    <n v="1.93"/>
    <n v="160.5"/>
    <x v="0"/>
    <x v="1"/>
    <d v="2015-06-30T01:24:57"/>
    <d v="2015-08-14T01:24:57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d v="2014-05-14T23:04:00"/>
    <x v="1583"/>
    <n v="192.33"/>
    <n v="23.65"/>
    <x v="0"/>
    <x v="0"/>
    <d v="2014-04-08T02:20:24"/>
    <d v="2014-05-14T23:04:0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d v="2011-03-20T15:54:42"/>
    <x v="1584"/>
    <n v="125.26"/>
    <n v="32.01"/>
    <x v="7"/>
    <x v="22"/>
    <d v="2011-02-18T16:54:42"/>
    <d v="2011-03-20T15:54:4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d v="2016-04-29T21:00:00"/>
    <x v="1585"/>
    <n v="338.71"/>
    <n v="62.59"/>
    <x v="6"/>
    <x v="11"/>
    <d v="2016-04-02T03:22:51"/>
    <d v="2016-04-29T21:00:0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d v="2016-09-07T11:20:40"/>
    <x v="1586"/>
    <n v="127.82"/>
    <n v="57.52"/>
    <x v="6"/>
    <x v="11"/>
    <d v="2016-08-08T11:20:40"/>
    <d v="2016-09-07T11:20:4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d v="2015-06-26T04:00:00"/>
    <x v="1587"/>
    <n v="19.14"/>
    <n v="358.88"/>
    <x v="4"/>
    <x v="29"/>
    <d v="2015-05-26T11:39:02"/>
    <d v="2015-06-26T04:00:0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d v="2016-04-05T02:18:02"/>
    <x v="1588"/>
    <n v="287"/>
    <n v="58.57"/>
    <x v="6"/>
    <x v="11"/>
    <d v="2016-03-22T02:18:02"/>
    <d v="2016-04-05T02:18:02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d v="2014-11-23T22:00:00"/>
    <x v="1589"/>
    <n v="114.72"/>
    <n v="30.19"/>
    <x v="6"/>
    <x v="11"/>
    <d v="2014-10-26T17:01:34"/>
    <d v="2014-11-23T22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d v="2014-09-27T04:00:00"/>
    <x v="1590"/>
    <n v="143.19999999999999"/>
    <n v="48.54"/>
    <x v="6"/>
    <x v="19"/>
    <d v="2014-09-05T02:40:21"/>
    <d v="2014-09-27T04:00:0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d v="2014-10-01T03:59:00"/>
    <x v="1591"/>
    <n v="109.88"/>
    <n v="77.22"/>
    <x v="6"/>
    <x v="11"/>
    <d v="2014-09-16T04:02:06"/>
    <d v="2014-10-01T03:59:0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d v="2016-06-15T18:14:59"/>
    <x v="1592"/>
    <n v="114.24"/>
    <n v="64.91"/>
    <x v="6"/>
    <x v="11"/>
    <d v="2016-05-16T18:14:59"/>
    <d v="2016-06-15T18:14:5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d v="2016-04-07T01:34:16"/>
    <x v="1593"/>
    <n v="2.84"/>
    <n v="74.790000000000006"/>
    <x v="0"/>
    <x v="1"/>
    <d v="2016-02-22T02:34:16"/>
    <d v="2016-04-07T01:34:1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d v="2016-03-25T02:53:08"/>
    <x v="1594"/>
    <n v="189.47"/>
    <n v="43.06"/>
    <x v="7"/>
    <x v="15"/>
    <d v="2016-02-24T03:53:08"/>
    <d v="2016-03-25T02:53:08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d v="2016-03-03T03:43:06"/>
    <x v="1595"/>
    <n v="113.64"/>
    <n v="27.32"/>
    <x v="7"/>
    <x v="15"/>
    <d v="2016-02-01T03:43:06"/>
    <d v="2016-03-03T03:43:0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d v="2014-12-19T19:38:00"/>
    <x v="1596"/>
    <n v="11.34"/>
    <n v="33.76"/>
    <x v="0"/>
    <x v="24"/>
    <d v="2014-11-19T17:58:36"/>
    <d v="2014-12-19T19:38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d v="2011-05-29T01:00:00"/>
    <x v="1597"/>
    <n v="123.26"/>
    <n v="74.61"/>
    <x v="7"/>
    <x v="15"/>
    <d v="2011-05-02T22:47:58"/>
    <d v="2011-05-29T01:00:0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d v="2015-11-05T13:56:57"/>
    <x v="1598"/>
    <n v="141.65"/>
    <n v="65.88"/>
    <x v="5"/>
    <x v="8"/>
    <d v="2015-10-15T12:56:57"/>
    <d v="2015-11-05T13:56:5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d v="2013-10-09T10:27:17"/>
    <x v="1599"/>
    <n v="141.55000000000001"/>
    <n v="88.47"/>
    <x v="7"/>
    <x v="22"/>
    <d v="2013-09-09T10:27:17"/>
    <d v="2013-10-09T10:27:17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d v="2013-07-03T04:59:00"/>
    <x v="1600"/>
    <n v="102.78"/>
    <n v="88.33"/>
    <x v="7"/>
    <x v="15"/>
    <d v="2013-06-17T17:47:24"/>
    <d v="2013-07-03T04:59:0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d v="2014-07-01T22:30:00"/>
    <x v="1601"/>
    <n v="47.05"/>
    <n v="166.06"/>
    <x v="6"/>
    <x v="11"/>
    <d v="2014-06-14T22:29:24"/>
    <d v="2014-07-01T22:3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d v="2015-10-30T21:00:00"/>
    <x v="1602"/>
    <n v="112.17"/>
    <n v="41.24"/>
    <x v="6"/>
    <x v="11"/>
    <d v="2015-10-07T12:23:08"/>
    <d v="2015-10-30T21:00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d v="2015-02-12T05:59:00"/>
    <x v="1603"/>
    <n v="140.19999999999999"/>
    <n v="50.98"/>
    <x v="6"/>
    <x v="11"/>
    <d v="2015-01-12T16:57:37"/>
    <d v="2015-02-12T05:59:0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d v="2015-06-03T15:04:29"/>
    <x v="1604"/>
    <n v="112"/>
    <n v="56"/>
    <x v="0"/>
    <x v="4"/>
    <d v="2015-05-04T15:04:29"/>
    <d v="2015-06-03T15:04:2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d v="2015-08-20T17:05:00"/>
    <x v="1605"/>
    <n v="23.33"/>
    <n v="96.55"/>
    <x v="6"/>
    <x v="11"/>
    <d v="2015-07-07T21:44:12"/>
    <d v="2015-08-20T17:05:0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d v="2016-05-31T21:14:36"/>
    <x v="1606"/>
    <n v="139.75"/>
    <n v="53.75"/>
    <x v="7"/>
    <x v="22"/>
    <d v="2016-04-01T21:14:36"/>
    <d v="2016-05-31T21:14:3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d v="2014-05-04T17:11:40"/>
    <x v="1607"/>
    <n v="42.89"/>
    <n v="58.08"/>
    <x v="3"/>
    <x v="28"/>
    <d v="2014-04-04T17:11:40"/>
    <d v="2014-05-04T17:11:4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d v="2014-10-10T21:00:00"/>
    <x v="1608"/>
    <n v="110.2"/>
    <n v="81.03"/>
    <x v="6"/>
    <x v="11"/>
    <d v="2014-09-19T06:46:07"/>
    <d v="2014-10-10T21:00:0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d v="2013-05-11T01:22:24"/>
    <x v="1609"/>
    <n v="110.04"/>
    <n v="41.68"/>
    <x v="5"/>
    <x v="16"/>
    <d v="2013-04-11T01:22:24"/>
    <d v="2013-05-11T01:22:24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d v="2016-04-10T20:00:00"/>
    <x v="1610"/>
    <n v="100"/>
    <n v="125"/>
    <x v="6"/>
    <x v="11"/>
    <d v="2016-03-13T14:57:37"/>
    <d v="2016-04-10T20:00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d v="2012-12-05T09:23:41"/>
    <x v="1611"/>
    <n v="22.88"/>
    <n v="39.229999999999997"/>
    <x v="5"/>
    <x v="23"/>
    <d v="2012-11-05T09:23:41"/>
    <d v="2012-12-05T09:23:4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d v="2015-10-17T07:00:10"/>
    <x v="1612"/>
    <n v="109.84"/>
    <n v="61.02"/>
    <x v="6"/>
    <x v="11"/>
    <d v="2015-09-17T07:00:10"/>
    <d v="2015-10-17T07:00:1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d v="2012-01-29T15:34:51"/>
    <x v="1613"/>
    <n v="143.94999999999999"/>
    <n v="66.709999999999994"/>
    <x v="1"/>
    <x v="17"/>
    <d v="2012-01-01T15:34:51"/>
    <d v="2012-01-29T15:34:5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d v="2012-10-06T09:59:00"/>
    <x v="1614"/>
    <n v="109.36"/>
    <n v="50.63"/>
    <x v="7"/>
    <x v="12"/>
    <d v="2012-09-08T20:55:31"/>
    <d v="2012-10-06T09:59:0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d v="2015-05-01T00:16:51"/>
    <x v="1615"/>
    <n v="109.16"/>
    <n v="24.15"/>
    <x v="7"/>
    <x v="15"/>
    <d v="2015-03-02T01:16:51"/>
    <d v="2015-05-01T00:16:5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d v="2015-12-14T05:59:00"/>
    <x v="1616"/>
    <n v="54.52"/>
    <n v="109.04"/>
    <x v="6"/>
    <x v="19"/>
    <d v="2015-10-16T20:29:06"/>
    <d v="2015-12-14T05:59:0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d v="2015-04-16T18:10:33"/>
    <x v="1617"/>
    <n v="9.08"/>
    <n v="389.29"/>
    <x v="0"/>
    <x v="26"/>
    <d v="2015-03-17T18:10:33"/>
    <d v="2015-04-16T18:10:33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d v="2013-08-23T19:04:29"/>
    <x v="1618"/>
    <n v="109"/>
    <n v="40.07"/>
    <x v="6"/>
    <x v="11"/>
    <d v="2013-08-05T19:04:29"/>
    <d v="2013-08-23T19:04:29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d v="2014-11-16T08:05:48"/>
    <x v="1619"/>
    <n v="0.7"/>
    <n v="49.38"/>
    <x v="3"/>
    <x v="18"/>
    <d v="2014-10-15T07:05:48"/>
    <d v="2014-11-16T08:05:48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d v="2017-02-25T23:03:59"/>
    <x v="1620"/>
    <n v="180.87"/>
    <n v="40.49"/>
    <x v="4"/>
    <x v="7"/>
    <d v="2017-01-26T23:03:59"/>
    <d v="2017-02-25T23:03:59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d v="2014-06-21T04:59:00"/>
    <x v="1621"/>
    <n v="108.4"/>
    <n v="54.2"/>
    <x v="7"/>
    <x v="12"/>
    <d v="2014-05-14T22:22:51"/>
    <d v="2014-06-21T04:59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d v="2011-05-05T02:13:53"/>
    <x v="1622"/>
    <n v="108.25"/>
    <n v="48.33"/>
    <x v="7"/>
    <x v="15"/>
    <d v="2011-04-05T02:13:53"/>
    <d v="2011-05-05T02:13:53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d v="2014-06-01T03:59:00"/>
    <x v="1623"/>
    <n v="108.2"/>
    <n v="47.46"/>
    <x v="6"/>
    <x v="11"/>
    <d v="2014-04-30T03:21:04"/>
    <d v="2014-06-01T03:59:0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d v="2013-10-16T09:59:00"/>
    <x v="1624"/>
    <n v="41.54"/>
    <n v="34.18"/>
    <x v="7"/>
    <x v="33"/>
    <d v="2013-09-24T02:33:58"/>
    <d v="2013-10-16T09:59:0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d v="2014-06-15T15:16:04"/>
    <x v="1625"/>
    <n v="108"/>
    <n v="72.97"/>
    <x v="6"/>
    <x v="19"/>
    <d v="2014-05-16T15:16:04"/>
    <d v="2014-06-15T15:16:0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d v="2017-03-25T04:33:00"/>
    <x v="1626"/>
    <n v="5.4"/>
    <n v="450"/>
    <x v="6"/>
    <x v="11"/>
    <d v="2017-02-19T06:29:20"/>
    <d v="2017-03-25T04:33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d v="2015-07-08T18:30:00"/>
    <x v="1627"/>
    <n v="101.32"/>
    <n v="299.22000000000003"/>
    <x v="2"/>
    <x v="3"/>
    <d v="2015-06-06T18:30:00"/>
    <d v="2015-07-08T18:30:0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d v="2015-03-06T21:04:52"/>
    <x v="1628"/>
    <n v="128.1"/>
    <n v="45.59"/>
    <x v="7"/>
    <x v="22"/>
    <d v="2015-02-04T21:04:52"/>
    <d v="2015-03-06T21:04:5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d v="2016-07-24T11:28:48"/>
    <x v="1629"/>
    <n v="107.56"/>
    <n v="70.760000000000005"/>
    <x v="6"/>
    <x v="11"/>
    <d v="2016-06-24T11:28:48"/>
    <d v="2016-07-24T11:28:48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d v="2014-06-09T05:00:00"/>
    <x v="1630"/>
    <n v="134.05000000000001"/>
    <n v="70.55"/>
    <x v="7"/>
    <x v="15"/>
    <d v="2014-05-09T20:12:22"/>
    <d v="2014-06-09T05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d v="2015-01-18T18:33:38"/>
    <x v="1631"/>
    <n v="107.24"/>
    <n v="81.239999999999995"/>
    <x v="6"/>
    <x v="19"/>
    <d v="2014-12-09T18:33:38"/>
    <d v="2015-01-18T18:33:3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d v="2015-05-22T13:00:00"/>
    <x v="1632"/>
    <n v="2.7"/>
    <n v="106.8"/>
    <x v="0"/>
    <x v="6"/>
    <d v="2015-04-22T13:02:09"/>
    <d v="2015-05-22T13:00: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d v="2015-12-10T14:14:56"/>
    <x v="1633"/>
    <n v="106.8"/>
    <n v="37.08"/>
    <x v="6"/>
    <x v="11"/>
    <d v="2015-11-10T14:14:56"/>
    <d v="2015-12-10T14:14:5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d v="2014-06-09T19:20:15"/>
    <x v="1634"/>
    <n v="106.76"/>
    <n v="37.590000000000003"/>
    <x v="6"/>
    <x v="11"/>
    <d v="2014-05-07T19:20:15"/>
    <d v="2014-06-09T19:20:15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d v="2016-06-02T10:25:18"/>
    <x v="1635"/>
    <n v="106.52"/>
    <n v="35.04"/>
    <x v="6"/>
    <x v="11"/>
    <d v="2016-05-05T10:25:18"/>
    <d v="2016-06-02T10:25:18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d v="2014-12-22T14:47:59"/>
    <x v="1636"/>
    <n v="407.77"/>
    <n v="33.549999999999997"/>
    <x v="3"/>
    <x v="5"/>
    <d v="2014-11-22T14:47:59"/>
    <d v="2014-12-22T14:47:59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d v="2015-07-20T03:59:00"/>
    <x v="1637"/>
    <n v="106"/>
    <n v="64.63"/>
    <x v="6"/>
    <x v="11"/>
    <d v="2015-06-15T21:50:44"/>
    <d v="2015-07-20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d v="2015-07-12T10:25:12"/>
    <x v="1638"/>
    <n v="105.86"/>
    <n v="46.43"/>
    <x v="6"/>
    <x v="11"/>
    <d v="2015-06-12T10:25:12"/>
    <d v="2015-07-12T10:25:1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d v="2015-06-09T20:10:05"/>
    <x v="1639"/>
    <n v="131.80000000000001"/>
    <n v="105.44"/>
    <x v="2"/>
    <x v="3"/>
    <d v="2015-04-10T20:10:05"/>
    <d v="2015-06-09T20:10:0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d v="2014-07-05T01:00:00"/>
    <x v="1640"/>
    <n v="146.38999999999999"/>
    <n v="292.77999999999997"/>
    <x v="6"/>
    <x v="11"/>
    <d v="2014-07-02T13:48:03"/>
    <d v="2014-07-05T01:00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d v="2013-05-07T15:33:14"/>
    <x v="1641"/>
    <n v="103.14"/>
    <n v="77.349999999999994"/>
    <x v="7"/>
    <x v="12"/>
    <d v="2013-04-07T15:33:14"/>
    <d v="2013-05-07T15:33:14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d v="2015-10-21T12:45:33"/>
    <x v="1642"/>
    <n v="10.52"/>
    <n v="97.41"/>
    <x v="0"/>
    <x v="26"/>
    <d v="2015-09-21T12:45:33"/>
    <d v="2015-10-21T12:45:3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d v="2016-06-10T03:00:00"/>
    <x v="1643"/>
    <n v="175.33"/>
    <n v="48.7"/>
    <x v="6"/>
    <x v="11"/>
    <d v="2016-05-03T05:15:42"/>
    <d v="2016-06-10T03:00:0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d v="2016-05-02T21:26:38"/>
    <x v="1644"/>
    <n v="104.8"/>
    <n v="40.94"/>
    <x v="6"/>
    <x v="11"/>
    <d v="2016-04-02T21:26:38"/>
    <d v="2016-05-02T21:26:38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d v="2010-07-10T22:00:00"/>
    <x v="1645"/>
    <n v="104.72"/>
    <n v="32.32"/>
    <x v="7"/>
    <x v="12"/>
    <d v="2010-05-12T06:54:15"/>
    <d v="2010-07-10T22:00:0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d v="2016-04-03T17:00:00"/>
    <x v="1646"/>
    <n v="174.4"/>
    <n v="68.84"/>
    <x v="6"/>
    <x v="11"/>
    <d v="2016-03-11T09:59:46"/>
    <d v="2016-04-03T17:00:0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d v="2010-06-03T01:41:00"/>
    <x v="1647"/>
    <n v="104.6"/>
    <n v="104.6"/>
    <x v="5"/>
    <x v="27"/>
    <d v="2010-05-24T12:56:43"/>
    <d v="2010-06-03T01:41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d v="2016-07-31T19:45:00"/>
    <x v="1648"/>
    <n v="130.44999999999999"/>
    <n v="37.270000000000003"/>
    <x v="7"/>
    <x v="20"/>
    <d v="2016-06-01T21:07:33"/>
    <d v="2016-07-31T19:45:0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d v="2013-10-14T03:59:00"/>
    <x v="1649"/>
    <n v="104.32"/>
    <n v="66.87"/>
    <x v="7"/>
    <x v="20"/>
    <d v="2013-09-09T14:13:03"/>
    <d v="2013-10-14T03:59:0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d v="2014-09-06T21:00:00"/>
    <x v="1650"/>
    <n v="52.16"/>
    <n v="49.21"/>
    <x v="6"/>
    <x v="19"/>
    <d v="2014-08-07T18:16:58"/>
    <d v="2014-09-06T21:00:0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d v="2016-06-28T16:43:05"/>
    <x v="1651"/>
    <n v="2.61"/>
    <n v="108.63"/>
    <x v="0"/>
    <x v="1"/>
    <d v="2016-04-29T16:43:05"/>
    <d v="2016-06-28T16:43:05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d v="2014-06-09T03:59:00"/>
    <x v="1652"/>
    <n v="104.24"/>
    <n v="27.15"/>
    <x v="7"/>
    <x v="15"/>
    <d v="2014-05-07T23:17:44"/>
    <d v="2014-06-09T03:59:0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d v="2015-05-02T21:00:00"/>
    <x v="1653"/>
    <n v="104.2"/>
    <n v="186.07"/>
    <x v="6"/>
    <x v="11"/>
    <d v="2015-04-06T22:16:07"/>
    <d v="2015-05-02T21:00:0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d v="2011-04-16T03:59:00"/>
    <x v="1654"/>
    <n v="104"/>
    <n v="57.78"/>
    <x v="7"/>
    <x v="12"/>
    <d v="2011-03-30T22:36:25"/>
    <d v="2011-04-16T03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d v="2015-03-18T17:00:00"/>
    <x v="1655"/>
    <n v="104"/>
    <n v="19.7"/>
    <x v="6"/>
    <x v="11"/>
    <d v="2015-02-25T00:51:19"/>
    <d v="2015-03-18T17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d v="2015-12-13T02:26:32"/>
    <x v="1656"/>
    <n v="104"/>
    <n v="866.67"/>
    <x v="6"/>
    <x v="11"/>
    <d v="2015-11-13T02:26:32"/>
    <d v="2015-12-13T02:26:32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d v="2012-08-02T21:37:00"/>
    <x v="1657"/>
    <n v="173.2"/>
    <n v="32.07"/>
    <x v="1"/>
    <x v="17"/>
    <d v="2012-07-05T21:37:00"/>
    <d v="2012-08-02T21:37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d v="2016-08-25T10:51:56"/>
    <x v="1658"/>
    <n v="105.96"/>
    <n v="54.08"/>
    <x v="5"/>
    <x v="8"/>
    <d v="2016-07-25T10:51:56"/>
    <d v="2016-08-25T10:51:5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d v="2014-05-13T04:00:00"/>
    <x v="1659"/>
    <n v="103.76"/>
    <n v="66.510000000000005"/>
    <x v="6"/>
    <x v="11"/>
    <d v="2014-05-01T22:27:25"/>
    <d v="2014-05-13T04:00:0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d v="2011-10-29T16:12:01"/>
    <x v="1660"/>
    <n v="103.4"/>
    <n v="95.74"/>
    <x v="7"/>
    <x v="25"/>
    <d v="2011-08-30T16:12:01"/>
    <d v="2011-10-29T16:12:0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d v="2015-05-30T20:21:43"/>
    <x v="1661"/>
    <n v="103.4"/>
    <n v="76.03"/>
    <x v="6"/>
    <x v="11"/>
    <d v="2015-04-30T20:21:43"/>
    <d v="2015-05-30T20:21:4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d v="2010-05-15T08:10:00"/>
    <x v="1662"/>
    <n v="215"/>
    <n v="78.180000000000007"/>
    <x v="2"/>
    <x v="3"/>
    <d v="2010-03-17T10:48:29"/>
    <d v="2010-05-15T08:10:0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d v="2014-07-16T14:31:15"/>
    <x v="1663"/>
    <n v="171.73"/>
    <n v="33.03"/>
    <x v="6"/>
    <x v="11"/>
    <d v="2014-06-16T14:31:15"/>
    <d v="2014-07-16T14:31:15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d v="2015-01-28T22:00:00"/>
    <x v="1664"/>
    <n v="103"/>
    <n v="52.55"/>
    <x v="6"/>
    <x v="11"/>
    <d v="2015-01-12T19:12:18"/>
    <d v="2015-01-28T22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d v="2016-06-04T22:57:33"/>
    <x v="1665"/>
    <n v="102.76"/>
    <n v="47.57"/>
    <x v="6"/>
    <x v="19"/>
    <d v="2016-05-05T22:57:33"/>
    <d v="2016-06-04T22:57:3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d v="2016-08-17T10:05:40"/>
    <x v="1666"/>
    <n v="128.44999999999999"/>
    <n v="30.95"/>
    <x v="6"/>
    <x v="11"/>
    <d v="2016-07-20T10:05:40"/>
    <d v="2016-08-17T10:05:4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d v="2012-05-05T17:25:43"/>
    <x v="1667"/>
    <n v="102.6"/>
    <n v="40.08"/>
    <x v="7"/>
    <x v="12"/>
    <d v="2012-04-05T17:25:43"/>
    <d v="2012-05-05T17:25:4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d v="2015-11-13T20:17:00"/>
    <x v="1668"/>
    <n v="102.6"/>
    <n v="59.65"/>
    <x v="6"/>
    <x v="11"/>
    <d v="2015-10-17T10:18:41"/>
    <d v="2015-11-13T20:17:0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d v="2016-03-03T05:59:00"/>
    <x v="1669"/>
    <n v="102.6"/>
    <n v="77.73"/>
    <x v="6"/>
    <x v="11"/>
    <d v="2016-02-17T14:03:10"/>
    <d v="2016-03-03T05:59:0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d v="2016-03-30T14:39:00"/>
    <x v="1670"/>
    <n v="102.4"/>
    <n v="121.9"/>
    <x v="6"/>
    <x v="11"/>
    <d v="2016-03-22T11:55:25"/>
    <d v="2016-03-30T14:39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d v="2016-08-24T21:42:08"/>
    <x v="1671"/>
    <n v="128"/>
    <n v="60.95"/>
    <x v="6"/>
    <x v="11"/>
    <d v="2016-08-08T21:42:08"/>
    <d v="2016-08-24T21:42:08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d v="2015-08-05T18:36:00"/>
    <x v="1672"/>
    <n v="102.4"/>
    <n v="47.41"/>
    <x v="6"/>
    <x v="11"/>
    <d v="2015-07-18T16:19:38"/>
    <d v="2015-08-05T18:36:0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d v="2015-11-05T21:44:40"/>
    <x v="1673"/>
    <n v="170.67"/>
    <n v="44.91"/>
    <x v="6"/>
    <x v="11"/>
    <d v="2015-10-06T20:44:40"/>
    <d v="2015-11-05T21:44:4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d v="2015-03-07T15:18:45"/>
    <x v="1674"/>
    <n v="102.2"/>
    <n v="82.42"/>
    <x v="1"/>
    <x v="17"/>
    <d v="2015-02-05T15:18:45"/>
    <d v="2015-03-07T15:18:4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d v="2015-06-24T22:34:12"/>
    <x v="1675"/>
    <n v="127.75"/>
    <n v="38.71"/>
    <x v="6"/>
    <x v="11"/>
    <d v="2015-05-25T22:34:12"/>
    <d v="2015-06-24T22:34:12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d v="2010-10-08T20:04:28"/>
    <x v="1676"/>
    <n v="102"/>
    <n v="134.21"/>
    <x v="1"/>
    <x v="17"/>
    <d v="2010-09-08T20:04:28"/>
    <d v="2010-10-08T20:04:2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d v="2016-01-10T00:00:00"/>
    <x v="1677"/>
    <n v="12.75"/>
    <n v="110.87"/>
    <x v="0"/>
    <x v="1"/>
    <d v="2015-11-16T18:25:00"/>
    <d v="2016-01-10T00:00:0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d v="2015-04-23T05:40:07"/>
    <x v="1678"/>
    <n v="46.36"/>
    <n v="70.83"/>
    <x v="6"/>
    <x v="19"/>
    <d v="2015-02-22T06:40:07"/>
    <d v="2015-04-23T05:40:0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d v="2015-07-29T17:00:00"/>
    <x v="1679"/>
    <n v="101.96"/>
    <n v="39.83"/>
    <x v="6"/>
    <x v="11"/>
    <d v="2015-06-29T13:44:57"/>
    <d v="2015-07-29T17:00:0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d v="2013-05-20T00:41:00"/>
    <x v="1680"/>
    <n v="101.91"/>
    <n v="37.47"/>
    <x v="1"/>
    <x v="17"/>
    <d v="2013-04-19T14:31:17"/>
    <d v="2013-05-20T00:41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d v="2015-02-11T04:59:00"/>
    <x v="1681"/>
    <n v="127.25"/>
    <n v="72.709999999999994"/>
    <x v="6"/>
    <x v="11"/>
    <d v="2014-12-15T19:55:07"/>
    <d v="2015-02-11T04:59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d v="2013-11-22T12:35:13"/>
    <x v="1682"/>
    <n v="18.14"/>
    <n v="52.92"/>
    <x v="7"/>
    <x v="33"/>
    <d v="2013-10-23T11:35:13"/>
    <d v="2013-11-22T12:35: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d v="2014-11-03T05:59:00"/>
    <x v="1683"/>
    <n v="50.74"/>
    <n v="74.62"/>
    <x v="7"/>
    <x v="37"/>
    <d v="2014-10-11T20:06:20"/>
    <d v="2014-11-03T05:59:0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d v="2013-04-12T01:01:27"/>
    <x v="1684"/>
    <n v="101.4"/>
    <n v="72.430000000000007"/>
    <x v="1"/>
    <x v="17"/>
    <d v="2013-03-13T01:01:27"/>
    <d v="2013-04-12T01:01:2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d v="2014-12-19T14:19:04"/>
    <x v="1685"/>
    <n v="101.4"/>
    <n v="97.5"/>
    <x v="7"/>
    <x v="22"/>
    <d v="2014-11-19T14:19:04"/>
    <d v="2014-12-19T14:19:04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d v="2016-05-01T11:00:06"/>
    <x v="1686"/>
    <n v="105.5"/>
    <n v="45.21"/>
    <x v="6"/>
    <x v="9"/>
    <d v="2016-03-02T12:00:06"/>
    <d v="2016-05-01T11:00:0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d v="2017-04-09T23:47:28"/>
    <x v="1687"/>
    <n v="20.21"/>
    <n v="114.82"/>
    <x v="7"/>
    <x v="14"/>
    <d v="2017-03-11T00:47:28"/>
    <d v="2017-04-09T23:47:28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d v="2016-06-22T01:05:57"/>
    <x v="1688"/>
    <n v="101"/>
    <n v="66.45"/>
    <x v="6"/>
    <x v="11"/>
    <d v="2016-05-23T01:05:57"/>
    <d v="2016-06-22T01:05:57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d v="2015-08-15T18:12:24"/>
    <x v="1689"/>
    <n v="16.829999999999998"/>
    <n v="315.5"/>
    <x v="6"/>
    <x v="11"/>
    <d v="2015-06-16T18:12:24"/>
    <d v="2015-08-15T18:12:2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d v="2014-10-19T13:01:24"/>
    <x v="1690"/>
    <n v="36.01"/>
    <n v="57.3"/>
    <x v="1"/>
    <x v="35"/>
    <d v="2014-09-19T13:01:24"/>
    <d v="2014-10-19T13:01:24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d v="2015-02-14T19:39:40"/>
    <x v="1691"/>
    <n v="105.04"/>
    <n v="70.03"/>
    <x v="6"/>
    <x v="19"/>
    <d v="2014-12-16T19:39:40"/>
    <d v="2015-02-14T19:39:4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d v="2015-06-19T01:00:16"/>
    <x v="1692"/>
    <n v="100.8"/>
    <n v="35.49"/>
    <x v="6"/>
    <x v="11"/>
    <d v="2015-05-20T01:00:16"/>
    <d v="2015-06-19T01:00:1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d v="2014-10-15T14:26:56"/>
    <x v="1693"/>
    <n v="100.8"/>
    <n v="63"/>
    <x v="6"/>
    <x v="11"/>
    <d v="2014-09-15T14:26:56"/>
    <d v="2014-10-15T14:26:5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d v="2016-04-11T02:30:00"/>
    <x v="1694"/>
    <n v="125.6"/>
    <n v="78.5"/>
    <x v="6"/>
    <x v="11"/>
    <d v="2016-03-02T07:14:53"/>
    <d v="2016-04-11T02:30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d v="2013-11-07T21:58:03"/>
    <x v="1695"/>
    <n v="100.44"/>
    <n v="41.85"/>
    <x v="7"/>
    <x v="15"/>
    <d v="2013-10-08T20:58:03"/>
    <d v="2013-11-07T21:58:03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d v="2013-03-01T05:59:00"/>
    <x v="1696"/>
    <n v="125.3"/>
    <n v="38.549999999999997"/>
    <x v="1"/>
    <x v="17"/>
    <d v="2013-01-30T23:05:37"/>
    <d v="2013-03-01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d v="2016-07-11T20:51:01"/>
    <x v="1697"/>
    <n v="125.3"/>
    <n v="67.73"/>
    <x v="7"/>
    <x v="15"/>
    <d v="2016-05-12T20:51:01"/>
    <d v="2016-07-11T20:51:0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d v="2015-03-02T05:59:00"/>
    <x v="1698"/>
    <n v="125.25"/>
    <n v="119.29"/>
    <x v="7"/>
    <x v="15"/>
    <d v="2015-01-27T15:09:41"/>
    <d v="2015-03-02T05:59:0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d v="2016-06-06T06:01:07"/>
    <x v="1699"/>
    <n v="100.12"/>
    <n v="65.87"/>
    <x v="7"/>
    <x v="15"/>
    <d v="2016-05-12T06:01:07"/>
    <d v="2016-06-06T06:01:0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d v="2015-09-04T19:00:10"/>
    <x v="1700"/>
    <n v="100.12"/>
    <n v="43.91"/>
    <x v="3"/>
    <x v="5"/>
    <d v="2015-08-05T19:00:10"/>
    <d v="2015-09-04T19:00:1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d v="2014-11-10T01:41:35"/>
    <x v="1701"/>
    <n v="14.83"/>
    <n v="69.47"/>
    <x v="4"/>
    <x v="29"/>
    <d v="2014-09-11T00:41:35"/>
    <d v="2014-11-10T01:41:35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d v="2016-11-11T22:00:00"/>
    <x v="1702"/>
    <n v="100.04"/>
    <n v="61"/>
    <x v="6"/>
    <x v="11"/>
    <d v="2016-10-21T19:25:46"/>
    <d v="2016-11-11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d v="2011-01-21T22:00:00"/>
    <x v="1703"/>
    <n v="166.68"/>
    <n v="75.77"/>
    <x v="7"/>
    <x v="15"/>
    <d v="2010-12-04T02:06:11"/>
    <d v="2011-01-21T22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d v="2016-12-01T02:23:31"/>
    <x v="1704"/>
    <n v="100"/>
    <n v="50"/>
    <x v="6"/>
    <x v="11"/>
    <d v="2016-11-01T01:23:31"/>
    <d v="2016-12-01T02:23:3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d v="2011-10-02T17:36:13"/>
    <x v="1705"/>
    <n v="100"/>
    <n v="113.64"/>
    <x v="7"/>
    <x v="12"/>
    <d v="2011-08-03T17:36:13"/>
    <d v="2011-10-02T17:36:13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d v="2013-05-09T02:27:33"/>
    <x v="1706"/>
    <n v="100"/>
    <n v="48.08"/>
    <x v="7"/>
    <x v="12"/>
    <d v="2013-04-09T02:27:33"/>
    <d v="2013-05-09T02:27:3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d v="2015-11-28T18:00:28"/>
    <x v="1707"/>
    <n v="100"/>
    <n v="73.53"/>
    <x v="6"/>
    <x v="11"/>
    <d v="2015-11-03T18:00:28"/>
    <d v="2015-11-28T18:00:28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d v="2014-09-08T03:00:00"/>
    <x v="1708"/>
    <n v="100"/>
    <n v="227.27"/>
    <x v="6"/>
    <x v="11"/>
    <d v="2014-08-05T00:14:30"/>
    <d v="2014-09-08T03:00:0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d v="2015-03-07T19:57:37"/>
    <x v="1709"/>
    <n v="100"/>
    <n v="104.17"/>
    <x v="6"/>
    <x v="11"/>
    <d v="2015-02-05T19:57:37"/>
    <d v="2015-03-07T19:57:37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d v="2015-04-09T19:00:55"/>
    <x v="1710"/>
    <n v="100"/>
    <n v="100"/>
    <x v="6"/>
    <x v="19"/>
    <d v="2015-03-24T19:00:55"/>
    <d v="2015-04-09T19:00:55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d v="2015-07-18T03:00:00"/>
    <x v="1711"/>
    <n v="31.25"/>
    <n v="1250"/>
    <x v="6"/>
    <x v="11"/>
    <d v="2015-05-20T05:33:24"/>
    <d v="2015-07-18T03:00:0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d v="2014-07-29T00:29:40"/>
    <x v="1712"/>
    <n v="6.42"/>
    <n v="41.58"/>
    <x v="0"/>
    <x v="24"/>
    <d v="2014-07-01T00:29:40"/>
    <d v="2014-07-29T00:29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d v="2016-07-11T15:09:20"/>
    <x v="1713"/>
    <n v="86.14"/>
    <n v="248.5"/>
    <x v="6"/>
    <x v="11"/>
    <d v="2016-06-13T15:09:20"/>
    <d v="2016-07-11T15:09:2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d v="2017-02-18T23:59:00"/>
    <x v="1714"/>
    <n v="2.48"/>
    <n v="155.25"/>
    <x v="0"/>
    <x v="1"/>
    <d v="2016-12-28T20:57:06"/>
    <d v="2017-02-18T23:59:0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d v="2016-04-08T18:31:22"/>
    <x v="1715"/>
    <n v="41.4"/>
    <n v="47.77"/>
    <x v="1"/>
    <x v="32"/>
    <d v="2016-03-09T19:31:22"/>
    <d v="2016-04-08T18:31:22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d v="2014-10-19T05:00:00"/>
    <x v="1716"/>
    <n v="42.36"/>
    <n v="79.87"/>
    <x v="6"/>
    <x v="9"/>
    <d v="2014-08-25T17:15:16"/>
    <d v="2014-10-19T05:00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d v="2016-09-09T06:00:00"/>
    <x v="1717"/>
    <n v="12.34"/>
    <n v="72.59"/>
    <x v="0"/>
    <x v="1"/>
    <d v="2016-07-28T15:14:01"/>
    <d v="2016-09-09T06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d v="2012-08-29T00:00:00"/>
    <x v="1718"/>
    <n v="122.83"/>
    <n v="32.32"/>
    <x v="7"/>
    <x v="13"/>
    <d v="2012-08-06T19:29:43"/>
    <d v="2012-08-29T00:00:0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d v="2016-12-04T00:00:00"/>
    <x v="1719"/>
    <n v="111.41"/>
    <n v="23.8"/>
    <x v="2"/>
    <x v="3"/>
    <d v="2016-11-06T11:24:48"/>
    <d v="2016-12-04T00:00:0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d v="2010-08-01T04:00:00"/>
    <x v="1720"/>
    <n v="40.75"/>
    <n v="143.82"/>
    <x v="7"/>
    <x v="12"/>
    <d v="2010-05-06T04:48:03"/>
    <d v="2010-08-01T04:00:0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d v="2017-03-11T12:21:31"/>
    <x v="1721"/>
    <n v="121.2"/>
    <n v="33.67"/>
    <x v="6"/>
    <x v="11"/>
    <d v="2017-02-09T12:21:31"/>
    <d v="2017-03-11T12:21:31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d v="2012-05-22T03:30:00"/>
    <x v="1722"/>
    <n v="120.6"/>
    <n v="48.24"/>
    <x v="7"/>
    <x v="12"/>
    <d v="2012-05-08T21:25:09"/>
    <d v="2012-05-22T03:3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d v="2015-11-04T19:26:31"/>
    <x v="1723"/>
    <n v="120.5"/>
    <n v="40.85"/>
    <x v="6"/>
    <x v="11"/>
    <d v="2015-10-05T18:26:31"/>
    <d v="2015-11-04T19:26:3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d v="2014-06-14T14:23:54"/>
    <x v="1724"/>
    <n v="120.25"/>
    <n v="141.47"/>
    <x v="7"/>
    <x v="15"/>
    <d v="2014-05-15T14:23:54"/>
    <d v="2014-06-14T14:23:5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d v="2016-06-03T16:30:00"/>
    <x v="1725"/>
    <n v="120.25"/>
    <n v="104.57"/>
    <x v="6"/>
    <x v="11"/>
    <d v="2016-05-04T16:24:26"/>
    <d v="2016-06-03T16:3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d v="2014-08-13T22:00:00"/>
    <x v="1726"/>
    <n v="120.25"/>
    <n v="44.54"/>
    <x v="6"/>
    <x v="11"/>
    <d v="2014-07-22T14:34:56"/>
    <d v="2014-08-13T22:00:00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d v="2017-03-16T21:37:10"/>
    <x v="1727"/>
    <n v="100"/>
    <n v="171.43"/>
    <x v="7"/>
    <x v="14"/>
    <d v="2017-02-14T22:37:10"/>
    <d v="2017-03-16T21:37:1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d v="2016-11-17T11:36:34"/>
    <x v="1728"/>
    <n v="100"/>
    <n v="171.43"/>
    <x v="6"/>
    <x v="11"/>
    <d v="2016-10-18T10:36:34"/>
    <d v="2016-11-17T11:36:3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d v="2012-07-20T23:02:45"/>
    <x v="1729"/>
    <n v="160"/>
    <n v="25"/>
    <x v="7"/>
    <x v="15"/>
    <d v="2012-06-20T23:02:45"/>
    <d v="2012-07-20T23:02:45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d v="2017-03-26T23:59:00"/>
    <x v="1730"/>
    <n v="47.8"/>
    <n v="159.33000000000001"/>
    <x v="7"/>
    <x v="14"/>
    <d v="2017-02-22T03:37:47"/>
    <d v="2017-03-26T23:59:0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d v="2016-05-08T21:00:00"/>
    <x v="1731"/>
    <n v="119.45"/>
    <n v="108.59"/>
    <x v="6"/>
    <x v="11"/>
    <d v="2016-04-24T13:14:14"/>
    <d v="2016-05-08T21:00:0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d v="2012-11-15T00:00:00"/>
    <x v="1732"/>
    <n v="108.41"/>
    <n v="58.17"/>
    <x v="5"/>
    <x v="27"/>
    <d v="2012-10-26T00:14:41"/>
    <d v="2012-11-15T00:00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d v="2016-07-18T20:23:40"/>
    <x v="1733"/>
    <n v="118.6"/>
    <n v="91.23"/>
    <x v="5"/>
    <x v="27"/>
    <d v="2016-06-18T20:23:40"/>
    <d v="2016-07-18T20:23:4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d v="2015-04-30T15:20:00"/>
    <x v="1734"/>
    <n v="118.5"/>
    <n v="103.04"/>
    <x v="5"/>
    <x v="16"/>
    <d v="2015-04-03T18:41:41"/>
    <d v="2015-04-30T15:20:0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d v="2015-02-21T19:58:39"/>
    <x v="1735"/>
    <n v="158"/>
    <n v="158"/>
    <x v="6"/>
    <x v="9"/>
    <d v="2014-12-23T19:58:39"/>
    <d v="2015-02-21T19:58:3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d v="2015-06-08T00:23:53"/>
    <x v="1736"/>
    <n v="31.55"/>
    <n v="60.67"/>
    <x v="6"/>
    <x v="11"/>
    <d v="2015-04-09T00:23:53"/>
    <d v="2015-06-08T00:23:53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d v="2016-05-14T00:00:00"/>
    <x v="1737"/>
    <n v="107.41"/>
    <n v="39.380000000000003"/>
    <x v="5"/>
    <x v="27"/>
    <d v="2016-04-25T17:23:40"/>
    <d v="2016-05-14T00:00:00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d v="2014-10-01T04:00:00"/>
    <x v="1738"/>
    <n v="131.16999999999999"/>
    <n v="41.42"/>
    <x v="6"/>
    <x v="11"/>
    <d v="2014-09-09T15:58:04"/>
    <d v="2014-10-01T04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d v="2014-10-05T18:49:03"/>
    <x v="1739"/>
    <n v="9.44"/>
    <n v="73.760000000000005"/>
    <x v="7"/>
    <x v="12"/>
    <d v="2014-09-05T18:49:03"/>
    <d v="2014-10-05T18:49:03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d v="2016-03-04T23:19:28"/>
    <x v="1740"/>
    <n v="19.649999999999999"/>
    <n v="58.95"/>
    <x v="6"/>
    <x v="19"/>
    <d v="2016-02-03T23:19:28"/>
    <d v="2016-03-04T23:19:2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d v="2015-12-15T12:10:00"/>
    <x v="1741"/>
    <n v="13.85"/>
    <n v="63.65"/>
    <x v="2"/>
    <x v="3"/>
    <d v="2015-11-13T15:51:08"/>
    <d v="2015-12-15T12:1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d v="2013-01-26T05:09:34"/>
    <x v="1742"/>
    <n v="107.05"/>
    <n v="53.52"/>
    <x v="7"/>
    <x v="12"/>
    <d v="2012-12-27T05:09:34"/>
    <d v="2013-01-26T05:09:34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d v="2014-07-15T05:00:00"/>
    <x v="1743"/>
    <n v="130.83000000000001"/>
    <n v="112.14"/>
    <x v="6"/>
    <x v="19"/>
    <d v="2014-06-16T16:03:49"/>
    <d v="2014-07-15T05:00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d v="2012-05-19T03:00:00"/>
    <x v="1744"/>
    <n v="117.25"/>
    <n v="58.63"/>
    <x v="7"/>
    <x v="15"/>
    <d v="2012-04-06T10:59:18"/>
    <d v="2012-05-19T03:00:0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d v="2011-12-06T02:02:29"/>
    <x v="1745"/>
    <n v="117"/>
    <n v="75.48"/>
    <x v="7"/>
    <x v="15"/>
    <d v="2011-10-22T01:02:29"/>
    <d v="2011-12-06T02:02:29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d v="2012-11-26T04:59:00"/>
    <x v="1746"/>
    <n v="117"/>
    <n v="61.58"/>
    <x v="7"/>
    <x v="15"/>
    <d v="2012-10-23T16:58:09"/>
    <d v="2012-11-26T04:59:00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d v="2015-03-01T15:21:16"/>
    <x v="1747"/>
    <n v="42.47"/>
    <n v="83.43"/>
    <x v="2"/>
    <x v="36"/>
    <d v="2015-01-30T15:21:16"/>
    <d v="2015-03-01T15:21:1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d v="2015-03-01T04:59:00"/>
    <x v="1748"/>
    <n v="116.75"/>
    <n v="41.7"/>
    <x v="6"/>
    <x v="19"/>
    <d v="2015-02-15T00:28:17"/>
    <d v="2015-03-01T04:59:0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d v="2012-09-21T04:46:47"/>
    <x v="1749"/>
    <n v="155.53"/>
    <n v="38.880000000000003"/>
    <x v="7"/>
    <x v="25"/>
    <d v="2012-07-23T04:46:47"/>
    <d v="2012-09-21T04:46:47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d v="2013-11-02T20:49:27"/>
    <x v="1750"/>
    <n v="105.95"/>
    <n v="34.79"/>
    <x v="6"/>
    <x v="11"/>
    <d v="2013-10-03T20:49:27"/>
    <d v="2013-11-02T20:49:27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d v="2012-07-15T14:00:04"/>
    <x v="1751"/>
    <n v="116.25"/>
    <n v="116.25"/>
    <x v="5"/>
    <x v="27"/>
    <d v="2012-06-15T14:00:04"/>
    <d v="2012-07-15T14:00:0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d v="2013-04-16T19:00:00"/>
    <x v="1752"/>
    <n v="116.25"/>
    <n v="31"/>
    <x v="7"/>
    <x v="12"/>
    <d v="2013-03-08T02:40:25"/>
    <d v="2013-04-16T19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d v="2016-01-27T01:00:00"/>
    <x v="1753"/>
    <n v="116.05"/>
    <n v="80.03"/>
    <x v="6"/>
    <x v="11"/>
    <d v="2016-01-13T05:51:57"/>
    <d v="2016-01-27T01:00:0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d v="2016-02-03T12:33:09"/>
    <x v="1754"/>
    <n v="46.38"/>
    <n v="20.34"/>
    <x v="0"/>
    <x v="1"/>
    <d v="2016-01-19T12:33:09"/>
    <d v="2016-02-03T12:33:09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d v="2013-12-12T06:08:27"/>
    <x v="1755"/>
    <n v="115.55"/>
    <n v="36.11"/>
    <x v="7"/>
    <x v="12"/>
    <d v="2013-11-12T06:08:27"/>
    <d v="2013-12-12T06:08:2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d v="2014-12-17T02:51:29"/>
    <x v="1756"/>
    <n v="109.76"/>
    <n v="51.22"/>
    <x v="6"/>
    <x v="11"/>
    <d v="2014-11-17T02:51:29"/>
    <d v="2014-12-17T02:51:29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d v="2012-02-14T17:31:08"/>
    <x v="1757"/>
    <n v="115"/>
    <n v="79.31"/>
    <x v="6"/>
    <x v="11"/>
    <d v="2012-01-15T17:31:08"/>
    <d v="2012-02-14T17:31:08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d v="2016-12-26T00:15:09"/>
    <x v="1758"/>
    <n v="6.97"/>
    <n v="383.33"/>
    <x v="6"/>
    <x v="11"/>
    <d v="2016-11-23T00:15:09"/>
    <d v="2016-12-26T00:15:09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d v="2017-01-24T15:32:48"/>
    <x v="1759"/>
    <n v="459.8"/>
    <n v="11.67"/>
    <x v="3"/>
    <x v="5"/>
    <d v="2017-01-17T15:32:48"/>
    <d v="2017-01-24T15:32:4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d v="2015-05-17T15:31:17"/>
    <x v="1760"/>
    <n v="114.9"/>
    <n v="31.05"/>
    <x v="7"/>
    <x v="13"/>
    <d v="2015-04-17T15:31:17"/>
    <d v="2015-05-17T15:31:1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d v="2017-01-23T04:59:00"/>
    <x v="1761"/>
    <n v="45.92"/>
    <n v="164"/>
    <x v="0"/>
    <x v="1"/>
    <d v="2016-12-17T05:17:33"/>
    <d v="2017-01-23T04:59:0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d v="2014-07-09T12:34:56"/>
    <x v="1762"/>
    <n v="22.91"/>
    <n v="65.459999999999994"/>
    <x v="1"/>
    <x v="32"/>
    <d v="2014-06-09T12:34:56"/>
    <d v="2014-07-09T12:34:5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d v="2014-06-26T23:02:02"/>
    <x v="1763"/>
    <n v="15.27"/>
    <n v="57.25"/>
    <x v="6"/>
    <x v="11"/>
    <d v="2014-05-27T23:02:02"/>
    <d v="2014-06-26T23:02:0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d v="2014-12-31T07:00:00"/>
    <x v="1764"/>
    <n v="114.35"/>
    <n v="87.96"/>
    <x v="6"/>
    <x v="11"/>
    <d v="2014-12-03T07:58:03"/>
    <d v="2014-12-31T07:00:0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d v="2014-08-03T15:48:04"/>
    <x v="1765"/>
    <n v="45.72"/>
    <n v="58.62"/>
    <x v="2"/>
    <x v="3"/>
    <d v="2014-07-04T15:48:04"/>
    <d v="2014-08-03T15:48:04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d v="2014-09-11T10:24:14"/>
    <x v="1766"/>
    <n v="152.13"/>
    <n v="40.75"/>
    <x v="7"/>
    <x v="15"/>
    <d v="2014-08-12T10:24:14"/>
    <d v="2014-09-11T10:24:1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d v="2016-12-02T06:09:26"/>
    <x v="1767"/>
    <n v="114"/>
    <n v="36.770000000000003"/>
    <x v="0"/>
    <x v="4"/>
    <d v="2016-11-18T06:09:26"/>
    <d v="2016-12-02T06:09:26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d v="2013-12-28T04:59:00"/>
    <x v="1768"/>
    <n v="113.52"/>
    <n v="35.47"/>
    <x v="5"/>
    <x v="27"/>
    <d v="2013-12-04T21:53:33"/>
    <d v="2013-12-28T04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d v="2012-02-13T03:35:14"/>
    <x v="1769"/>
    <n v="113.25"/>
    <n v="51.48"/>
    <x v="7"/>
    <x v="12"/>
    <d v="2011-12-15T03:35:14"/>
    <d v="2012-02-13T03:35:14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d v="2015-03-16T21:00:00"/>
    <x v="1770"/>
    <n v="112.85"/>
    <n v="39.6"/>
    <x v="6"/>
    <x v="11"/>
    <d v="2015-02-18T22:00:22"/>
    <d v="2015-03-16T21:00:0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d v="2017-02-28T18:54:42"/>
    <x v="1771"/>
    <n v="14.99"/>
    <n v="80.319999999999993"/>
    <x v="0"/>
    <x v="1"/>
    <d v="2016-12-30T18:54:42"/>
    <d v="2017-02-28T18:54:42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d v="2014-07-02T04:00:00"/>
    <x v="1772"/>
    <n v="112.25"/>
    <n v="31.62"/>
    <x v="6"/>
    <x v="11"/>
    <d v="2014-05-30T01:55:44"/>
    <d v="2014-07-02T04:00:0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d v="2012-05-28T06:30:57"/>
    <x v="1773"/>
    <n v="123.94"/>
    <n v="69.72"/>
    <x v="5"/>
    <x v="27"/>
    <d v="2012-03-29T06:30:57"/>
    <d v="2012-05-28T06:30:57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d v="2011-07-01T19:05:20"/>
    <x v="1774"/>
    <n v="111.52"/>
    <n v="43.73"/>
    <x v="7"/>
    <x v="15"/>
    <d v="2011-06-01T19:05:20"/>
    <d v="2011-07-01T19:05:2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d v="2015-09-19T03:50:17"/>
    <x v="1775"/>
    <n v="44.6"/>
    <n v="185.83"/>
    <x v="5"/>
    <x v="10"/>
    <d v="2015-08-20T03:50:17"/>
    <d v="2015-09-19T03:50:17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d v="2012-04-27T22:00:00"/>
    <x v="1776"/>
    <n v="148.13"/>
    <n v="63.49"/>
    <x v="7"/>
    <x v="15"/>
    <d v="2012-03-19T18:34:09"/>
    <d v="2012-04-27T22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d v="2015-09-30T19:29:00"/>
    <x v="1777"/>
    <n v="111.1"/>
    <n v="51.67"/>
    <x v="7"/>
    <x v="12"/>
    <d v="2015-09-01T21:36:37"/>
    <d v="2015-09-30T19:2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d v="2016-06-01T21:42:00"/>
    <x v="1778"/>
    <n v="110.75"/>
    <n v="110.75"/>
    <x v="6"/>
    <x v="11"/>
    <d v="2016-05-09T15:06:59"/>
    <d v="2016-06-01T21:42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d v="2016-05-10T11:17:00"/>
    <x v="1779"/>
    <n v="126.29"/>
    <n v="147.33000000000001"/>
    <x v="6"/>
    <x v="11"/>
    <d v="2016-04-29T14:52:07"/>
    <d v="2016-05-10T11:17:0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d v="2014-08-17T15:35:24"/>
    <x v="1780"/>
    <n v="100.45"/>
    <n v="110.5"/>
    <x v="6"/>
    <x v="11"/>
    <d v="2014-06-18T15:35:24"/>
    <d v="2014-08-17T15:35:2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d v="2014-08-14T18:11:00"/>
    <x v="1781"/>
    <n v="110.2"/>
    <n v="26.55"/>
    <x v="7"/>
    <x v="22"/>
    <d v="2014-07-13T10:48:23"/>
    <d v="2014-08-14T18:11:0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d v="2014-07-01T04:59:00"/>
    <x v="1782"/>
    <n v="110.1"/>
    <n v="73.400000000000006"/>
    <x v="6"/>
    <x v="11"/>
    <d v="2014-05-27T18:16:21"/>
    <d v="2014-07-01T04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d v="2016-08-18T21:52:19"/>
    <x v="1783"/>
    <n v="5.5"/>
    <n v="220"/>
    <x v="5"/>
    <x v="10"/>
    <d v="2016-07-19T21:52:19"/>
    <d v="2016-08-18T21:52:1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d v="2014-05-10T03:59:00"/>
    <x v="1784"/>
    <n v="137.38"/>
    <n v="30.96"/>
    <x v="1"/>
    <x v="2"/>
    <d v="2014-04-25T17:53:09"/>
    <d v="2014-05-10T03:59:00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d v="2014-06-27T22:04:24"/>
    <x v="1785"/>
    <n v="33.78"/>
    <n v="137.25"/>
    <x v="7"/>
    <x v="14"/>
    <d v="2014-05-29T22:04:24"/>
    <d v="2014-06-27T22:04:2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d v="2011-02-26T00:37:10"/>
    <x v="1786"/>
    <n v="219.5"/>
    <n v="46.7"/>
    <x v="5"/>
    <x v="27"/>
    <d v="2011-01-27T00:37:10"/>
    <d v="2011-02-26T00:37:1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d v="2016-02-05T22:00:00"/>
    <x v="1787"/>
    <n v="109.65"/>
    <n v="52.21"/>
    <x v="6"/>
    <x v="11"/>
    <d v="2016-01-11T13:56:54"/>
    <d v="2016-02-05T22:00:0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d v="2015-09-24T20:38:02"/>
    <x v="1788"/>
    <n v="109.55"/>
    <n v="43.82"/>
    <x v="7"/>
    <x v="13"/>
    <d v="2015-08-25T20:38:02"/>
    <d v="2015-09-24T20:38:0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d v="2015-06-01T03:59:00"/>
    <x v="1789"/>
    <n v="109.55"/>
    <n v="199.18"/>
    <x v="6"/>
    <x v="11"/>
    <d v="2015-04-15T18:01:48"/>
    <d v="2015-06-01T03:59:0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d v="2016-02-04T07:50:33"/>
    <x v="1790"/>
    <n v="13.64"/>
    <n v="58.97"/>
    <x v="2"/>
    <x v="3"/>
    <d v="2015-12-06T07:50:33"/>
    <d v="2016-02-04T07:50:3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d v="2013-08-18T15:00:00"/>
    <x v="1791"/>
    <n v="114.84"/>
    <n v="39.67"/>
    <x v="6"/>
    <x v="11"/>
    <d v="2013-07-22T22:20:31"/>
    <d v="2013-08-18T1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d v="2016-03-19T04:33:43"/>
    <x v="1792"/>
    <n v="145.33000000000001"/>
    <n v="35.74"/>
    <x v="7"/>
    <x v="13"/>
    <d v="2016-02-18T05:33:43"/>
    <d v="2016-03-19T04:33:43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d v="2017-01-07T21:00:00"/>
    <x v="1793"/>
    <n v="108.75"/>
    <n v="63.97"/>
    <x v="2"/>
    <x v="3"/>
    <d v="2016-12-06T21:02:50"/>
    <d v="2017-01-07T21:00:0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d v="2014-07-30T22:41:41"/>
    <x v="1794"/>
    <n v="108.55"/>
    <n v="30.15"/>
    <x v="6"/>
    <x v="11"/>
    <d v="2014-06-30T22:41:41"/>
    <d v="2014-07-30T22:41:41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d v="2015-11-22T22:00:00"/>
    <x v="1795"/>
    <n v="144.07"/>
    <n v="45.98"/>
    <x v="6"/>
    <x v="11"/>
    <d v="2015-11-01T18:09:32"/>
    <d v="2015-11-22T22:00:0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d v="2016-05-10T11:10:48"/>
    <x v="1796"/>
    <n v="108"/>
    <n v="72"/>
    <x v="6"/>
    <x v="11"/>
    <d v="2016-04-19T11:10:48"/>
    <d v="2016-05-10T11:10:48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d v="2015-03-01T12:00:00"/>
    <x v="1797"/>
    <n v="107.95"/>
    <n v="56.82"/>
    <x v="5"/>
    <x v="16"/>
    <d v="2015-01-29T12:24:20"/>
    <d v="2015-03-01T12:00:0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d v="2014-08-03T11:39:39"/>
    <x v="1798"/>
    <n v="19.600000000000001"/>
    <n v="55.28"/>
    <x v="2"/>
    <x v="3"/>
    <d v="2014-07-05T11:39:39"/>
    <d v="2014-08-03T11:39:39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d v="2015-07-10T07:00:00"/>
    <x v="1799"/>
    <n v="107.75"/>
    <n v="113.42"/>
    <x v="6"/>
    <x v="11"/>
    <d v="2015-06-16T00:50:12"/>
    <d v="2015-07-10T07:00:0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d v="2014-11-12T18:03:13"/>
    <x v="1800"/>
    <n v="107.73"/>
    <n v="37.15"/>
    <x v="7"/>
    <x v="12"/>
    <d v="2014-10-22T17:03:13"/>
    <d v="2014-11-12T18:03:1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d v="2014-10-04T03:30:00"/>
    <x v="1801"/>
    <n v="17.93"/>
    <n v="74.209999999999994"/>
    <x v="3"/>
    <x v="18"/>
    <d v="2014-09-03T12:25:54"/>
    <d v="2014-10-04T03:3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d v="2015-08-12T05:32:39"/>
    <x v="1802"/>
    <n v="107.6"/>
    <n v="89.67"/>
    <x v="6"/>
    <x v="11"/>
    <d v="2015-06-28T05:32:39"/>
    <d v="2015-08-12T05:32:39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d v="2010-04-18T06:59:00"/>
    <x v="1803"/>
    <n v="134.38"/>
    <n v="39.82"/>
    <x v="7"/>
    <x v="15"/>
    <d v="2010-03-13T05:48:38"/>
    <d v="2010-04-18T06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d v="2012-05-28T15:43:13"/>
    <x v="1804"/>
    <n v="107.35"/>
    <n v="61.34"/>
    <x v="7"/>
    <x v="25"/>
    <d v="2012-04-27T15:43:13"/>
    <d v="2012-05-28T15:43:1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d v="2012-04-18T16:44:36"/>
    <x v="1805"/>
    <n v="107.25"/>
    <n v="46.63"/>
    <x v="7"/>
    <x v="15"/>
    <d v="2012-03-19T16:44:36"/>
    <d v="2012-04-18T16:44:3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d v="2015-10-24T03:59:00"/>
    <x v="1806"/>
    <n v="107.25"/>
    <n v="107.25"/>
    <x v="6"/>
    <x v="11"/>
    <d v="2015-10-07T16:43:36"/>
    <d v="2015-10-24T03:59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d v="2012-10-28T05:00:00"/>
    <x v="1807"/>
    <n v="107.22"/>
    <n v="36.97"/>
    <x v="7"/>
    <x v="12"/>
    <d v="2012-09-22T03:42:01"/>
    <d v="2012-10-28T05:00:0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d v="2012-04-05T18:00:20"/>
    <x v="1808"/>
    <n v="142.87"/>
    <n v="44.65"/>
    <x v="7"/>
    <x v="22"/>
    <d v="2012-03-06T19:00:20"/>
    <d v="2012-04-05T18:00:2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d v="2014-07-06T10:08:09"/>
    <x v="1809"/>
    <n v="107.1"/>
    <n v="31.97"/>
    <x v="6"/>
    <x v="11"/>
    <d v="2014-06-06T10:08:09"/>
    <d v="2014-07-06T10:08:09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d v="2016-03-17T17:25:49"/>
    <x v="1810"/>
    <n v="107.05"/>
    <n v="125.94"/>
    <x v="0"/>
    <x v="1"/>
    <d v="2016-02-16T18:25:49"/>
    <d v="2016-03-17T17:25:4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d v="2015-07-10T21:00:00"/>
    <x v="1811"/>
    <n v="142.66999999999999"/>
    <n v="164.62"/>
    <x v="6"/>
    <x v="11"/>
    <d v="2015-06-16T07:37:07"/>
    <d v="2015-07-10T21:00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d v="2016-03-05T01:00:00"/>
    <x v="1812"/>
    <n v="101.9"/>
    <n v="164.62"/>
    <x v="6"/>
    <x v="11"/>
    <d v="2016-02-11T22:36:54"/>
    <d v="2016-03-05T01:00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d v="2015-09-27T20:14:00"/>
    <x v="1813"/>
    <n v="106.6"/>
    <n v="21.76"/>
    <x v="5"/>
    <x v="16"/>
    <d v="2015-09-09T09:24:18"/>
    <d v="2015-09-27T20:14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d v="2013-03-11T18:02:26"/>
    <x v="1814"/>
    <n v="106.6"/>
    <n v="48.45"/>
    <x v="7"/>
    <x v="12"/>
    <d v="2013-01-25T19:02:26"/>
    <d v="2013-03-11T18:02:2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d v="2015-01-04T04:43:58"/>
    <x v="1815"/>
    <n v="15.21"/>
    <n v="163.85"/>
    <x v="5"/>
    <x v="10"/>
    <d v="2014-12-05T04:43:58"/>
    <d v="2015-01-04T04:43:58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d v="2011-08-15T01:00:00"/>
    <x v="1816"/>
    <n v="106.5"/>
    <n v="54.62"/>
    <x v="7"/>
    <x v="12"/>
    <d v="2011-06-09T04:43:45"/>
    <d v="2011-08-15T01:00:0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d v="2015-10-18T19:36:29"/>
    <x v="1817"/>
    <n v="16.38"/>
    <n v="49.51"/>
    <x v="6"/>
    <x v="11"/>
    <d v="2015-09-18T19:36:29"/>
    <d v="2015-10-18T19:36:29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d v="2017-02-22T13:25:52"/>
    <x v="1818"/>
    <n v="106.3"/>
    <n v="51.85"/>
    <x v="6"/>
    <x v="11"/>
    <d v="2017-01-23T13:25:52"/>
    <d v="2017-02-22T13:25:5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d v="2016-06-14T21:43:00"/>
    <x v="1819"/>
    <n v="100.95"/>
    <n v="78.52"/>
    <x v="6"/>
    <x v="11"/>
    <d v="2016-05-07T06:37:01"/>
    <d v="2016-06-14T21:43:0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d v="2014-10-01T03:59:00"/>
    <x v="1820"/>
    <n v="49.19"/>
    <n v="132.19"/>
    <x v="2"/>
    <x v="38"/>
    <d v="2014-09-10T16:31:48"/>
    <d v="2014-10-01T03:59:0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d v="2015-06-11T18:24:44"/>
    <x v="1821"/>
    <n v="7.04"/>
    <n v="75.459999999999994"/>
    <x v="6"/>
    <x v="11"/>
    <d v="2015-05-12T18:24:44"/>
    <d v="2015-06-11T18:24:4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d v="2014-02-03T11:41:32"/>
    <x v="1822"/>
    <n v="2.11"/>
    <n v="21.34"/>
    <x v="3"/>
    <x v="18"/>
    <d v="2014-01-04T11:41:32"/>
    <d v="2014-02-03T11:41:3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d v="2013-03-11T04:00:00"/>
    <x v="1823"/>
    <n v="211.05"/>
    <n v="95.93"/>
    <x v="7"/>
    <x v="15"/>
    <d v="2013-02-15T17:13:09"/>
    <d v="2013-03-11T04:00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d v="2015-07-01T06:59:00"/>
    <x v="1824"/>
    <n v="105.5"/>
    <n v="60.29"/>
    <x v="6"/>
    <x v="11"/>
    <d v="2015-05-08T00:52:05"/>
    <d v="2015-07-01T06:59:0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d v="2016-12-05T01:00:00"/>
    <x v="1825"/>
    <n v="105.35"/>
    <n v="123.94"/>
    <x v="6"/>
    <x v="11"/>
    <d v="2016-11-20T02:38:40"/>
    <d v="2016-12-05T01:00:0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d v="2015-09-20T04:21:31"/>
    <x v="1826"/>
    <n v="0.21"/>
    <n v="420.6"/>
    <x v="6"/>
    <x v="9"/>
    <d v="2015-08-21T04:21:31"/>
    <d v="2015-09-20T04:21:31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d v="2014-10-15T12:52:02"/>
    <x v="1827"/>
    <n v="105.1"/>
    <n v="28.41"/>
    <x v="6"/>
    <x v="11"/>
    <d v="2014-09-15T12:52:02"/>
    <d v="2014-10-15T12:52:0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d v="2015-04-01T03:59:00"/>
    <x v="1828"/>
    <n v="140.13"/>
    <n v="61.82"/>
    <x v="6"/>
    <x v="11"/>
    <d v="2015-02-23T21:41:52"/>
    <d v="2015-04-01T03:59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d v="2013-07-11T20:01:43"/>
    <x v="1829"/>
    <n v="105.05"/>
    <n v="42.02"/>
    <x v="7"/>
    <x v="15"/>
    <d v="2013-06-18T20:01:43"/>
    <d v="2013-07-11T20:01:4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d v="2010-01-01T06:00:00"/>
    <x v="1830"/>
    <n v="105"/>
    <n v="150"/>
    <x v="7"/>
    <x v="25"/>
    <d v="2009-11-10T16:48:32"/>
    <d v="2010-01-01T06:00:0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d v="2014-11-08T21:13:23"/>
    <x v="1831"/>
    <n v="10.5"/>
    <n v="91.3"/>
    <x v="0"/>
    <x v="4"/>
    <d v="2014-10-09T20:13:23"/>
    <d v="2014-11-08T21:13:2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d v="2014-12-03T15:28:26"/>
    <x v="1832"/>
    <n v="105"/>
    <n v="51.22"/>
    <x v="6"/>
    <x v="11"/>
    <d v="2014-11-03T15:28:26"/>
    <d v="2014-12-03T15:28:2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d v="2014-07-04T03:24:46"/>
    <x v="1833"/>
    <n v="300"/>
    <n v="53.85"/>
    <x v="6"/>
    <x v="11"/>
    <d v="2014-06-20T03:24:46"/>
    <d v="2014-07-04T03:24:4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d v="2012-05-05T19:15:28"/>
    <x v="1834"/>
    <n v="106.66"/>
    <n v="27.94"/>
    <x v="7"/>
    <x v="12"/>
    <d v="2012-04-05T19:15:33"/>
    <d v="2012-05-05T19:15:2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d v="2015-01-23T12:11:23"/>
    <x v="1835"/>
    <n v="104.75"/>
    <n v="55.13"/>
    <x v="6"/>
    <x v="11"/>
    <d v="2014-12-24T12:11:23"/>
    <d v="2015-01-23T12:11:23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d v="2016-04-28T16:20:32"/>
    <x v="1836"/>
    <n v="104.65"/>
    <n v="63.42"/>
    <x v="6"/>
    <x v="11"/>
    <d v="2016-03-29T16:20:32"/>
    <d v="2016-04-28T16:20:3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d v="2015-01-16T23:58:02"/>
    <x v="1837"/>
    <n v="104.35"/>
    <n v="39.380000000000003"/>
    <x v="6"/>
    <x v="11"/>
    <d v="2014-12-17T23:58:02"/>
    <d v="2015-01-16T23:58: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d v="2015-03-28T14:38:04"/>
    <x v="1838"/>
    <n v="115.89"/>
    <n v="59.6"/>
    <x v="6"/>
    <x v="11"/>
    <d v="2015-02-21T15:38:04"/>
    <d v="2015-03-28T14:38:0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d v="2014-03-18T15:55:30"/>
    <x v="1839"/>
    <n v="10.41"/>
    <n v="63.1"/>
    <x v="1"/>
    <x v="39"/>
    <d v="2014-02-16T16:55:30"/>
    <d v="2014-03-18T15:55:3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d v="2013-07-08T00:26:21"/>
    <x v="1840"/>
    <n v="173.33"/>
    <n v="86.67"/>
    <x v="5"/>
    <x v="27"/>
    <d v="2013-06-08T00:26:21"/>
    <d v="2013-07-08T00:26: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d v="2013-04-22T21:00:00"/>
    <x v="1841"/>
    <n v="103.8"/>
    <n v="46.13"/>
    <x v="7"/>
    <x v="15"/>
    <d v="2013-03-22T19:48:43"/>
    <d v="2013-04-22T21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d v="2015-05-17T03:00:00"/>
    <x v="1842"/>
    <n v="115.33"/>
    <n v="53.23"/>
    <x v="6"/>
    <x v="11"/>
    <d v="2015-05-04T17:40:43"/>
    <d v="2015-05-17T03:00:0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d v="2013-01-05T17:58:41"/>
    <x v="1843"/>
    <n v="103.75"/>
    <n v="42.35"/>
    <x v="1"/>
    <x v="17"/>
    <d v="2012-12-06T17:58:41"/>
    <d v="2013-01-05T17:58:4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d v="2015-08-26T23:00:00"/>
    <x v="1844"/>
    <n v="103.65"/>
    <n v="54.55"/>
    <x v="6"/>
    <x v="11"/>
    <d v="2015-08-09T12:20:00"/>
    <d v="2015-08-26T23:00:0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d v="2014-07-06T05:08:50"/>
    <x v="1845"/>
    <n v="20.71"/>
    <n v="82.82"/>
    <x v="4"/>
    <x v="29"/>
    <d v="2014-06-02T05:08:50"/>
    <d v="2014-07-06T05:08:5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d v="2015-04-13T17:17:52"/>
    <x v="1846"/>
    <n v="27.6"/>
    <n v="55.95"/>
    <x v="5"/>
    <x v="21"/>
    <d v="2015-02-12T18:17:52"/>
    <d v="2015-04-13T17:17:52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d v="2015-02-12T14:15:42"/>
    <x v="1847"/>
    <n v="59.14"/>
    <n v="53.08"/>
    <x v="6"/>
    <x v="19"/>
    <d v="2015-01-13T14:15:42"/>
    <d v="2015-02-12T14:15:4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d v="2014-05-19T02:49:19"/>
    <x v="1848"/>
    <n v="206.71"/>
    <n v="43.02"/>
    <x v="5"/>
    <x v="8"/>
    <d v="2014-04-26T02:49:19"/>
    <d v="2014-05-19T02:49:19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d v="2011-10-12T23:57:59"/>
    <x v="1849"/>
    <n v="103.25"/>
    <n v="50.37"/>
    <x v="7"/>
    <x v="12"/>
    <d v="2011-09-07T23:57:59"/>
    <d v="2011-10-12T23:57:59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d v="2015-10-02T18:00:00"/>
    <x v="1850"/>
    <n v="103.15"/>
    <n v="44.85"/>
    <x v="6"/>
    <x v="11"/>
    <d v="2015-09-01T15:21:50"/>
    <d v="2015-10-02T18:00:0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d v="2015-06-01T05:00:00"/>
    <x v="1851"/>
    <n v="103"/>
    <n v="68.67"/>
    <x v="6"/>
    <x v="11"/>
    <d v="2015-04-27T18:09:58"/>
    <d v="2015-06-01T05:00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d v="2015-08-09T16:00:00"/>
    <x v="1852"/>
    <n v="103"/>
    <n v="57.22"/>
    <x v="6"/>
    <x v="11"/>
    <d v="2015-07-15T15:01:12"/>
    <d v="2015-08-09T16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d v="2016-02-02T14:58:48"/>
    <x v="1853"/>
    <n v="52.79"/>
    <n v="44.76"/>
    <x v="6"/>
    <x v="19"/>
    <d v="2016-01-03T14:58:48"/>
    <d v="2016-02-02T14:58:48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d v="2012-03-11T04:59:00"/>
    <x v="1854"/>
    <n v="137.11000000000001"/>
    <n v="89.42"/>
    <x v="7"/>
    <x v="15"/>
    <d v="2012-01-17T14:23:31"/>
    <d v="2012-03-11T04:59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d v="2015-07-21T03:00:00"/>
    <x v="1855"/>
    <n v="102.75"/>
    <n v="70.86"/>
    <x v="6"/>
    <x v="11"/>
    <d v="2015-07-10T17:59:38"/>
    <d v="2015-07-21T03:00:0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d v="2015-02-28T17:00:00"/>
    <x v="1856"/>
    <n v="102.75"/>
    <n v="40.29"/>
    <x v="6"/>
    <x v="11"/>
    <d v="2015-02-03T17:17:27"/>
    <d v="2015-02-28T17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d v="2016-10-01T17:19:42"/>
    <x v="1857"/>
    <n v="205.3"/>
    <n v="45.62"/>
    <x v="7"/>
    <x v="15"/>
    <d v="2016-09-01T17:19:42"/>
    <d v="2016-10-01T17:19:4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d v="2017-03-10T19:00:35"/>
    <x v="1858"/>
    <n v="2.0499999999999998"/>
    <n v="39.479999999999997"/>
    <x v="0"/>
    <x v="4"/>
    <d v="2017-02-08T19:00:35"/>
    <d v="2017-03-10T19:00:3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d v="2012-07-14T05:19:03"/>
    <x v="1859"/>
    <n v="136.80000000000001"/>
    <n v="54"/>
    <x v="7"/>
    <x v="12"/>
    <d v="2012-06-14T05:19:03"/>
    <d v="2012-07-14T05:19:0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d v="2017-01-06T13:05:05"/>
    <x v="1860"/>
    <n v="102.5"/>
    <n v="34.75"/>
    <x v="6"/>
    <x v="11"/>
    <d v="2016-12-07T13:05:05"/>
    <d v="2017-01-06T13:05:05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d v="2016-07-29T16:50:43"/>
    <x v="1861"/>
    <n v="102.5"/>
    <n v="102.5"/>
    <x v="6"/>
    <x v="11"/>
    <d v="2016-06-29T16:50:43"/>
    <d v="2016-07-29T16:50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d v="2016-09-09T04:00:00"/>
    <x v="1862"/>
    <n v="102.5"/>
    <n v="73.209999999999994"/>
    <x v="6"/>
    <x v="11"/>
    <d v="2016-08-09T21:35:59"/>
    <d v="2016-09-09T04:00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d v="2015-05-31T12:44:58"/>
    <x v="1863"/>
    <n v="102.5"/>
    <n v="66.13"/>
    <x v="6"/>
    <x v="11"/>
    <d v="2015-04-26T12:44:58"/>
    <d v="2015-05-31T12:44:58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d v="2016-06-03T21:00:00"/>
    <x v="1864"/>
    <n v="102.35"/>
    <n v="52.49"/>
    <x v="6"/>
    <x v="11"/>
    <d v="2016-05-13T13:25:38"/>
    <d v="2016-06-03T21:00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d v="2015-07-03T18:22:38"/>
    <x v="1865"/>
    <n v="102.1"/>
    <n v="120.12"/>
    <x v="6"/>
    <x v="11"/>
    <d v="2015-05-28T18:22:38"/>
    <d v="2015-07-03T18:22:38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d v="2014-11-06T05:59:00"/>
    <x v="1866"/>
    <n v="102.05"/>
    <n v="88.74"/>
    <x v="6"/>
    <x v="11"/>
    <d v="2014-10-16T04:05:31"/>
    <d v="2014-11-06T05:59:0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d v="2012-07-07T03:59:00"/>
    <x v="1867"/>
    <n v="203.51"/>
    <n v="59.85"/>
    <x v="7"/>
    <x v="15"/>
    <d v="2012-05-30T00:09:48"/>
    <d v="2012-07-07T03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d v="2014-05-20T04:59:00"/>
    <x v="1868"/>
    <n v="101.75"/>
    <n v="50.88"/>
    <x v="7"/>
    <x v="15"/>
    <d v="2014-04-16T20:17:25"/>
    <d v="2014-05-20T04:59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d v="2016-07-24T23:00:00"/>
    <x v="1869"/>
    <n v="101.75"/>
    <n v="75.37"/>
    <x v="6"/>
    <x v="19"/>
    <d v="2016-06-25T20:41:37"/>
    <d v="2016-07-24T23:00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d v="2015-06-20T13:59:35"/>
    <x v="1870"/>
    <n v="101.65"/>
    <n v="32.270000000000003"/>
    <x v="6"/>
    <x v="11"/>
    <d v="2015-06-05T13:59:35"/>
    <d v="2015-06-20T13:59:35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d v="2011-11-19T21:54:10"/>
    <x v="1871"/>
    <n v="101.55"/>
    <n v="92.32"/>
    <x v="5"/>
    <x v="8"/>
    <d v="2011-09-20T20:54:10"/>
    <d v="2011-11-19T21:54:1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d v="2016-01-15T03:09:34"/>
    <x v="1872"/>
    <n v="14.06"/>
    <n v="78.08"/>
    <x v="6"/>
    <x v="11"/>
    <d v="2015-12-16T03:09:34"/>
    <d v="2016-01-15T03:09:3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d v="2016-06-04T17:42:46"/>
    <x v="1873"/>
    <n v="101.5"/>
    <n v="106.84"/>
    <x v="6"/>
    <x v="11"/>
    <d v="2016-05-15T17:42:46"/>
    <d v="2016-06-04T17:42:4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d v="2016-10-21T16:04:20"/>
    <x v="1874"/>
    <n v="1.1299999999999999"/>
    <n v="184.36"/>
    <x v="0"/>
    <x v="1"/>
    <d v="2016-08-22T16:04:20"/>
    <d v="2016-10-21T16:04:2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d v="2014-06-19T04:00:00"/>
    <x v="1875"/>
    <n v="101.35"/>
    <n v="126.69"/>
    <x v="5"/>
    <x v="16"/>
    <d v="2014-05-30T05:08:08"/>
    <d v="2014-06-19T04:00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d v="2015-03-04T14:22:30"/>
    <x v="1876"/>
    <n v="101.35"/>
    <n v="72.39"/>
    <x v="6"/>
    <x v="11"/>
    <d v="2015-02-02T14:22:30"/>
    <d v="2015-03-04T14:22:3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d v="2014-01-29T08:13:47"/>
    <x v="1877"/>
    <n v="101.25"/>
    <n v="38.94"/>
    <x v="7"/>
    <x v="15"/>
    <d v="2013-12-30T08:13:47"/>
    <d v="2014-01-29T08:13:47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d v="2014-07-18T20:31:12"/>
    <x v="1878"/>
    <n v="101.25"/>
    <n v="53.29"/>
    <x v="7"/>
    <x v="15"/>
    <d v="2014-06-27T20:31:12"/>
    <d v="2014-07-18T20:31:1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d v="2014-07-30T23:00:00"/>
    <x v="1879"/>
    <n v="101.25"/>
    <n v="53.29"/>
    <x v="6"/>
    <x v="11"/>
    <d v="2014-06-10T12:38:27"/>
    <d v="2014-07-30T23:00:0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d v="2015-07-30T03:25:24"/>
    <x v="1880"/>
    <n v="101.25"/>
    <n v="63.28"/>
    <x v="6"/>
    <x v="11"/>
    <d v="2015-05-31T03:25:24"/>
    <d v="2015-07-30T03:25:2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d v="2016-12-31T16:59:00"/>
    <x v="1881"/>
    <n v="101"/>
    <n v="65.16"/>
    <x v="6"/>
    <x v="11"/>
    <d v="2016-12-08T05:38:02"/>
    <d v="2016-12-31T16:59:0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d v="2015-09-11T18:22:49"/>
    <x v="1882"/>
    <n v="1.1200000000000001"/>
    <n v="673.33"/>
    <x v="1"/>
    <x v="31"/>
    <d v="2015-07-13T18:22:49"/>
    <d v="2015-09-11T18:22:49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d v="2014-02-17T22:10:17"/>
    <x v="1883"/>
    <n v="101"/>
    <n v="53.16"/>
    <x v="7"/>
    <x v="15"/>
    <d v="2014-01-18T22:10:17"/>
    <d v="2014-02-17T22:10:1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d v="2014-08-01T10:01:50"/>
    <x v="1884"/>
    <n v="101"/>
    <n v="96.19"/>
    <x v="6"/>
    <x v="11"/>
    <d v="2014-07-02T10:01:50"/>
    <d v="2014-08-01T10:01:5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d v="2016-07-20T12:02:11"/>
    <x v="1885"/>
    <n v="101"/>
    <n v="51.79"/>
    <x v="6"/>
    <x v="11"/>
    <d v="2016-06-20T12:02:11"/>
    <d v="2016-07-20T12:02:1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d v="2015-06-03T15:04:10"/>
    <x v="1886"/>
    <n v="101"/>
    <n v="36.07"/>
    <x v="6"/>
    <x v="11"/>
    <d v="2015-05-04T15:04:10"/>
    <d v="2015-06-03T15:04:1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d v="2011-04-26T06:59:00"/>
    <x v="1887"/>
    <n v="100.75"/>
    <n v="100.75"/>
    <x v="7"/>
    <x v="22"/>
    <d v="2011-03-23T21:37:00"/>
    <d v="2011-04-26T06:59:0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d v="2012-08-16T03:07:25"/>
    <x v="1888"/>
    <n v="100.75"/>
    <n v="91.59"/>
    <x v="7"/>
    <x v="12"/>
    <d v="2012-07-17T03:07:25"/>
    <d v="2012-08-16T03:07:25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d v="2015-09-06T13:47:00"/>
    <x v="1889"/>
    <n v="100.75"/>
    <n v="95.95"/>
    <x v="6"/>
    <x v="11"/>
    <d v="2015-08-11T19:46:52"/>
    <d v="2015-09-06T13:47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d v="2016-09-04T01:36:22"/>
    <x v="1890"/>
    <n v="125.94"/>
    <n v="55.97"/>
    <x v="6"/>
    <x v="11"/>
    <d v="2016-08-10T01:36:22"/>
    <d v="2016-09-04T01:36:2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d v="2016-10-20T04:55:00"/>
    <x v="1891"/>
    <n v="100.75"/>
    <n v="61.06"/>
    <x v="6"/>
    <x v="11"/>
    <d v="2016-09-19T08:21:34"/>
    <d v="2016-10-20T04:55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d v="2016-08-01T13:03:34"/>
    <x v="1892"/>
    <n v="100.67"/>
    <n v="26.15"/>
    <x v="7"/>
    <x v="22"/>
    <d v="2016-07-02T13:03:34"/>
    <d v="2016-08-01T13:03:34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d v="2011-06-02T05:59:00"/>
    <x v="1893"/>
    <n v="100.5"/>
    <n v="62.81"/>
    <x v="7"/>
    <x v="15"/>
    <d v="2011-04-25T04:33:21"/>
    <d v="2011-06-02T05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d v="2015-08-05T08:43:27"/>
    <x v="1894"/>
    <n v="100.5"/>
    <n v="60.91"/>
    <x v="6"/>
    <x v="11"/>
    <d v="2015-07-06T08:43:27"/>
    <d v="2015-08-05T08:43:2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d v="2014-05-28T04:59:00"/>
    <x v="1895"/>
    <n v="100.35"/>
    <n v="52.82"/>
    <x v="7"/>
    <x v="12"/>
    <d v="2014-04-30T16:06:09"/>
    <d v="2014-05-28T04:59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d v="2014-08-10T20:19:26"/>
    <x v="1896"/>
    <n v="100.25"/>
    <n v="45.57"/>
    <x v="1"/>
    <x v="17"/>
    <d v="2014-07-11T20:19:26"/>
    <d v="2014-08-10T20:19:2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d v="2017-02-05T16:44:00"/>
    <x v="1897"/>
    <n v="1.43"/>
    <n v="501.25"/>
    <x v="4"/>
    <x v="29"/>
    <d v="2016-12-30T21:06:06"/>
    <d v="2017-02-05T16:44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d v="2015-07-18T16:00:00"/>
    <x v="1898"/>
    <n v="100.25"/>
    <n v="66.83"/>
    <x v="6"/>
    <x v="11"/>
    <d v="2015-06-24T20:30:40"/>
    <d v="2015-07-18T16:00: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d v="2015-04-09T04:00:00"/>
    <x v="1899"/>
    <n v="100.25"/>
    <n v="143.21"/>
    <x v="6"/>
    <x v="19"/>
    <d v="2015-03-12T22:37:23"/>
    <d v="2015-04-09T04:00:0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d v="2015-09-13T18:11:52"/>
    <x v="1900"/>
    <n v="100.2"/>
    <n v="80.16"/>
    <x v="5"/>
    <x v="16"/>
    <d v="2015-07-15T18:11:52"/>
    <d v="2015-09-13T18:11:5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d v="2016-05-16T10:26:05"/>
    <x v="1901"/>
    <n v="100.2"/>
    <n v="117.88"/>
    <x v="6"/>
    <x v="11"/>
    <d v="2016-04-22T10:26:05"/>
    <d v="2016-05-16T10:26:05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d v="2012-01-18T23:00:00"/>
    <x v="1902"/>
    <n v="133.47999999999999"/>
    <n v="38.5"/>
    <x v="6"/>
    <x v="11"/>
    <d v="2011-12-07T01:36:01"/>
    <d v="2012-01-18T23:00:0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d v="2016-03-02T22:27:15"/>
    <x v="1903"/>
    <n v="40.020000000000003"/>
    <n v="83.38"/>
    <x v="7"/>
    <x v="12"/>
    <d v="2016-01-02T22:27:15"/>
    <d v="2016-03-02T22:27: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d v="2015-07-11T14:30:00"/>
    <x v="1904"/>
    <n v="100.05"/>
    <n v="57.17"/>
    <x v="6"/>
    <x v="11"/>
    <d v="2015-06-10T11:06:11"/>
    <d v="2015-07-11T14:3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d v="2012-01-28T04:04:19"/>
    <x v="1905"/>
    <n v="100.03"/>
    <n v="66.69"/>
    <x v="7"/>
    <x v="15"/>
    <d v="2011-11-29T04:04:19"/>
    <d v="2012-01-28T04:04:1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d v="2014-10-05T13:39:14"/>
    <x v="1906"/>
    <n v="100"/>
    <n v="105.26"/>
    <x v="5"/>
    <x v="16"/>
    <d v="2014-09-05T13:39:14"/>
    <d v="2014-10-05T13:39:14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d v="2014-10-07T02:22:17"/>
    <x v="1907"/>
    <n v="100"/>
    <n v="133.33000000000001"/>
    <x v="5"/>
    <x v="16"/>
    <d v="2014-08-23T02:22:17"/>
    <d v="2014-10-07T02:22:1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d v="2014-09-15T04:28:06"/>
    <x v="1908"/>
    <n v="133.33000000000001"/>
    <n v="86.96"/>
    <x v="7"/>
    <x v="15"/>
    <d v="2014-08-25T04:28:06"/>
    <d v="2014-09-15T04:28: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d v="2013-11-16T05:39:33"/>
    <x v="1909"/>
    <n v="100"/>
    <n v="285.70999999999998"/>
    <x v="7"/>
    <x v="13"/>
    <d v="2013-10-17T04:39:33"/>
    <d v="2013-11-16T05:39:3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d v="2012-11-10T18:57:49"/>
    <x v="1910"/>
    <n v="100"/>
    <n v="42.55"/>
    <x v="7"/>
    <x v="12"/>
    <d v="2012-10-11T17:57:49"/>
    <d v="2012-11-10T18:57:4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d v="2015-10-10T22:28:04"/>
    <x v="1911"/>
    <n v="100"/>
    <n v="250"/>
    <x v="7"/>
    <x v="12"/>
    <d v="2015-08-11T22:28:04"/>
    <d v="2015-10-10T22:28:04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d v="2014-07-13T10:58:33"/>
    <x v="1912"/>
    <n v="133.33000000000001"/>
    <n v="36.36"/>
    <x v="6"/>
    <x v="19"/>
    <d v="2014-06-13T10:58:33"/>
    <d v="2014-07-13T10:58:3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d v="2014-12-10T20:49:12"/>
    <x v="1913"/>
    <n v="100"/>
    <n v="133.33000000000001"/>
    <x v="6"/>
    <x v="11"/>
    <d v="2014-11-10T20:49:12"/>
    <d v="2014-12-10T20:49:1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d v="2015-06-25T11:05:24"/>
    <x v="1914"/>
    <n v="100"/>
    <n v="117.65"/>
    <x v="6"/>
    <x v="11"/>
    <d v="2015-05-26T11:05:24"/>
    <d v="2015-06-25T11:05:2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d v="2014-08-18T17:32:33"/>
    <x v="1915"/>
    <n v="100"/>
    <n v="95.24"/>
    <x v="6"/>
    <x v="11"/>
    <d v="2014-07-19T17:32:33"/>
    <d v="2014-08-18T17:32:33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d v="2015-10-23T12:43:56"/>
    <x v="1916"/>
    <n v="100"/>
    <n v="64.52"/>
    <x v="6"/>
    <x v="11"/>
    <d v="2015-09-25T12:43:56"/>
    <d v="2015-10-23T12:43:5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d v="2016-05-21T03:59:00"/>
    <x v="1917"/>
    <n v="100"/>
    <n v="68.97"/>
    <x v="6"/>
    <x v="11"/>
    <d v="2016-03-31T17:48:07"/>
    <d v="2016-05-21T03:59:0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d v="2015-06-13T22:20:10"/>
    <x v="1918"/>
    <n v="100"/>
    <n v="100"/>
    <x v="6"/>
    <x v="19"/>
    <d v="2015-05-14T22:20:10"/>
    <d v="2015-06-13T22:20: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d v="2013-03-09T07:28:39"/>
    <x v="1919"/>
    <n v="132.87"/>
    <n v="27.3"/>
    <x v="7"/>
    <x v="13"/>
    <d v="2013-02-07T07:28:39"/>
    <d v="2013-03-09T07:28:39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d v="2015-01-31T03:25:00"/>
    <x v="1920"/>
    <n v="39.76"/>
    <n v="60.24"/>
    <x v="2"/>
    <x v="3"/>
    <d v="2014-12-30T15:44:00"/>
    <d v="2015-01-31T03:25:0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d v="2012-05-05T03:20:19"/>
    <x v="1921"/>
    <n v="6.61"/>
    <n v="82.58"/>
    <x v="7"/>
    <x v="33"/>
    <d v="2012-04-05T03:20:19"/>
    <d v="2012-05-05T03:20:19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d v="2016-12-30T17:50:16"/>
    <x v="1922"/>
    <n v="131.18"/>
    <n v="26.59"/>
    <x v="0"/>
    <x v="4"/>
    <d v="2016-11-15T17:50:16"/>
    <d v="2016-12-30T17:50:16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d v="2015-05-01T22:02:41"/>
    <x v="1923"/>
    <n v="7.87"/>
    <n v="115.71"/>
    <x v="7"/>
    <x v="14"/>
    <d v="2015-04-01T22:02:41"/>
    <d v="2015-05-01T22:02:4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d v="2016-06-23T18:47:00"/>
    <x v="1924"/>
    <n v="111.71"/>
    <n v="65.17"/>
    <x v="6"/>
    <x v="11"/>
    <d v="2016-06-03T18:47:00"/>
    <d v="2016-06-23T18:47:0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d v="2014-11-02T11:29:35"/>
    <x v="1925"/>
    <n v="130"/>
    <n v="38.24"/>
    <x v="6"/>
    <x v="11"/>
    <d v="2014-10-03T10:29:35"/>
    <d v="2014-11-02T11:29:3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d v="2013-03-22T11:37:05"/>
    <x v="1926"/>
    <n v="107.83"/>
    <n v="60.66"/>
    <x v="7"/>
    <x v="15"/>
    <d v="2013-02-20T12:37:05"/>
    <d v="2013-03-22T11:37:0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d v="2014-08-17T12:22:24"/>
    <x v="1927"/>
    <n v="155.19999999999999"/>
    <n v="102.11"/>
    <x v="5"/>
    <x v="16"/>
    <d v="2014-07-08T12:22:24"/>
    <d v="2014-08-17T12:22:2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d v="2014-04-21T01:00:00"/>
    <x v="1928"/>
    <n v="3.87"/>
    <n v="48.43"/>
    <x v="7"/>
    <x v="37"/>
    <d v="2014-03-17T20:59:41"/>
    <d v="2014-04-21T01:00:00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d v="2012-06-04T15:45:30"/>
    <x v="1929"/>
    <n v="112.94"/>
    <n v="39.18"/>
    <x v="7"/>
    <x v="22"/>
    <d v="2012-05-05T15:45:30"/>
    <d v="2012-06-04T15:45:3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d v="2015-10-06T16:30:47"/>
    <x v="1930"/>
    <n v="128"/>
    <n v="51.89"/>
    <x v="6"/>
    <x v="9"/>
    <d v="2015-09-06T16:30:47"/>
    <d v="2015-10-06T16:30:47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d v="2014-06-21T20:31:20"/>
    <x v="1931"/>
    <n v="127.87"/>
    <n v="34.25"/>
    <x v="6"/>
    <x v="11"/>
    <d v="2014-05-22T20:31:20"/>
    <d v="2014-06-21T20:31:2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d v="2012-06-06T22:42:55"/>
    <x v="1932"/>
    <n v="127.54"/>
    <n v="45.55"/>
    <x v="7"/>
    <x v="12"/>
    <d v="2012-05-07T22:42:55"/>
    <d v="2012-06-06T22:42:5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d v="2009-10-12T20:59:00"/>
    <x v="1933"/>
    <n v="9.5500000000000007"/>
    <n v="73.459999999999994"/>
    <x v="5"/>
    <x v="23"/>
    <d v="2009-08-18T21:29:28"/>
    <d v="2009-10-12T20:59:0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d v="2016-02-06T04:59:00"/>
    <x v="1934"/>
    <n v="19.079999999999998"/>
    <n v="381.6"/>
    <x v="6"/>
    <x v="11"/>
    <d v="2016-01-01T21:40:37"/>
    <d v="2016-02-06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d v="2014-11-10T21:34:49"/>
    <x v="1935"/>
    <n v="7.59"/>
    <n v="65.41"/>
    <x v="0"/>
    <x v="24"/>
    <d v="2014-10-11T20:34:49"/>
    <d v="2014-11-10T21:34:49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d v="2015-12-31T23:00:00"/>
    <x v="1936"/>
    <n v="6.29"/>
    <n v="82.09"/>
    <x v="0"/>
    <x v="1"/>
    <d v="2015-12-01T23:13:30"/>
    <d v="2015-12-31T23:00:0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d v="2015-10-23T11:00:00"/>
    <x v="1937"/>
    <n v="188.4"/>
    <n v="35.549999999999997"/>
    <x v="0"/>
    <x v="4"/>
    <d v="2015-09-26T21:13:24"/>
    <d v="2015-10-23T11:00:0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d v="2012-06-07T13:14:17"/>
    <x v="1938"/>
    <n v="156.97"/>
    <n v="37.67"/>
    <x v="7"/>
    <x v="12"/>
    <d v="2012-05-08T13:14:17"/>
    <d v="2012-06-07T13:14:17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d v="2012-12-28T19:51:03"/>
    <x v="1939"/>
    <n v="125.13"/>
    <n v="23.17"/>
    <x v="1"/>
    <x v="2"/>
    <d v="2012-12-07T19:51:03"/>
    <d v="2012-12-28T19:51:0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d v="2015-01-19T18:14:58"/>
    <x v="1940"/>
    <n v="6.26"/>
    <n v="98.79"/>
    <x v="2"/>
    <x v="3"/>
    <d v="2014-12-05T18:14:58"/>
    <d v="2015-01-19T18:14:58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d v="2015-11-18T07:15:58"/>
    <x v="1941"/>
    <n v="9.3800000000000008"/>
    <n v="170.55"/>
    <x v="5"/>
    <x v="23"/>
    <d v="2015-10-19T06:15:58"/>
    <d v="2015-11-18T07:15:5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d v="2017-01-04T03:14:05"/>
    <x v="1942"/>
    <n v="125.07"/>
    <n v="36.08"/>
    <x v="6"/>
    <x v="11"/>
    <d v="2016-12-05T03:14:05"/>
    <d v="2017-01-04T03:14:0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d v="2016-10-16T01:00:00"/>
    <x v="1943"/>
    <n v="187.3"/>
    <n v="37.46"/>
    <x v="0"/>
    <x v="4"/>
    <d v="2016-09-23T14:45:14"/>
    <d v="2016-10-16T01:00:0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d v="2015-12-05T00:00:00"/>
    <x v="1944"/>
    <n v="187.1"/>
    <n v="20.12"/>
    <x v="6"/>
    <x v="11"/>
    <d v="2015-11-05T16:53:37"/>
    <d v="2015-12-05T00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d v="2015-10-06T22:59:00"/>
    <x v="1945"/>
    <n v="110"/>
    <n v="35.96"/>
    <x v="6"/>
    <x v="11"/>
    <d v="2015-09-09T18:20:28"/>
    <d v="2015-10-06T22:59:0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d v="2016-10-20T05:28:13"/>
    <x v="1946"/>
    <n v="1.87"/>
    <n v="311.17"/>
    <x v="5"/>
    <x v="21"/>
    <d v="2016-09-15T05:28:13"/>
    <d v="2016-10-20T05:28:1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d v="2015-09-16T17:56:11"/>
    <x v="1947"/>
    <n v="106.69"/>
    <n v="45.54"/>
    <x v="6"/>
    <x v="9"/>
    <d v="2015-08-17T17:56:11"/>
    <d v="2015-09-16T17:56:1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d v="2017-01-13T17:04:21"/>
    <x v="1948"/>
    <n v="18.64"/>
    <n v="155.33000000000001"/>
    <x v="0"/>
    <x v="1"/>
    <d v="2016-11-14T17:04:21"/>
    <d v="2017-01-13T17:04:2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d v="2015-08-19T04:06:16"/>
    <x v="1949"/>
    <n v="9.31"/>
    <n v="60.06"/>
    <x v="6"/>
    <x v="11"/>
    <d v="2015-07-20T04:06:16"/>
    <d v="2015-08-19T04:06:16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d v="2013-01-21T07:59:00"/>
    <x v="1950"/>
    <n v="109.41"/>
    <n v="132.86000000000001"/>
    <x v="7"/>
    <x v="15"/>
    <d v="2013-01-03T04:28:00"/>
    <d v="2013-01-21T07:59:0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d v="2016-07-22T05:26:00"/>
    <x v="1951"/>
    <n v="186"/>
    <n v="80.87"/>
    <x v="6"/>
    <x v="11"/>
    <d v="2016-07-01T01:09:38"/>
    <d v="2016-07-22T05:26:0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d v="2014-09-09T12:35:46"/>
    <x v="1952"/>
    <n v="185.5"/>
    <n v="41.22"/>
    <x v="6"/>
    <x v="11"/>
    <d v="2014-08-10T12:35:46"/>
    <d v="2014-09-09T12:35:4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d v="2012-03-18T00:08:55"/>
    <x v="1953"/>
    <n v="306.83"/>
    <n v="61.37"/>
    <x v="7"/>
    <x v="15"/>
    <d v="2012-01-18T01:08:55"/>
    <d v="2012-03-18T00:08:5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d v="2011-09-19T14:30:22"/>
    <x v="1954"/>
    <n v="117.07"/>
    <n v="44.85"/>
    <x v="0"/>
    <x v="0"/>
    <d v="2011-08-06T14:30:22"/>
    <d v="2011-09-19T14:30:22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d v="2015-04-03T13:49:48"/>
    <x v="1955"/>
    <n v="141.15"/>
    <n v="67.959999999999994"/>
    <x v="6"/>
    <x v="11"/>
    <d v="2015-03-09T13:49:48"/>
    <d v="2015-04-03T13:49:48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d v="2014-10-30T20:36:53"/>
    <x v="1956"/>
    <n v="122.07"/>
    <n v="73.239999999999995"/>
    <x v="6"/>
    <x v="11"/>
    <d v="2014-09-30T20:36:53"/>
    <d v="2014-10-30T20:36:5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d v="2012-10-10T16:08:09"/>
    <x v="1957"/>
    <n v="6.1"/>
    <n v="87.14"/>
    <x v="5"/>
    <x v="23"/>
    <d v="2012-09-10T16:08:09"/>
    <d v="2012-10-10T16:08:0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d v="2015-07-12T12:47:45"/>
    <x v="1958"/>
    <n v="101.67"/>
    <n v="61"/>
    <x v="6"/>
    <x v="11"/>
    <d v="2015-06-12T12:47:45"/>
    <d v="2015-07-12T12:47:45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d v="2014-10-20T14:56:15"/>
    <x v="1959"/>
    <n v="15.23"/>
    <n v="140.54"/>
    <x v="6"/>
    <x v="9"/>
    <d v="2014-09-20T14:56:15"/>
    <d v="2014-10-20T14:56:15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d v="2015-03-21T19:22:38"/>
    <x v="1960"/>
    <n v="121.73"/>
    <n v="70.23"/>
    <x v="6"/>
    <x v="11"/>
    <d v="2015-02-19T20:22:38"/>
    <d v="2015-03-21T19:22:3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d v="2017-02-24T05:51:40"/>
    <x v="1961"/>
    <n v="12.17"/>
    <n v="96.05"/>
    <x v="4"/>
    <x v="29"/>
    <d v="2017-01-25T05:51:40"/>
    <d v="2017-02-24T05:51:40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d v="2014-05-11T03:18:53"/>
    <x v="1962"/>
    <n v="9.11"/>
    <n v="18.579999999999998"/>
    <x v="3"/>
    <x v="18"/>
    <d v="2014-04-11T03:18:53"/>
    <d v="2014-05-11T03:18:5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d v="2014-09-12T21:55:49"/>
    <x v="1963"/>
    <n v="121.33"/>
    <n v="140"/>
    <x v="6"/>
    <x v="11"/>
    <d v="2014-08-28T21:55:49"/>
    <d v="2014-09-12T21:55:49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d v="2012-03-01T23:30:39"/>
    <x v="1964"/>
    <n v="120.52"/>
    <n v="38.46"/>
    <x v="1"/>
    <x v="2"/>
    <d v="2012-01-31T23:30:39"/>
    <d v="2012-03-01T23:30:39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d v="2015-02-09T04:30:00"/>
    <x v="1965"/>
    <n v="100.28"/>
    <n v="150.41999999999999"/>
    <x v="6"/>
    <x v="11"/>
    <d v="2015-01-13T21:07:51"/>
    <d v="2015-02-09T04:30:00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d v="2014-04-13T18:18:15"/>
    <x v="1966"/>
    <n v="7.21"/>
    <n v="81.95"/>
    <x v="3"/>
    <x v="18"/>
    <d v="2014-03-14T18:18:15"/>
    <d v="2014-04-13T18:18:15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d v="2012-03-03T15:39:25"/>
    <x v="1967"/>
    <n v="100"/>
    <n v="94.74"/>
    <x v="7"/>
    <x v="15"/>
    <d v="2012-02-02T15:39:25"/>
    <d v="2012-03-03T15:39:2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d v="2015-08-01T14:00:00"/>
    <x v="1968"/>
    <n v="0.06"/>
    <n v="300"/>
    <x v="6"/>
    <x v="19"/>
    <d v="2015-06-02T14:21:15"/>
    <d v="2015-08-01T14:00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d v="2014-11-27T15:21:23"/>
    <x v="1969"/>
    <n v="120"/>
    <n v="58.06"/>
    <x v="6"/>
    <x v="11"/>
    <d v="2014-10-28T14:21:23"/>
    <d v="2014-11-27T15:21:2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d v="2014-07-17T16:33:43"/>
    <x v="1970"/>
    <n v="119.24"/>
    <n v="48.34"/>
    <x v="6"/>
    <x v="11"/>
    <d v="2014-06-17T16:33:43"/>
    <d v="2014-07-17T16:33:4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d v="2015-05-09T21:14:18"/>
    <x v="1971"/>
    <n v="16.25"/>
    <n v="89.4"/>
    <x v="6"/>
    <x v="11"/>
    <d v="2015-04-09T21:14:18"/>
    <d v="2015-05-09T21:14:18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d v="2014-08-03T02:59:56"/>
    <x v="1972"/>
    <n v="5.0999999999999996"/>
    <n v="119"/>
    <x v="5"/>
    <x v="21"/>
    <d v="2014-06-04T02:59:56"/>
    <d v="2014-08-03T02:59:56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d v="2014-03-29T01:00:00"/>
    <x v="1973"/>
    <n v="119"/>
    <n v="43.54"/>
    <x v="7"/>
    <x v="15"/>
    <d v="2014-02-22T02:01:10"/>
    <d v="2014-03-29T01:00:0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d v="2015-11-02T16:50:00"/>
    <x v="1974"/>
    <n v="35.64"/>
    <n v="137.08000000000001"/>
    <x v="6"/>
    <x v="11"/>
    <d v="2015-10-02T18:41:08"/>
    <d v="2015-11-02T16:50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d v="2016-10-06T15:15:32"/>
    <x v="1975"/>
    <n v="14.8"/>
    <n v="59.2"/>
    <x v="0"/>
    <x v="1"/>
    <d v="2016-09-06T15:15:32"/>
    <d v="2016-10-06T15:15:3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d v="2014-02-06T20:31:11"/>
    <x v="1976"/>
    <n v="118.4"/>
    <n v="36.24"/>
    <x v="7"/>
    <x v="22"/>
    <d v="2014-01-23T20:31:11"/>
    <d v="2014-02-06T20:31:11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d v="2013-12-23T21:54:14"/>
    <x v="1977"/>
    <n v="101.49"/>
    <n v="35.520000000000003"/>
    <x v="0"/>
    <x v="4"/>
    <d v="2013-12-09T21:54:14"/>
    <d v="2013-12-23T21:54:1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d v="2011-11-02T08:00:00"/>
    <x v="1978"/>
    <n v="118.33"/>
    <n v="443.75"/>
    <x v="7"/>
    <x v="15"/>
    <d v="2011-09-10T00:01:49"/>
    <d v="2011-11-02T08:00:0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d v="2015-10-27T04:59:00"/>
    <x v="1979"/>
    <n v="147.75"/>
    <n v="50.66"/>
    <x v="7"/>
    <x v="12"/>
    <d v="2015-10-13T01:25:49"/>
    <d v="2015-10-27T04:59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d v="2017-04-09T11:49:54"/>
    <x v="1980"/>
    <n v="44.3"/>
    <n v="253.14"/>
    <x v="7"/>
    <x v="14"/>
    <d v="2017-03-10T12:49:54"/>
    <d v="2017-04-09T11:49:5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d v="2015-03-19T18:15:30"/>
    <x v="1981"/>
    <n v="9.82"/>
    <n v="53.55"/>
    <x v="4"/>
    <x v="40"/>
    <d v="2015-02-17T19:15:30"/>
    <d v="2015-03-19T18:15:3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d v="2016-12-17T08:00:00"/>
    <x v="1982"/>
    <n v="117.73"/>
    <n v="67.92"/>
    <x v="6"/>
    <x v="11"/>
    <d v="2016-11-16T08:01:25"/>
    <d v="2016-12-17T08:00:0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d v="2016-11-19T01:00:00"/>
    <x v="1983"/>
    <n v="35.24"/>
    <n v="56.84"/>
    <x v="6"/>
    <x v="19"/>
    <d v="2016-10-06T14:57:47"/>
    <d v="2016-11-19T01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d v="2016-02-08T00:17:00"/>
    <x v="1984"/>
    <n v="3.61"/>
    <n v="65.11"/>
    <x v="6"/>
    <x v="9"/>
    <d v="2015-12-21T19:00:49"/>
    <d v="2016-02-08T00:17:0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d v="2014-02-06T19:00:48"/>
    <x v="1985"/>
    <n v="292.5"/>
    <n v="73.13"/>
    <x v="7"/>
    <x v="13"/>
    <d v="2014-01-07T19:00:48"/>
    <d v="2014-02-06T19:00:4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d v="2012-07-14T23:42:48"/>
    <x v="1986"/>
    <n v="21.89"/>
    <n v="35.729999999999997"/>
    <x v="1"/>
    <x v="39"/>
    <d v="2012-05-15T23:42:48"/>
    <d v="2012-07-14T23:42:4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d v="2016-07-21T00:13:06"/>
    <x v="1987"/>
    <n v="250"/>
    <n v="67.31"/>
    <x v="7"/>
    <x v="15"/>
    <d v="2016-07-14T00:13:06"/>
    <d v="2016-07-21T00:13:0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d v="2016-10-14T15:25:34"/>
    <x v="1988"/>
    <n v="2.33"/>
    <n v="116.53"/>
    <x v="0"/>
    <x v="1"/>
    <d v="2016-08-30T15:25:34"/>
    <d v="2016-10-14T15:25:34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d v="2014-10-26T18:29:26"/>
    <x v="1989"/>
    <n v="24.19"/>
    <n v="45.84"/>
    <x v="6"/>
    <x v="11"/>
    <d v="2014-10-09T18:29:26"/>
    <d v="2014-10-26T18:29:26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d v="2017-03-24T20:59:18"/>
    <x v="1990"/>
    <n v="10.54"/>
    <n v="217.38"/>
    <x v="6"/>
    <x v="9"/>
    <d v="2017-02-07T21:59:18"/>
    <d v="2017-03-24T20:59:18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d v="2015-04-15T22:59:00"/>
    <x v="1991"/>
    <n v="144.01"/>
    <n v="22.74"/>
    <x v="7"/>
    <x v="20"/>
    <d v="2015-03-16T17:53:38"/>
    <d v="2015-04-15T22:59:0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d v="2010-08-01T03:00:00"/>
    <x v="1992"/>
    <n v="114.67"/>
    <n v="50.59"/>
    <x v="5"/>
    <x v="27"/>
    <d v="2010-05-26T15:54:01"/>
    <d v="2010-08-01T03:00:0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d v="2016-10-07T14:00:00"/>
    <x v="1993"/>
    <n v="17.149999999999999"/>
    <n v="40.83"/>
    <x v="6"/>
    <x v="9"/>
    <d v="2016-09-16T12:05:01"/>
    <d v="2016-10-07T14:00:0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d v="2015-08-07T17:00:00"/>
    <x v="1994"/>
    <n v="114"/>
    <n v="74.349999999999994"/>
    <x v="6"/>
    <x v="11"/>
    <d v="2015-07-07T14:12:24"/>
    <d v="2015-08-07T17:00:0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d v="2015-04-01T01:01:30"/>
    <x v="1995"/>
    <n v="6.57"/>
    <n v="213.38"/>
    <x v="2"/>
    <x v="3"/>
    <d v="2015-03-02T02:01:30"/>
    <d v="2015-04-01T01:01:30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d v="2015-11-09T14:32:00"/>
    <x v="1996"/>
    <n v="170.7"/>
    <n v="60.96"/>
    <x v="0"/>
    <x v="24"/>
    <d v="2015-09-28T14:07:45"/>
    <d v="2015-11-09T14:32:0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d v="2015-05-29T16:17:15"/>
    <x v="1997"/>
    <n v="3.55"/>
    <n v="41.59"/>
    <x v="0"/>
    <x v="1"/>
    <d v="2015-04-29T16:17:15"/>
    <d v="2015-05-29T16:17:1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d v="2014-10-26T00:43:00"/>
    <x v="1998"/>
    <n v="100"/>
    <n v="37.78"/>
    <x v="6"/>
    <x v="11"/>
    <d v="2014-09-12T21:55:48"/>
    <d v="2014-10-26T00:43:0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d v="2013-11-14T05:59:00"/>
    <x v="1999"/>
    <n v="130.77000000000001"/>
    <n v="65.38"/>
    <x v="5"/>
    <x v="27"/>
    <d v="2013-10-10T22:47:33"/>
    <d v="2013-11-14T05:59:0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d v="2014-11-22T05:59:00"/>
    <x v="2000"/>
    <n v="28.3"/>
    <n v="84.9"/>
    <x v="4"/>
    <x v="29"/>
    <d v="2014-10-20T20:55:40"/>
    <d v="2014-11-22T05:59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d v="2015-06-27T21:59:00"/>
    <x v="2001"/>
    <n v="48.49"/>
    <n v="94.28"/>
    <x v="2"/>
    <x v="3"/>
    <d v="2015-06-04T11:20:30"/>
    <d v="2015-06-27T21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d v="2015-07-19T05:23:11"/>
    <x v="2002"/>
    <n v="16.16"/>
    <n v="188.56"/>
    <x v="6"/>
    <x v="11"/>
    <d v="2015-06-04T05:23:11"/>
    <d v="2015-07-19T05:23:1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d v="2011-07-08T21:00:00"/>
    <x v="2003"/>
    <n v="14.09"/>
    <n v="44.5"/>
    <x v="7"/>
    <x v="37"/>
    <d v="2011-05-08T21:06:11"/>
    <d v="2011-07-08T21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d v="2016-05-28T21:44:00"/>
    <x v="2004"/>
    <n v="102.42"/>
    <n v="40.24"/>
    <x v="6"/>
    <x v="11"/>
    <d v="2016-03-30T03:48:24"/>
    <d v="2016-05-28T21:44:0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d v="2014-12-19T01:53:04"/>
    <x v="2005"/>
    <n v="112.4"/>
    <n v="35.130000000000003"/>
    <x v="0"/>
    <x v="1"/>
    <d v="2014-10-20T00:53:04"/>
    <d v="2014-12-19T01:53:04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d v="2015-05-08T20:05:00"/>
    <x v="2006"/>
    <n v="210.75"/>
    <n v="29.07"/>
    <x v="6"/>
    <x v="11"/>
    <d v="2015-04-11T06:25:11"/>
    <d v="2015-05-08T20:05:0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d v="2016-06-02T22:00:00"/>
    <x v="2007"/>
    <n v="108.7"/>
    <n v="34.409999999999997"/>
    <x v="6"/>
    <x v="11"/>
    <d v="2016-05-21T17:48:24"/>
    <d v="2016-06-02T22:00:00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d v="2016-09-28T22:24:55"/>
    <x v="2008"/>
    <n v="16.77"/>
    <n v="52.41"/>
    <x v="0"/>
    <x v="1"/>
    <d v="2016-08-29T22:24:55"/>
    <d v="2016-09-28T22:24:5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d v="2014-07-24T18:51:44"/>
    <x v="2009"/>
    <n v="111.4"/>
    <n v="38.86"/>
    <x v="2"/>
    <x v="3"/>
    <d v="2014-06-24T18:51:44"/>
    <d v="2014-07-24T18:51:44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d v="2017-01-18T12:01:58"/>
    <x v="2010"/>
    <n v="101.15"/>
    <n v="45.11"/>
    <x v="6"/>
    <x v="11"/>
    <d v="2016-12-29T12:01:58"/>
    <d v="2017-01-18T12:01:58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d v="2016-02-11T22:59:00"/>
    <x v="2011"/>
    <n v="111.2"/>
    <n v="47.66"/>
    <x v="6"/>
    <x v="11"/>
    <d v="2016-01-12T16:07:27"/>
    <d v="2016-02-11T22:59:0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d v="2015-04-28T00:00:00"/>
    <x v="2012"/>
    <n v="166.5"/>
    <n v="59.46"/>
    <x v="5"/>
    <x v="16"/>
    <d v="2015-04-04T07:00:14"/>
    <d v="2015-04-28T00:00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d v="2011-11-24T03:53:16"/>
    <x v="2013"/>
    <n v="110.73"/>
    <n v="43.71"/>
    <x v="7"/>
    <x v="12"/>
    <d v="2011-09-25T02:53:16"/>
    <d v="2011-11-24T03:53:1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d v="2015-06-21T17:32:46"/>
    <x v="2014"/>
    <n v="110.73"/>
    <n v="83.05"/>
    <x v="6"/>
    <x v="11"/>
    <d v="2015-05-22T17:32:46"/>
    <d v="2015-06-21T17:32:4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d v="2016-02-10T22:13:36"/>
    <x v="2015"/>
    <n v="110.67"/>
    <n v="92.22"/>
    <x v="0"/>
    <x v="24"/>
    <d v="2016-01-11T22:13:36"/>
    <d v="2016-02-10T22:13:3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d v="2016-02-02T16:38:00"/>
    <x v="2016"/>
    <n v="100.61"/>
    <n v="55.33"/>
    <x v="6"/>
    <x v="11"/>
    <d v="2016-01-03T16:38:00"/>
    <d v="2016-02-02T16:38:0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d v="2013-12-26T23:54:54"/>
    <x v="2017"/>
    <n v="41.4"/>
    <n v="31.85"/>
    <x v="1"/>
    <x v="35"/>
    <d v="2013-11-26T23:54:54"/>
    <d v="2013-12-26T23:54:5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d v="2013-10-11T00:00:00"/>
    <x v="2018"/>
    <n v="110.33"/>
    <n v="31.83"/>
    <x v="7"/>
    <x v="12"/>
    <d v="2013-09-18T21:38:08"/>
    <d v="2013-10-11T00:00:0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d v="2015-06-12T07:07:56"/>
    <x v="2019"/>
    <n v="7.88"/>
    <n v="45.97"/>
    <x v="1"/>
    <x v="39"/>
    <d v="2015-05-12T07:07:56"/>
    <d v="2015-06-12T07:07:56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d v="2014-04-25T18:38:13"/>
    <x v="2020"/>
    <n v="127"/>
    <n v="40.270000000000003"/>
    <x v="5"/>
    <x v="27"/>
    <d v="2014-03-26T18:38:13"/>
    <d v="2014-04-25T18:38:1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d v="2014-10-02T14:21:00"/>
    <x v="2021"/>
    <n v="110.05"/>
    <n v="50.02"/>
    <x v="6"/>
    <x v="11"/>
    <d v="2014-09-11T18:48:19"/>
    <d v="2014-10-02T14:21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d v="2015-02-26T00:35:10"/>
    <x v="2022"/>
    <n v="110"/>
    <n v="91.67"/>
    <x v="6"/>
    <x v="11"/>
    <d v="2015-02-19T00:35:10"/>
    <d v="2015-02-26T00:35:1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d v="2016-12-01T17:39:42"/>
    <x v="2023"/>
    <n v="102.94"/>
    <n v="23.87"/>
    <x v="6"/>
    <x v="11"/>
    <d v="2016-11-01T16:39:42"/>
    <d v="2016-12-01T17:39:42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d v="2015-02-05T16:11:18"/>
    <x v="2024"/>
    <n v="4.96"/>
    <n v="109.07"/>
    <x v="2"/>
    <x v="3"/>
    <d v="2015-01-06T16:11:18"/>
    <d v="2015-02-05T16:11:18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d v="2015-07-07T17:30:33"/>
    <x v="2025"/>
    <n v="109"/>
    <n v="41.92"/>
    <x v="6"/>
    <x v="11"/>
    <d v="2015-06-07T17:30:33"/>
    <d v="2015-07-07T17:30:33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d v="2016-11-03T18:00:08"/>
    <x v="2026"/>
    <n v="5.42"/>
    <n v="29.04"/>
    <x v="3"/>
    <x v="18"/>
    <d v="2016-10-04T18:00:08"/>
    <d v="2016-11-03T18:00:08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d v="2015-02-17T14:00:00"/>
    <x v="2027"/>
    <n v="108.33"/>
    <n v="81.25"/>
    <x v="6"/>
    <x v="11"/>
    <d v="2015-02-04T09:13:47"/>
    <d v="2015-02-17T14:00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d v="2015-05-03T22:51:00"/>
    <x v="2028"/>
    <n v="162.5"/>
    <n v="95.59"/>
    <x v="6"/>
    <x v="11"/>
    <d v="2015-04-03T18:52:33"/>
    <d v="2015-05-03T22:51:0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d v="2015-08-17T10:22:16"/>
    <x v="2029"/>
    <n v="162.30000000000001"/>
    <n v="52.35"/>
    <x v="6"/>
    <x v="11"/>
    <d v="2015-07-18T10:22:16"/>
    <d v="2015-08-17T10:22:1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d v="2016-01-19T04:59:00"/>
    <x v="2030"/>
    <n v="134.68"/>
    <n v="89.79"/>
    <x v="6"/>
    <x v="11"/>
    <d v="2016-01-05T21:52:10"/>
    <d v="2016-01-19T04:59:0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d v="2015-05-09T09:35:15"/>
    <x v="2031"/>
    <n v="107.73"/>
    <n v="25.25"/>
    <x v="6"/>
    <x v="11"/>
    <d v="2015-04-09T09:35:15"/>
    <d v="2015-05-09T09:35:15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d v="2015-04-11T04:06:32"/>
    <x v="2032"/>
    <n v="161.4"/>
    <n v="76.86"/>
    <x v="7"/>
    <x v="15"/>
    <d v="2015-03-12T04:06:32"/>
    <d v="2015-04-11T04:06:3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d v="2013-05-31T17:00:00"/>
    <x v="2033"/>
    <n v="102.8"/>
    <n v="43.62"/>
    <x v="7"/>
    <x v="25"/>
    <d v="2013-04-26T18:11:10"/>
    <d v="2013-05-31T17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d v="2013-12-06T23:22:00"/>
    <x v="2034"/>
    <n v="107.4"/>
    <n v="64.44"/>
    <x v="7"/>
    <x v="15"/>
    <d v="2013-10-24T23:57:40"/>
    <d v="2013-12-06T23:22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d v="2016-04-16T22:39:07"/>
    <x v="2035"/>
    <n v="161"/>
    <n v="57.5"/>
    <x v="6"/>
    <x v="11"/>
    <d v="2016-03-17T22:39:07"/>
    <d v="2016-04-16T22:39:0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d v="2016-10-17T04:00:00"/>
    <x v="2036"/>
    <n v="8.0299999999999994"/>
    <n v="200.63"/>
    <x v="6"/>
    <x v="9"/>
    <d v="2016-09-15T16:33:59"/>
    <d v="2016-10-17T04:00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d v="2017-03-01T02:00:00"/>
    <x v="2037"/>
    <n v="118.89"/>
    <n v="80.25"/>
    <x v="6"/>
    <x v="9"/>
    <d v="2017-02-14T17:46:00"/>
    <d v="2017-03-01T02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d v="2014-12-01T04:59:00"/>
    <x v="2038"/>
    <n v="106.73"/>
    <n v="39.049999999999997"/>
    <x v="1"/>
    <x v="17"/>
    <d v="2014-10-31T14:29:54"/>
    <d v="2014-12-01T04:59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d v="2015-04-01T20:17:48"/>
    <x v="2039"/>
    <n v="106.27"/>
    <n v="23.1"/>
    <x v="6"/>
    <x v="11"/>
    <d v="2015-03-02T21:17:48"/>
    <d v="2015-04-01T20:17:4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d v="2014-01-22T21:39:59"/>
    <x v="2040"/>
    <n v="106.02"/>
    <n v="40.78"/>
    <x v="5"/>
    <x v="27"/>
    <d v="2013-12-23T21:39:59"/>
    <d v="2014-01-22T21:39:59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d v="2014-11-06T00:46:00"/>
    <x v="2041"/>
    <n v="105.8"/>
    <n v="36.07"/>
    <x v="6"/>
    <x v="11"/>
    <d v="2014-10-11T22:07:10"/>
    <d v="2014-11-06T00:46:0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d v="2016-12-25T11:00:00"/>
    <x v="2042"/>
    <n v="79"/>
    <n v="131.66999999999999"/>
    <x v="2"/>
    <x v="34"/>
    <d v="2016-12-03T21:29:28"/>
    <d v="2016-12-25T11:00:0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d v="2015-02-11T02:53:41"/>
    <x v="2043"/>
    <n v="15.77"/>
    <n v="49.28"/>
    <x v="6"/>
    <x v="11"/>
    <d v="2015-01-12T02:53:41"/>
    <d v="2015-02-11T02:53:4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d v="2013-03-08T15:42:15"/>
    <x v="2044"/>
    <n v="105.07"/>
    <n v="58.37"/>
    <x v="7"/>
    <x v="15"/>
    <d v="2013-01-27T15:42:15"/>
    <d v="2013-03-08T15:42:1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d v="2012-09-01T01:21:02"/>
    <x v="2045"/>
    <n v="105"/>
    <n v="58.33"/>
    <x v="7"/>
    <x v="15"/>
    <d v="2012-08-02T01:21:02"/>
    <d v="2012-09-01T01:21:02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d v="2012-11-18T00:00:00"/>
    <x v="2046"/>
    <n v="10.86"/>
    <n v="56.25"/>
    <x v="7"/>
    <x v="33"/>
    <d v="2012-09-28T20:41:53"/>
    <d v="2012-11-18T00:00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d v="2014-09-05T13:39:00"/>
    <x v="2047"/>
    <n v="10.5"/>
    <n v="225"/>
    <x v="1"/>
    <x v="31"/>
    <d v="2014-07-12T16:08:40"/>
    <d v="2014-09-05T13:39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d v="2016-05-02T23:00:00"/>
    <x v="2048"/>
    <n v="315"/>
    <n v="35.799999999999997"/>
    <x v="6"/>
    <x v="11"/>
    <d v="2016-04-19T10:22:30"/>
    <d v="2016-05-02T23:00:0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d v="2014-09-15T02:00:03"/>
    <x v="2049"/>
    <n v="26.19"/>
    <n v="87.31"/>
    <x v="5"/>
    <x v="10"/>
    <d v="2014-08-16T02:00:03"/>
    <d v="2014-09-15T02:00:03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d v="2015-04-10T22:27:28"/>
    <x v="2050"/>
    <n v="1.82"/>
    <n v="224.43"/>
    <x v="0"/>
    <x v="26"/>
    <d v="2015-03-11T22:27:28"/>
    <d v="2015-04-10T22:27:2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d v="2012-05-21T02:59:00"/>
    <x v="2051"/>
    <n v="392.5"/>
    <n v="60.38"/>
    <x v="5"/>
    <x v="27"/>
    <d v="2012-03-29T03:28:37"/>
    <d v="2012-05-21T02:59: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d v="2017-04-07T17:35:34"/>
    <x v="2052"/>
    <n v="46.18"/>
    <n v="34.130000000000003"/>
    <x v="6"/>
    <x v="9"/>
    <d v="2017-03-07T18:35:34"/>
    <d v="2017-04-07T17:35:3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d v="2015-06-25T18:07:39"/>
    <x v="2053"/>
    <n v="104.67"/>
    <n v="54.14"/>
    <x v="6"/>
    <x v="11"/>
    <d v="2015-05-26T18:07:39"/>
    <d v="2015-06-25T18:07:39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d v="2017-01-11T05:00:00"/>
    <x v="2054"/>
    <n v="130.41999999999999"/>
    <n v="86.94"/>
    <x v="6"/>
    <x v="11"/>
    <d v="2016-12-21T00:44:54"/>
    <d v="2017-01-11T05:0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d v="2014-06-01T03:59:00"/>
    <x v="2055"/>
    <n v="104.33"/>
    <n v="55.89"/>
    <x v="6"/>
    <x v="11"/>
    <d v="2014-05-05T10:43:09"/>
    <d v="2014-06-01T03:59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d v="2016-06-11T19:22:59"/>
    <x v="2056"/>
    <n v="130.25"/>
    <n v="24.42"/>
    <x v="1"/>
    <x v="17"/>
    <d v="2016-05-12T19:22:59"/>
    <d v="2016-06-11T19:22:5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d v="2009-12-01T17:00:00"/>
    <x v="2057"/>
    <n v="104.07"/>
    <n v="53.83"/>
    <x v="7"/>
    <x v="15"/>
    <d v="2009-09-14T06:05:30"/>
    <d v="2009-12-01T17:00:0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d v="2010-07-02T23:00:00"/>
    <x v="2058"/>
    <n v="312"/>
    <n v="91.76"/>
    <x v="0"/>
    <x v="0"/>
    <d v="2010-06-18T03:00:52"/>
    <d v="2010-07-02T23:00:0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d v="2015-06-18T11:04:01"/>
    <x v="2059"/>
    <n v="103.8"/>
    <n v="34.6"/>
    <x v="6"/>
    <x v="11"/>
    <d v="2015-05-19T11:04:01"/>
    <d v="2015-06-18T11:04:0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d v="2013-10-16T00:04:50"/>
    <x v="2060"/>
    <n v="103.67"/>
    <n v="77.75"/>
    <x v="7"/>
    <x v="15"/>
    <d v="2013-10-01T00:04:50"/>
    <d v="2013-10-16T00:04:5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d v="2017-03-26T20:14:45"/>
    <x v="2061"/>
    <n v="20.73"/>
    <n v="25.49"/>
    <x v="4"/>
    <x v="7"/>
    <d v="2017-02-24T21:14:45"/>
    <d v="2017-03-26T20:14:4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d v="2011-09-08T04:54:18"/>
    <x v="2062"/>
    <n v="103.53"/>
    <n v="62.12"/>
    <x v="7"/>
    <x v="12"/>
    <d v="2011-08-09T04:54:18"/>
    <d v="2011-09-08T04:54:18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d v="2014-03-21T21:01:52"/>
    <x v="2063"/>
    <n v="110.71"/>
    <n v="67.39"/>
    <x v="1"/>
    <x v="17"/>
    <d v="2014-02-19T22:01:52"/>
    <d v="2014-03-21T21:01:5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d v="2016-07-02T15:35:23"/>
    <x v="2064"/>
    <n v="0.31"/>
    <n v="775"/>
    <x v="6"/>
    <x v="9"/>
    <d v="2016-06-13T15:35:23"/>
    <d v="2016-07-02T15:35:23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d v="2016-03-15T16:00:00"/>
    <x v="2065"/>
    <n v="128.91999999999999"/>
    <n v="64.459999999999994"/>
    <x v="6"/>
    <x v="19"/>
    <d v="2016-02-20T03:22:00"/>
    <d v="2016-03-15T16:00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d v="2015-08-11T00:12:06"/>
    <x v="2066"/>
    <n v="17.16"/>
    <n v="110.29"/>
    <x v="0"/>
    <x v="1"/>
    <d v="2015-06-27T00:12:06"/>
    <d v="2015-08-11T00:12:06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d v="2015-02-04T04:00:00"/>
    <x v="2067"/>
    <n v="153.80000000000001"/>
    <n v="48.06"/>
    <x v="3"/>
    <x v="5"/>
    <d v="2015-01-16T19:21:39"/>
    <d v="2015-02-04T04:00:0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d v="2012-12-22T21:30:32"/>
    <x v="2068"/>
    <n v="102.47"/>
    <n v="66.83"/>
    <x v="7"/>
    <x v="12"/>
    <d v="2012-10-23T20:30:32"/>
    <d v="2012-12-22T21:30:3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d v="2014-07-10T18:35:45"/>
    <x v="2069"/>
    <n v="102.4"/>
    <n v="69.819999999999993"/>
    <x v="6"/>
    <x v="11"/>
    <d v="2014-06-25T18:35:45"/>
    <d v="2014-07-10T18:35:4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d v="2012-09-06T17:01:40"/>
    <x v="2070"/>
    <n v="255.83"/>
    <n v="69.77"/>
    <x v="5"/>
    <x v="8"/>
    <d v="2012-08-23T17:01:40"/>
    <d v="2012-09-06T17:01:4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d v="2014-05-19T05:00:00"/>
    <x v="2071"/>
    <n v="102.33"/>
    <n v="59.04"/>
    <x v="6"/>
    <x v="19"/>
    <d v="2014-04-18T11:18:58"/>
    <d v="2014-05-19T05:00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d v="2016-06-13T17:00:00"/>
    <x v="2072"/>
    <n v="153.4"/>
    <n v="109.57"/>
    <x v="6"/>
    <x v="11"/>
    <d v="2016-05-23T02:39:32"/>
    <d v="2016-06-13T17:00:0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d v="2015-04-04T14:43:57"/>
    <x v="2073"/>
    <n v="15.33"/>
    <n v="63.88"/>
    <x v="2"/>
    <x v="3"/>
    <d v="2015-03-05T15:43:57"/>
    <d v="2015-04-04T14:43:5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d v="2014-07-23T03:59:00"/>
    <x v="2074"/>
    <n v="153.19999999999999"/>
    <n v="41.41"/>
    <x v="6"/>
    <x v="11"/>
    <d v="2014-06-30T15:20:26"/>
    <d v="2014-07-23T03:59:0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d v="2014-11-09T18:47:59"/>
    <x v="2075"/>
    <n v="3.06"/>
    <n v="84.94"/>
    <x v="0"/>
    <x v="1"/>
    <d v="2014-10-10T17:47:59"/>
    <d v="2014-11-09T18:47:59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d v="2014-05-22T22:07:00"/>
    <x v="2076"/>
    <n v="101.83"/>
    <n v="61.1"/>
    <x v="6"/>
    <x v="11"/>
    <d v="2014-04-24T12:22:50"/>
    <d v="2014-05-22T22:07:0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d v="2016-11-15T18:13:22"/>
    <x v="2077"/>
    <n v="20.36"/>
    <n v="109.07"/>
    <x v="1"/>
    <x v="31"/>
    <d v="2016-11-02T17:13:22"/>
    <d v="2016-11-15T18:13:2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d v="2016-06-05T13:59:50"/>
    <x v="2078"/>
    <n v="101.67"/>
    <n v="152.5"/>
    <x v="6"/>
    <x v="11"/>
    <d v="2016-05-22T13:59:50"/>
    <d v="2016-06-05T13:59:5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d v="2011-06-11T03:00:00"/>
    <x v="2079"/>
    <n v="101.4"/>
    <n v="76.05"/>
    <x v="7"/>
    <x v="15"/>
    <d v="2011-05-03T23:21:54"/>
    <d v="2011-06-11T03:00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d v="2016-07-15T19:34:32"/>
    <x v="2080"/>
    <n v="101.4"/>
    <n v="56.33"/>
    <x v="6"/>
    <x v="11"/>
    <d v="2016-06-15T19:34:32"/>
    <d v="2016-07-15T19:34:32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d v="2014-05-04T06:00:00"/>
    <x v="2081"/>
    <n v="30.4"/>
    <n v="50.67"/>
    <x v="7"/>
    <x v="33"/>
    <d v="2014-04-04T17:41:24"/>
    <d v="2014-05-04T06:00:0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d v="2014-11-07T18:30:00"/>
    <x v="2082"/>
    <n v="101.2"/>
    <n v="79.89"/>
    <x v="6"/>
    <x v="11"/>
    <d v="2014-10-15T20:58:15"/>
    <d v="2014-11-07T18:30:0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d v="2012-05-23T15:29:04"/>
    <x v="2083"/>
    <n v="101.01"/>
    <n v="38.85"/>
    <x v="7"/>
    <x v="12"/>
    <d v="2012-04-23T15:29:04"/>
    <d v="2012-05-23T15:29:0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d v="2012-02-15T15:37:15"/>
    <x v="2084"/>
    <n v="100.73"/>
    <n v="215.86"/>
    <x v="5"/>
    <x v="8"/>
    <d v="2012-01-16T15:37:15"/>
    <d v="2012-02-15T15:37:1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d v="2014-11-04T18:33:42"/>
    <x v="2085"/>
    <n v="100.67"/>
    <n v="41.94"/>
    <x v="5"/>
    <x v="16"/>
    <d v="2014-10-05T17:33:42"/>
    <d v="2014-11-04T18:33:4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d v="2017-02-03T04:11:00"/>
    <x v="2086"/>
    <n v="116.15"/>
    <n v="48.71"/>
    <x v="7"/>
    <x v="15"/>
    <d v="2017-01-12T05:16:10"/>
    <d v="2017-02-03T04:11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d v="2015-09-11T18:19:55"/>
    <x v="2087"/>
    <n v="100.67"/>
    <n v="35.950000000000003"/>
    <x v="6"/>
    <x v="11"/>
    <d v="2015-08-17T18:19:55"/>
    <d v="2015-09-11T18:19:55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d v="2014-07-02T03:59:00"/>
    <x v="2088"/>
    <n v="100.67"/>
    <n v="75.5"/>
    <x v="6"/>
    <x v="11"/>
    <d v="2014-05-16T20:36:20"/>
    <d v="2014-07-02T03:59:0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d v="2011-09-23T03:00:37"/>
    <x v="2089"/>
    <n v="125.5"/>
    <n v="71.709999999999994"/>
    <x v="5"/>
    <x v="27"/>
    <d v="2011-08-24T03:00:37"/>
    <d v="2011-09-23T03:00:37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d v="2015-10-09T15:38:43"/>
    <x v="2090"/>
    <n v="15.06"/>
    <n v="30.12"/>
    <x v="6"/>
    <x v="9"/>
    <d v="2015-08-10T15:38:43"/>
    <d v="2015-10-09T15:38:4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d v="2015-06-04T12:59:53"/>
    <x v="2091"/>
    <n v="100.33"/>
    <n v="38.590000000000003"/>
    <x v="6"/>
    <x v="11"/>
    <d v="2015-05-05T12:59:53"/>
    <d v="2015-06-04T12:59:5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d v="2013-01-26T22:54:16"/>
    <x v="2092"/>
    <n v="125.25"/>
    <n v="44.21"/>
    <x v="7"/>
    <x v="15"/>
    <d v="2012-12-27T22:54:16"/>
    <d v="2013-01-26T22:54:1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d v="2011-10-14T23:00:00"/>
    <x v="2093"/>
    <n v="100.17"/>
    <n v="46.95"/>
    <x v="7"/>
    <x v="15"/>
    <d v="2011-09-02T07:08:37"/>
    <d v="2011-10-14T23:00:0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d v="2013-09-06T03:59:00"/>
    <x v="2094"/>
    <n v="100.07"/>
    <n v="107.21"/>
    <x v="7"/>
    <x v="15"/>
    <d v="2013-08-08T23:07:34"/>
    <d v="2013-09-06T03:59:0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d v="2012-05-27T01:59:57"/>
    <x v="2095"/>
    <n v="100.05"/>
    <n v="39.49"/>
    <x v="7"/>
    <x v="12"/>
    <d v="2012-04-27T01:59:57"/>
    <d v="2012-05-27T01:59:5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d v="2016-04-30T17:36:17"/>
    <x v="2096"/>
    <n v="100.01"/>
    <n v="40.549999999999997"/>
    <x v="6"/>
    <x v="11"/>
    <d v="2016-03-31T17:36:17"/>
    <d v="2016-04-30T17:36:17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d v="2016-07-24T03:00:17"/>
    <x v="2097"/>
    <n v="103.45"/>
    <n v="31.91"/>
    <x v="7"/>
    <x v="20"/>
    <d v="2016-06-24T03:00:17"/>
    <d v="2016-07-24T03:00:17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d v="2016-10-14T21:10:47"/>
    <x v="2098"/>
    <n v="100"/>
    <n v="51.72"/>
    <x v="6"/>
    <x v="9"/>
    <d v="2016-08-15T21:10:47"/>
    <d v="2016-10-14T21:10:47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d v="2017-01-17T21:10:36"/>
    <x v="2099"/>
    <n v="125"/>
    <n v="50"/>
    <x v="6"/>
    <x v="11"/>
    <d v="2016-12-18T21:10:36"/>
    <d v="2017-01-17T21:10:3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d v="2014-07-02T15:29:12"/>
    <x v="2100"/>
    <n v="100"/>
    <n v="51.72"/>
    <x v="6"/>
    <x v="11"/>
    <d v="2014-06-02T15:29:12"/>
    <d v="2014-07-02T15:29:1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d v="2014-08-17T05:11:00"/>
    <x v="2101"/>
    <n v="100"/>
    <n v="51.72"/>
    <x v="6"/>
    <x v="11"/>
    <d v="2014-07-28T20:47:16"/>
    <d v="2014-08-17T05:11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d v="2014-07-30T11:18:30"/>
    <x v="2102"/>
    <n v="100"/>
    <n v="33.33"/>
    <x v="6"/>
    <x v="11"/>
    <d v="2014-07-16T11:18:30"/>
    <d v="2014-07-30T11:18:3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d v="2016-05-29T00:36:00"/>
    <x v="2103"/>
    <n v="100"/>
    <n v="55.56"/>
    <x v="6"/>
    <x v="19"/>
    <d v="2016-05-09T20:13:52"/>
    <d v="2016-05-29T00:36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d v="2014-07-03T04:07:58"/>
    <x v="2104"/>
    <n v="15"/>
    <n v="150"/>
    <x v="6"/>
    <x v="19"/>
    <d v="2014-06-03T04:07:58"/>
    <d v="2014-07-03T04:07:58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d v="2013-09-16T20:30:06"/>
    <x v="2105"/>
    <n v="2.67"/>
    <n v="17.989999999999998"/>
    <x v="3"/>
    <x v="18"/>
    <d v="2013-08-02T20:30:06"/>
    <d v="2013-09-16T20:30:0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d v="2014-11-30T22:42:02"/>
    <x v="2106"/>
    <n v="14.86"/>
    <n v="47.94"/>
    <x v="0"/>
    <x v="1"/>
    <d v="2014-10-16T21:42:02"/>
    <d v="2014-11-30T22:42:0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d v="2012-07-14T03:02:00"/>
    <x v="2107"/>
    <n v="198"/>
    <n v="53.04"/>
    <x v="5"/>
    <x v="27"/>
    <d v="2012-07-10T03:48:47"/>
    <d v="2012-07-14T03:02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d v="2015-02-07T18:26:21"/>
    <x v="2108"/>
    <n v="1.47"/>
    <n v="61.29"/>
    <x v="0"/>
    <x v="1"/>
    <d v="2015-01-08T18:26:21"/>
    <d v="2015-02-07T18:26:2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d v="2016-05-29T01:28:59"/>
    <x v="2109"/>
    <n v="137.01"/>
    <n v="34.9"/>
    <x v="0"/>
    <x v="4"/>
    <d v="2016-05-04T01:28:59"/>
    <d v="2016-05-29T01:28:59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d v="2015-10-10T21:00:00"/>
    <x v="2110"/>
    <n v="41.86"/>
    <n v="77.11"/>
    <x v="5"/>
    <x v="10"/>
    <d v="2015-09-12T13:01:38"/>
    <d v="2015-10-10T21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d v="2011-09-28T17:30:08"/>
    <x v="2111"/>
    <n v="29.3"/>
    <n v="61.04"/>
    <x v="7"/>
    <x v="37"/>
    <d v="2011-07-30T17:30:08"/>
    <d v="2011-09-28T17:30:08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d v="2016-11-14T12:14:02"/>
    <x v="2112"/>
    <n v="48.83"/>
    <n v="47.26"/>
    <x v="6"/>
    <x v="11"/>
    <d v="2016-10-20T11:14:02"/>
    <d v="2016-11-14T12:14:0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d v="2015-06-15T22:06:20"/>
    <x v="2113"/>
    <n v="0.97"/>
    <n v="292.2"/>
    <x v="0"/>
    <x v="26"/>
    <d v="2015-05-16T22:06:20"/>
    <d v="2015-06-15T22:06:2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d v="2016-05-18T00:00:00"/>
    <x v="2114"/>
    <n v="146"/>
    <n v="38.42"/>
    <x v="6"/>
    <x v="19"/>
    <d v="2016-05-03T20:34:12"/>
    <d v="2016-05-18T00:00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d v="2010-04-23T03:51:00"/>
    <x v="2115"/>
    <n v="145.5"/>
    <n v="40.42"/>
    <x v="5"/>
    <x v="8"/>
    <d v="2010-01-27T04:11:47"/>
    <d v="2010-04-23T03:51:0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d v="2017-03-08T07:30:00"/>
    <x v="2116"/>
    <n v="8.08"/>
    <n v="90.94"/>
    <x v="3"/>
    <x v="28"/>
    <d v="2017-01-20T11:49:34"/>
    <d v="2017-03-08T07:3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d v="2016-02-01T18:00:00"/>
    <x v="2117"/>
    <n v="144.5"/>
    <n v="68.81"/>
    <x v="7"/>
    <x v="12"/>
    <d v="2015-12-28T04:37:53"/>
    <d v="2016-02-01T18:00:0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d v="2017-01-01T02:46:11"/>
    <x v="2118"/>
    <n v="14.38"/>
    <n v="110.62"/>
    <x v="3"/>
    <x v="28"/>
    <d v="2016-12-02T02:46:11"/>
    <d v="2017-01-01T02:46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d v="2014-06-20T09:54:09"/>
    <x v="2119"/>
    <n v="119.75"/>
    <n v="31.93"/>
    <x v="6"/>
    <x v="11"/>
    <d v="2014-05-21T09:54:09"/>
    <d v="2014-06-20T09:54:09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d v="2015-03-22T22:20:52"/>
    <x v="2120"/>
    <n v="179.5"/>
    <n v="43.52"/>
    <x v="7"/>
    <x v="15"/>
    <d v="2015-02-20T23:20:52"/>
    <d v="2015-03-22T22:20:5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d v="2016-11-09T20:26:48"/>
    <x v="2121"/>
    <n v="956"/>
    <n v="27.58"/>
    <x v="0"/>
    <x v="4"/>
    <d v="2016-10-15T19:26:48"/>
    <d v="2016-11-09T20:26:48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d v="2014-03-24T02:15:27"/>
    <x v="2122"/>
    <n v="0.16"/>
    <n v="71.55"/>
    <x v="3"/>
    <x v="18"/>
    <d v="2014-02-22T03:15:27"/>
    <d v="2014-03-24T02:15:27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d v="2014-10-17T12:00:00"/>
    <x v="2123"/>
    <n v="102.15"/>
    <n v="68.099999999999994"/>
    <x v="5"/>
    <x v="8"/>
    <d v="2014-09-22T20:26:42"/>
    <d v="2014-10-17T12:00:0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d v="2016-09-02T07:00:00"/>
    <x v="2124"/>
    <n v="4.3"/>
    <n v="88.69"/>
    <x v="2"/>
    <x v="36"/>
    <d v="2016-08-11T00:16:58"/>
    <d v="2016-09-02T07:00:0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d v="2016-09-15T14:49:05"/>
    <x v="2125"/>
    <n v="25.76"/>
    <n v="59.04"/>
    <x v="2"/>
    <x v="3"/>
    <d v="2016-08-15T14:49:05"/>
    <d v="2016-09-15T14:49:0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d v="2014-10-19T16:26:12"/>
    <x v="2126"/>
    <n v="36.590000000000003"/>
    <n v="64.36"/>
    <x v="0"/>
    <x v="26"/>
    <d v="2014-09-19T16:26:12"/>
    <d v="2014-10-19T16:26:1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d v="2014-11-18T00:24:52"/>
    <x v="2127"/>
    <n v="156.44"/>
    <n v="54.15"/>
    <x v="7"/>
    <x v="25"/>
    <d v="2014-10-18T23:24:52"/>
    <d v="2014-11-18T00:24:5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d v="2017-04-10T01:00:00"/>
    <x v="2128"/>
    <n v="11.71"/>
    <n v="61.09"/>
    <x v="7"/>
    <x v="14"/>
    <d v="2017-03-07T00:45:14"/>
    <d v="2017-04-10T01:00:0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d v="2014-08-25T23:28:26"/>
    <x v="2129"/>
    <n v="25.55"/>
    <n v="93.67"/>
    <x v="1"/>
    <x v="39"/>
    <d v="2014-07-26T23:28:26"/>
    <d v="2014-08-25T23:28:2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d v="2016-01-17T18:01:01"/>
    <x v="2130"/>
    <n v="28.04"/>
    <n v="58.42"/>
    <x v="0"/>
    <x v="1"/>
    <d v="2015-12-18T18:01:01"/>
    <d v="2016-01-17T18:01:0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d v="2014-12-01T19:09:00"/>
    <x v="2131"/>
    <n v="116.67"/>
    <n v="70"/>
    <x v="6"/>
    <x v="11"/>
    <d v="2014-11-20T20:56:12"/>
    <d v="2014-12-01T19:09:0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d v="2017-01-27T18:29:51"/>
    <x v="2132"/>
    <n v="46.6"/>
    <n v="34.1"/>
    <x v="0"/>
    <x v="6"/>
    <d v="2016-11-28T18:29:51"/>
    <d v="2017-01-27T18:29:5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d v="2016-04-21T04:00:00"/>
    <x v="2133"/>
    <n v="42.73"/>
    <n v="34.020000000000003"/>
    <x v="7"/>
    <x v="14"/>
    <d v="2016-03-31T23:33:58"/>
    <d v="2016-04-21T04:00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d v="2015-09-15T10:06:00"/>
    <x v="2134"/>
    <n v="100"/>
    <n v="41.03"/>
    <x v="6"/>
    <x v="11"/>
    <d v="2015-08-18T18:57:26"/>
    <d v="2015-09-15T10:06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d v="2012-06-25T16:24:00"/>
    <x v="2135"/>
    <n v="107"/>
    <n v="36.61"/>
    <x v="7"/>
    <x v="15"/>
    <d v="2012-06-13T01:13:02"/>
    <d v="2012-06-25T16:24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d v="2016-01-14T04:11:26"/>
    <x v="2136"/>
    <n v="185.33"/>
    <n v="115.83"/>
    <x v="7"/>
    <x v="15"/>
    <d v="2015-11-15T04:11:26"/>
    <d v="2016-01-14T04:11:26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d v="2015-11-05T03:10:40"/>
    <x v="2137"/>
    <n v="5.05"/>
    <n v="115.75"/>
    <x v="0"/>
    <x v="1"/>
    <d v="2015-09-26T02:10:40"/>
    <d v="2015-11-05T03:10:4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d v="2015-06-11T02:00:00"/>
    <x v="2138"/>
    <n v="5.55"/>
    <n v="106.69"/>
    <x v="5"/>
    <x v="21"/>
    <d v="2015-05-11T14:08:57"/>
    <d v="2015-06-11T02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d v="2015-04-09T23:31:11"/>
    <x v="2139"/>
    <n v="12.03"/>
    <n v="81.41"/>
    <x v="6"/>
    <x v="11"/>
    <d v="2015-03-12T23:31:11"/>
    <d v="2015-04-09T23:31:11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d v="2015-06-11T16:12:17"/>
    <x v="2140"/>
    <n v="138.19999999999999"/>
    <n v="81.290000000000006"/>
    <x v="6"/>
    <x v="11"/>
    <d v="2015-05-12T16:12:17"/>
    <d v="2015-06-11T16:12:17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d v="2013-03-22T22:15:45"/>
    <x v="2141"/>
    <n v="14.54"/>
    <n v="46.03"/>
    <x v="7"/>
    <x v="33"/>
    <d v="2013-02-05T23:15:45"/>
    <d v="2013-03-22T22:15:45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d v="2011-10-16T22:03:00"/>
    <x v="2142"/>
    <n v="137.41999999999999"/>
    <n v="40.42"/>
    <x v="7"/>
    <x v="22"/>
    <d v="2011-09-16T17:35:40"/>
    <d v="2011-10-16T22:03:0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d v="2014-10-03T11:29:32"/>
    <x v="2143"/>
    <n v="457.75"/>
    <n v="23.28"/>
    <x v="6"/>
    <x v="9"/>
    <d v="2014-09-03T11:29:32"/>
    <d v="2014-10-03T11:29:3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d v="2013-11-01T15:03:46"/>
    <x v="2144"/>
    <n v="114.17"/>
    <n v="80.59"/>
    <x v="7"/>
    <x v="15"/>
    <d v="2013-10-02T15:03:46"/>
    <d v="2013-11-01T15:03:46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d v="2014-03-07T19:20:30"/>
    <x v="2145"/>
    <n v="105.15"/>
    <n v="27.9"/>
    <x v="5"/>
    <x v="27"/>
    <d v="2014-02-12T19:20:30"/>
    <d v="2014-03-07T19:20:3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d v="2016-12-02T23:36:43"/>
    <x v="2146"/>
    <n v="0.91"/>
    <n v="68.3"/>
    <x v="0"/>
    <x v="26"/>
    <d v="2016-11-02T22:36:43"/>
    <d v="2016-12-02T23:36:4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d v="2016-12-12T17:34:40"/>
    <x v="2147"/>
    <n v="102.86"/>
    <n v="50.59"/>
    <x v="7"/>
    <x v="13"/>
    <d v="2016-11-14T17:34:40"/>
    <d v="2016-12-12T17:34:4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d v="2016-07-09T04:00:00"/>
    <x v="2148"/>
    <n v="170.63"/>
    <n v="68.25"/>
    <x v="6"/>
    <x v="11"/>
    <d v="2016-06-11T01:15:38"/>
    <d v="2016-07-09T04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d v="2011-02-08T10:18:49"/>
    <x v="2149"/>
    <n v="113.67"/>
    <n v="29.02"/>
    <x v="7"/>
    <x v="12"/>
    <d v="2011-01-14T10:18:49"/>
    <d v="2011-02-08T10:18:49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d v="2015-10-29T15:06:47"/>
    <x v="2150"/>
    <n v="27.24"/>
    <n v="68.099999999999994"/>
    <x v="6"/>
    <x v="11"/>
    <d v="2015-10-01T15:06:47"/>
    <d v="2015-10-29T15:06:4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d v="2015-05-01T13:59:00"/>
    <x v="2151"/>
    <n v="108.88"/>
    <n v="75.61"/>
    <x v="7"/>
    <x v="25"/>
    <d v="2015-03-30T20:38:26"/>
    <d v="2015-05-01T13:59: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d v="2011-05-05T20:50:48"/>
    <x v="2152"/>
    <n v="136"/>
    <n v="35.79"/>
    <x v="7"/>
    <x v="12"/>
    <d v="2011-04-05T20:50:48"/>
    <d v="2011-05-05T20:50:4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d v="2015-01-30T23:02:10"/>
    <x v="2153"/>
    <n v="170"/>
    <n v="64.760000000000005"/>
    <x v="6"/>
    <x v="11"/>
    <d v="2015-01-15T23:02:10"/>
    <d v="2015-01-30T23:02:1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d v="2016-09-01T17:32:01"/>
    <x v="2154"/>
    <n v="2702"/>
    <n v="38.6"/>
    <x v="5"/>
    <x v="27"/>
    <d v="2016-08-22T17:32:01"/>
    <d v="2016-09-01T17:32:0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d v="2013-12-19T18:56:00"/>
    <x v="2155"/>
    <n v="67.55"/>
    <n v="46.59"/>
    <x v="7"/>
    <x v="33"/>
    <d v="2013-11-19T18:56:00"/>
    <d v="2013-12-19T18:56:0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d v="2012-11-27T12:00:00"/>
    <x v="2156"/>
    <n v="135.1"/>
    <n v="51.96"/>
    <x v="7"/>
    <x v="12"/>
    <d v="2012-10-23T04:45:35"/>
    <d v="2012-11-27T12:00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d v="2011-07-24T20:08:56"/>
    <x v="2157"/>
    <n v="134.61000000000001"/>
    <n v="79.180000000000007"/>
    <x v="7"/>
    <x v="12"/>
    <d v="2011-06-24T20:08:56"/>
    <d v="2011-07-24T20:08:5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d v="2015-01-19T02:39:50"/>
    <x v="2158"/>
    <n v="41.38"/>
    <n v="84.06"/>
    <x v="4"/>
    <x v="29"/>
    <d v="2014-12-10T02:39:50"/>
    <d v="2015-01-19T02:39:5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d v="2014-03-10T14:00:00"/>
    <x v="2159"/>
    <n v="122"/>
    <n v="28.55"/>
    <x v="7"/>
    <x v="20"/>
    <d v="2014-02-24T09:24:15"/>
    <d v="2014-03-10T14:00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d v="2013-03-11T00:00:00"/>
    <x v="2160"/>
    <n v="133.6"/>
    <n v="31.81"/>
    <x v="1"/>
    <x v="17"/>
    <d v="2013-02-04T02:49:48"/>
    <d v="2013-03-11T00:00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d v="2016-12-21T17:03:14"/>
    <x v="2161"/>
    <n v="8.9"/>
    <n v="222.5"/>
    <x v="6"/>
    <x v="11"/>
    <d v="2016-11-21T17:03:14"/>
    <d v="2016-12-21T17:0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d v="2015-04-18T01:40:10"/>
    <x v="2162"/>
    <n v="2.72"/>
    <n v="133.30000000000001"/>
    <x v="0"/>
    <x v="4"/>
    <d v="2015-03-19T01:40:10"/>
    <d v="2015-04-18T01:40:1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d v="2016-04-26T06:55:00"/>
    <x v="2163"/>
    <n v="8.8800000000000008"/>
    <n v="30.27"/>
    <x v="0"/>
    <x v="1"/>
    <d v="2016-03-22T16:45:46"/>
    <d v="2016-04-26T06:5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d v="2015-06-21T21:20:00"/>
    <x v="2164"/>
    <n v="115.65"/>
    <n v="44.33"/>
    <x v="6"/>
    <x v="11"/>
    <d v="2015-05-31T22:05:07"/>
    <d v="2015-06-21T21:20:0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d v="2015-06-10T15:04:31"/>
    <x v="2165"/>
    <n v="110.83"/>
    <n v="25.58"/>
    <x v="2"/>
    <x v="3"/>
    <d v="2015-04-26T15:04:31"/>
    <d v="2015-06-10T15:04:31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d v="2015-01-04T13:16:06"/>
    <x v="2166"/>
    <n v="133"/>
    <n v="42.9"/>
    <x v="6"/>
    <x v="11"/>
    <d v="2014-11-05T13:16:06"/>
    <d v="2015-01-04T13:16:06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d v="2015-08-02T19:31:29"/>
    <x v="2167"/>
    <n v="106.24"/>
    <n v="47.43"/>
    <x v="6"/>
    <x v="19"/>
    <d v="2015-07-08T19:31:29"/>
    <d v="2015-08-02T19:31:29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d v="2016-04-02T23:51:13"/>
    <x v="2168"/>
    <n v="132.6"/>
    <n v="120.55"/>
    <x v="6"/>
    <x v="19"/>
    <d v="2016-02-03T00:51:13"/>
    <d v="2016-04-02T23:51:1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d v="2016-05-04T23:00:50"/>
    <x v="2169"/>
    <n v="16.73"/>
    <n v="66.099999999999994"/>
    <x v="6"/>
    <x v="9"/>
    <d v="2016-04-04T23:00:50"/>
    <d v="2016-05-04T23:00:5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d v="2012-04-18T21:22:40"/>
    <x v="2170"/>
    <n v="119.91"/>
    <n v="38.79"/>
    <x v="7"/>
    <x v="22"/>
    <d v="2012-03-19T21:22:40"/>
    <d v="2012-04-18T21:22:4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d v="2015-02-12T07:00:00"/>
    <x v="2171"/>
    <n v="105.28"/>
    <n v="47"/>
    <x v="6"/>
    <x v="11"/>
    <d v="2015-01-14T22:35:54"/>
    <d v="2015-02-12T07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d v="2015-10-04T15:45:46"/>
    <x v="2172"/>
    <n v="43.83"/>
    <n v="57.17"/>
    <x v="6"/>
    <x v="11"/>
    <d v="2015-08-05T15:45:46"/>
    <d v="2015-10-04T15:45:4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d v="2016-05-04T03:59:00"/>
    <x v="2173"/>
    <n v="131.19999999999999"/>
    <n v="50.46"/>
    <x v="6"/>
    <x v="11"/>
    <d v="2016-04-03T19:31:57"/>
    <d v="2016-05-04T03:59:0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d v="2016-12-22T09:01:03"/>
    <x v="2174"/>
    <n v="6.53"/>
    <n v="6.5"/>
    <x v="0"/>
    <x v="1"/>
    <d v="2016-11-22T09:01:03"/>
    <d v="2016-12-22T09:01:0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d v="2016-07-22T18:55:32"/>
    <x v="2175"/>
    <n v="1.45"/>
    <n v="217.5"/>
    <x v="6"/>
    <x v="11"/>
    <d v="2016-06-22T18:55:32"/>
    <d v="2016-07-22T18:55:32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d v="2015-02-16T03:21:13"/>
    <x v="2176"/>
    <n v="65.099999999999994"/>
    <n v="118.36"/>
    <x v="7"/>
    <x v="14"/>
    <d v="2015-01-17T03:21:13"/>
    <d v="2015-02-16T03:21:1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d v="2014-07-28T01:00:00"/>
    <x v="2177"/>
    <n v="100.08"/>
    <n v="50.04"/>
    <x v="7"/>
    <x v="15"/>
    <d v="2014-07-07T21:45:38"/>
    <d v="2014-07-28T01:00:0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d v="2015-10-06T15:10:22"/>
    <x v="2178"/>
    <n v="16.25"/>
    <n v="76.47"/>
    <x v="5"/>
    <x v="10"/>
    <d v="2015-09-01T15:10:22"/>
    <d v="2015-10-06T15:10:22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d v="2012-12-07T02:00:00"/>
    <x v="2179"/>
    <n v="104"/>
    <n v="52"/>
    <x v="6"/>
    <x v="11"/>
    <d v="2012-11-13T00:25:00"/>
    <d v="2012-12-07T02:00:0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d v="2014-08-29T18:40:11"/>
    <x v="2180"/>
    <n v="6.49"/>
    <n v="49.88"/>
    <x v="5"/>
    <x v="10"/>
    <d v="2014-08-04T18:40:11"/>
    <d v="2014-08-29T18:40:11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d v="2016-08-19T02:27:20"/>
    <x v="2181"/>
    <n v="8.64"/>
    <n v="64.8"/>
    <x v="6"/>
    <x v="9"/>
    <d v="2016-06-30T02:27:20"/>
    <d v="2016-08-19T02:27:2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d v="2016-08-13T06:59:00"/>
    <x v="2182"/>
    <n v="123.43"/>
    <n v="43.2"/>
    <x v="6"/>
    <x v="11"/>
    <d v="2016-07-05T12:06:28"/>
    <d v="2016-08-13T06:59:0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d v="2015-05-31T03:40:23"/>
    <x v="2183"/>
    <n v="10.78"/>
    <n v="46.18"/>
    <x v="5"/>
    <x v="21"/>
    <d v="2015-04-16T03:40:23"/>
    <d v="2015-05-31T03:40:2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d v="2017-03-03T11:01:32"/>
    <x v="2184"/>
    <n v="143.33000000000001"/>
    <n v="51.6"/>
    <x v="6"/>
    <x v="9"/>
    <d v="2017-02-17T11:01:32"/>
    <d v="2017-03-03T11:01:32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d v="2013-02-04T11:55:27"/>
    <x v="2185"/>
    <n v="40.799999999999997"/>
    <n v="28.58"/>
    <x v="7"/>
    <x v="33"/>
    <d v="2013-01-02T11:55:27"/>
    <d v="2013-02-04T11:55:27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d v="2012-08-12T16:35:45"/>
    <x v="2186"/>
    <n v="171.33"/>
    <n v="31.34"/>
    <x v="7"/>
    <x v="12"/>
    <d v="2012-06-28T16:35:45"/>
    <d v="2012-08-12T16:35:45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d v="2015-06-18T23:33:17"/>
    <x v="2187"/>
    <n v="128.30000000000001"/>
    <n v="183.29"/>
    <x v="5"/>
    <x v="8"/>
    <d v="2015-04-19T23:33:17"/>
    <d v="2015-06-18T23:33:17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d v="2014-10-13T04:59:00"/>
    <x v="2188"/>
    <n v="128"/>
    <n v="37.65"/>
    <x v="6"/>
    <x v="19"/>
    <d v="2014-09-30T15:37:03"/>
    <d v="2014-10-13T04:59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d v="2016-06-30T15:42:14"/>
    <x v="2189"/>
    <n v="128"/>
    <n v="49.23"/>
    <x v="6"/>
    <x v="11"/>
    <d v="2016-05-31T15:42:14"/>
    <d v="2016-06-30T15:42:1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d v="2016-04-20T21:11:16"/>
    <x v="2190"/>
    <n v="36.46"/>
    <n v="127.6"/>
    <x v="6"/>
    <x v="19"/>
    <d v="2016-03-21T21:11:16"/>
    <d v="2016-04-20T21:11:1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d v="2016-04-13T19:15:24"/>
    <x v="2191"/>
    <n v="127.5"/>
    <n v="47.22"/>
    <x v="6"/>
    <x v="11"/>
    <d v="2016-03-14T19:15:24"/>
    <d v="2016-04-13T19:15:2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d v="2011-05-31T18:04:00"/>
    <x v="2192"/>
    <n v="127.3"/>
    <n v="45.46"/>
    <x v="7"/>
    <x v="15"/>
    <d v="2011-05-16T17:50:01"/>
    <d v="2011-05-31T18:04:0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d v="2014-05-29T17:50:00"/>
    <x v="2193"/>
    <n v="212.17"/>
    <n v="13.54"/>
    <x v="4"/>
    <x v="7"/>
    <d v="2014-05-08T15:36:30"/>
    <d v="2014-05-29T17:50:0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d v="2015-09-11T01:04:19"/>
    <x v="2194"/>
    <n v="127.2"/>
    <n v="50.88"/>
    <x v="6"/>
    <x v="9"/>
    <d v="2015-08-12T01:04:19"/>
    <d v="2015-09-11T01:04:1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d v="2013-07-07T13:24:42"/>
    <x v="2195"/>
    <n v="127"/>
    <n v="48.85"/>
    <x v="7"/>
    <x v="12"/>
    <d v="2013-05-08T13:24:42"/>
    <d v="2013-07-07T13:24:42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d v="2012-09-23T17:15:48"/>
    <x v="2196"/>
    <n v="180.14"/>
    <n v="26.27"/>
    <x v="7"/>
    <x v="12"/>
    <d v="2012-08-24T17:15:48"/>
    <d v="2012-09-23T17:15:48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d v="2015-08-31T17:31:15"/>
    <x v="2197"/>
    <n v="105"/>
    <n v="39.380000000000003"/>
    <x v="6"/>
    <x v="11"/>
    <d v="2015-08-06T17:31:15"/>
    <d v="2015-08-31T17:31:15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d v="2014-09-19T00:00:00"/>
    <x v="2198"/>
    <n v="126"/>
    <n v="74.12"/>
    <x v="6"/>
    <x v="11"/>
    <d v="2014-09-09T23:09:39"/>
    <d v="2014-09-19T00:00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d v="2016-09-25T08:46:48"/>
    <x v="2199"/>
    <n v="125.9"/>
    <n v="25.69"/>
    <x v="6"/>
    <x v="11"/>
    <d v="2016-08-26T08:46:48"/>
    <d v="2016-09-25T08:46:48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d v="2016-02-20T02:45:35"/>
    <x v="2200"/>
    <n v="104.67"/>
    <n v="139.56"/>
    <x v="6"/>
    <x v="11"/>
    <d v="2016-01-06T02:45:35"/>
    <d v="2016-02-20T02:45:35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d v="2012-05-01T17:00:03"/>
    <x v="2201"/>
    <n v="113.73"/>
    <n v="65.84"/>
    <x v="7"/>
    <x v="12"/>
    <d v="2012-03-02T18:00:03"/>
    <d v="2012-05-01T17:00:0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d v="2011-09-24T17:02:33"/>
    <x v="2202"/>
    <n v="2.27"/>
    <n v="113.64"/>
    <x v="5"/>
    <x v="23"/>
    <d v="2011-07-26T17:02:33"/>
    <d v="2011-09-24T17:02:3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d v="2015-10-30T14:00:12"/>
    <x v="2203"/>
    <n v="104.17"/>
    <n v="59.52"/>
    <x v="6"/>
    <x v="11"/>
    <d v="2015-09-30T14:00:12"/>
    <d v="2015-10-30T14:00: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d v="2014-06-28T14:09:34"/>
    <x v="2204"/>
    <n v="100"/>
    <n v="62.5"/>
    <x v="6"/>
    <x v="11"/>
    <d v="2014-05-29T14:09:34"/>
    <d v="2014-06-28T14:09:34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d v="2016-01-21T21:18:29"/>
    <x v="2205"/>
    <n v="155.75"/>
    <n v="51.92"/>
    <x v="6"/>
    <x v="11"/>
    <d v="2015-12-22T21:18:29"/>
    <d v="2016-01-21T21:18:2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d v="2016-06-17T23:00:00"/>
    <x v="2206"/>
    <n v="12.45"/>
    <n v="49.8"/>
    <x v="0"/>
    <x v="26"/>
    <d v="2016-05-17T07:11:02"/>
    <d v="2016-06-17T23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d v="2015-02-21T22:05:25"/>
    <x v="2207"/>
    <n v="103.75"/>
    <n v="27.07"/>
    <x v="6"/>
    <x v="11"/>
    <d v="2015-01-22T22:05:25"/>
    <d v="2015-02-21T22:05:25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d v="2016-12-08T16:15:52"/>
    <x v="2208"/>
    <n v="4.96"/>
    <n v="88.64"/>
    <x v="6"/>
    <x v="19"/>
    <d v="2016-11-08T16:15:52"/>
    <d v="2016-12-08T16:15:52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d v="2015-07-20T19:35:34"/>
    <x v="2209"/>
    <n v="145.29"/>
    <n v="56.14"/>
    <x v="5"/>
    <x v="16"/>
    <d v="2015-06-20T19:35:34"/>
    <d v="2015-07-20T19:35:3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d v="2014-11-12T22:45:38"/>
    <x v="2210"/>
    <n v="102.08"/>
    <n v="42.24"/>
    <x v="7"/>
    <x v="12"/>
    <d v="2014-10-13T21:45:38"/>
    <d v="2014-11-12T22:45:3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d v="2015-01-24T04:59:00"/>
    <x v="2211"/>
    <n v="175"/>
    <n v="68.06"/>
    <x v="6"/>
    <x v="11"/>
    <d v="2014-12-30T22:45:44"/>
    <d v="2015-01-24T04:59:0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d v="2016-07-17T04:19:09"/>
    <x v="2212"/>
    <n v="4.08"/>
    <n v="175"/>
    <x v="6"/>
    <x v="11"/>
    <d v="2016-05-18T04:19:09"/>
    <d v="2016-07-17T04:19:0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d v="2015-10-05T06:39:46"/>
    <x v="2213"/>
    <n v="0.49"/>
    <n v="306"/>
    <x v="4"/>
    <x v="29"/>
    <d v="2015-09-05T06:39:46"/>
    <d v="2015-10-05T06:39:4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d v="2011-05-03T03:59:00"/>
    <x v="2214"/>
    <n v="162.66999999999999"/>
    <n v="58.1"/>
    <x v="6"/>
    <x v="11"/>
    <d v="2011-04-11T03:49:20"/>
    <d v="2011-05-03T03:59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d v="2015-03-01T06:59:00"/>
    <x v="2215"/>
    <n v="121.8"/>
    <n v="60.9"/>
    <x v="6"/>
    <x v="11"/>
    <d v="2015-02-01T05:51:46"/>
    <d v="2015-03-01T06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d v="2014-11-17T07:59:00"/>
    <x v="2216"/>
    <n v="180.44"/>
    <n v="43.5"/>
    <x v="6"/>
    <x v="11"/>
    <d v="2014-10-11T08:30:16"/>
    <d v="2014-11-17T07:59:0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d v="2015-12-15T07:59:00"/>
    <x v="2217"/>
    <n v="4.87"/>
    <n v="71.59"/>
    <x v="3"/>
    <x v="28"/>
    <d v="2015-11-20T18:42:05"/>
    <d v="2015-12-15T07:59:0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d v="2015-12-30T16:12:33"/>
    <x v="2218"/>
    <n v="2.4300000000000002"/>
    <n v="202.83"/>
    <x v="4"/>
    <x v="29"/>
    <d v="2015-11-30T16:12:33"/>
    <d v="2015-12-30T16:12:33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d v="2015-02-03T04:27:00"/>
    <x v="2219"/>
    <n v="124.34"/>
    <n v="45.04"/>
    <x v="6"/>
    <x v="11"/>
    <d v="2015-01-07T04:51:43"/>
    <d v="2015-02-03T04:27:0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d v="2014-01-01T05:26:00"/>
    <x v="2220"/>
    <n v="101.25"/>
    <n v="52.83"/>
    <x v="7"/>
    <x v="15"/>
    <d v="2013-11-29T19:56:26"/>
    <d v="2014-01-01T05:26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d v="2014-02-08T09:30:31"/>
    <x v="2221"/>
    <n v="120.22"/>
    <n v="48.09"/>
    <x v="5"/>
    <x v="8"/>
    <d v="2014-01-09T09:30:31"/>
    <d v="2014-02-08T09:30:3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d v="2009-12-01T04:59:00"/>
    <x v="2222"/>
    <n v="24.02"/>
    <n v="109.18"/>
    <x v="7"/>
    <x v="33"/>
    <d v="2009-10-02T02:31:46"/>
    <d v="2009-12-01T04:59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d v="2015-11-25T14:57:11"/>
    <x v="2223"/>
    <n v="100"/>
    <n v="50"/>
    <x v="7"/>
    <x v="20"/>
    <d v="2015-10-14T13:57:11"/>
    <d v="2015-11-25T14:57:1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d v="2016-03-14T00:12:53"/>
    <x v="2224"/>
    <n v="141.18"/>
    <n v="52.17"/>
    <x v="6"/>
    <x v="11"/>
    <d v="2016-02-23T01:12:53"/>
    <d v="2016-03-14T00:12:5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d v="2011-06-14T00:35:27"/>
    <x v="2225"/>
    <n v="100"/>
    <n v="42.86"/>
    <x v="7"/>
    <x v="22"/>
    <d v="2011-05-25T00:35:27"/>
    <d v="2011-06-14T00:35:27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d v="2015-03-25T21:36:06"/>
    <x v="2226"/>
    <n v="133.33000000000001"/>
    <n v="28.57"/>
    <x v="7"/>
    <x v="12"/>
    <d v="2015-02-23T22:36:06"/>
    <d v="2015-03-25T21:36:0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d v="2015-02-17T04:59:00"/>
    <x v="2227"/>
    <n v="120"/>
    <n v="66.67"/>
    <x v="6"/>
    <x v="11"/>
    <d v="2015-01-22T22:11:58"/>
    <d v="2015-02-17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d v="2016-04-13T13:18:00"/>
    <x v="2228"/>
    <n v="171.43"/>
    <n v="52.17"/>
    <x v="6"/>
    <x v="11"/>
    <d v="2016-03-23T21:59:44"/>
    <d v="2016-04-13T13:18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d v="2014-07-24T07:00:00"/>
    <x v="2229"/>
    <n v="100"/>
    <n v="31.58"/>
    <x v="6"/>
    <x v="11"/>
    <d v="2014-07-02T21:43:02"/>
    <d v="2014-07-24T07:00:0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d v="2014-07-18T04:45:52"/>
    <x v="2230"/>
    <n v="119.7"/>
    <n v="31.5"/>
    <x v="6"/>
    <x v="11"/>
    <d v="2014-06-18T04:45:52"/>
    <d v="2014-07-18T04:45:5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d v="2015-02-27T17:11:15"/>
    <x v="2231"/>
    <n v="239.4"/>
    <n v="26.02"/>
    <x v="6"/>
    <x v="11"/>
    <d v="2015-01-28T17:11:15"/>
    <d v="2015-02-27T17:11:15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d v="2012-05-10T17:00:00"/>
    <x v="2232"/>
    <n v="118.5"/>
    <n v="27.56"/>
    <x v="7"/>
    <x v="12"/>
    <d v="2012-04-26T20:58:51"/>
    <d v="2012-05-10T17:00:0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d v="2015-02-03T02:00:00"/>
    <x v="2233"/>
    <n v="29.63"/>
    <n v="237"/>
    <x v="6"/>
    <x v="9"/>
    <d v="2015-01-02T21:48:31"/>
    <d v="2015-02-03T02:00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d v="2014-08-26T17:09:42"/>
    <x v="2234"/>
    <n v="107.73"/>
    <n v="79"/>
    <x v="6"/>
    <x v="11"/>
    <d v="2014-08-05T17:09:42"/>
    <d v="2014-08-26T17:09:4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d v="2015-10-15T22:00:00"/>
    <x v="2235"/>
    <n v="1.18"/>
    <n v="56.34"/>
    <x v="6"/>
    <x v="9"/>
    <d v="2015-09-08T14:51:52"/>
    <d v="2015-10-15T22:00:0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d v="2013-01-09T08:48:55"/>
    <x v="2236"/>
    <n v="118"/>
    <n v="47.2"/>
    <x v="7"/>
    <x v="15"/>
    <d v="2012-11-30T08:48:55"/>
    <d v="2013-01-09T08:48:5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d v="2014-07-12T18:11:07"/>
    <x v="2237"/>
    <n v="117.5"/>
    <n v="47"/>
    <x v="7"/>
    <x v="22"/>
    <d v="2014-06-12T18:11:07"/>
    <d v="2014-07-12T18:11:07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d v="2014-12-31T17:50:08"/>
    <x v="2238"/>
    <n v="130.56"/>
    <n v="97.92"/>
    <x v="6"/>
    <x v="11"/>
    <d v="2014-12-01T17:50:08"/>
    <d v="2014-12-31T17:50:0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d v="2015-06-26T04:32:55"/>
    <x v="2239"/>
    <n v="7.83"/>
    <n v="23.96"/>
    <x v="3"/>
    <x v="18"/>
    <d v="2015-05-27T04:32:55"/>
    <d v="2015-06-26T04:32:5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d v="2015-09-23T20:10:01"/>
    <x v="2240"/>
    <n v="39"/>
    <n v="83.57"/>
    <x v="4"/>
    <x v="29"/>
    <d v="2015-08-24T20:10:01"/>
    <d v="2015-09-23T20:10:01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d v="2014-07-27T23:00:00"/>
    <x v="2241"/>
    <n v="116.8"/>
    <n v="44.92"/>
    <x v="6"/>
    <x v="11"/>
    <d v="2014-07-17T07:45:08"/>
    <d v="2014-07-27T23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d v="2017-01-05T19:47:27"/>
    <x v="2242"/>
    <n v="1165"/>
    <n v="41.61"/>
    <x v="3"/>
    <x v="5"/>
    <d v="2016-12-06T19:47:27"/>
    <d v="2017-01-05T19:47:27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d v="2017-02-10T02:19:05"/>
    <x v="2243"/>
    <n v="2.3199999999999998"/>
    <n v="37.450000000000003"/>
    <x v="0"/>
    <x v="1"/>
    <d v="2017-01-11T02:19:05"/>
    <d v="2017-02-10T02:19:0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d v="2014-08-31T19:51:49"/>
    <x v="2244"/>
    <n v="16.510000000000002"/>
    <n v="82.57"/>
    <x v="6"/>
    <x v="11"/>
    <d v="2014-07-22T19:53:18"/>
    <d v="2014-08-31T19:51:4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d v="2015-03-28T02:43:06"/>
    <x v="2245"/>
    <n v="3.85"/>
    <n v="60.79"/>
    <x v="4"/>
    <x v="29"/>
    <d v="2015-02-26T03:43:06"/>
    <d v="2015-03-28T02:43:0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d v="2014-09-29T10:53:10"/>
    <x v="2246"/>
    <n v="115"/>
    <n v="50"/>
    <x v="6"/>
    <x v="11"/>
    <d v="2014-08-30T10:53:10"/>
    <d v="2014-09-29T10:53:1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d v="2016-07-10T23:32:12"/>
    <x v="2247"/>
    <n v="115"/>
    <n v="115"/>
    <x v="6"/>
    <x v="19"/>
    <d v="2016-06-10T23:32:12"/>
    <d v="2016-07-10T23:32:12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d v="2014-11-29T14:59:00"/>
    <x v="2248"/>
    <n v="45.92"/>
    <n v="88.31"/>
    <x v="2"/>
    <x v="3"/>
    <d v="2014-10-18T05:14:52"/>
    <d v="2014-11-29T14:5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d v="2016-07-14T22:56:32"/>
    <x v="2249"/>
    <n v="114.7"/>
    <n v="42.48"/>
    <x v="2"/>
    <x v="3"/>
    <d v="2016-05-15T22:56:32"/>
    <d v="2016-07-14T22:56:32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d v="2012-02-12T21:43:03"/>
    <x v="2250"/>
    <n v="114.5"/>
    <n v="57.25"/>
    <x v="7"/>
    <x v="12"/>
    <d v="2012-01-12T21:43:03"/>
    <d v="2012-02-12T21:43: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d v="2017-04-05T19:41:54"/>
    <x v="2251"/>
    <n v="6.03"/>
    <n v="163.57"/>
    <x v="6"/>
    <x v="9"/>
    <d v="2017-02-21T20:41:54"/>
    <d v="2017-04-05T19:41:54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d v="2015-04-23T12:50:46"/>
    <x v="2252"/>
    <n v="114.5"/>
    <n v="18.77"/>
    <x v="6"/>
    <x v="11"/>
    <d v="2015-04-09T12:50:46"/>
    <d v="2015-04-23T12:50:4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d v="2015-02-04T11:50:18"/>
    <x v="2253"/>
    <n v="11.45"/>
    <n v="286.25"/>
    <x v="6"/>
    <x v="19"/>
    <d v="2015-01-05T11:50:18"/>
    <d v="2015-02-04T11:50:1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d v="2014-08-29T20:43:05"/>
    <x v="2254"/>
    <n v="38.07"/>
    <n v="81.569999999999993"/>
    <x v="6"/>
    <x v="11"/>
    <d v="2014-07-30T20:43:05"/>
    <d v="2014-08-29T20:43:0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d v="2014-09-18T03:59:00"/>
    <x v="2255"/>
    <n v="118.96"/>
    <n v="42.3"/>
    <x v="6"/>
    <x v="11"/>
    <d v="2014-09-02T14:23:47"/>
    <d v="2014-09-18T03:59:0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d v="2012-06-01T19:43:09"/>
    <x v="2256"/>
    <n v="152"/>
    <n v="42.22"/>
    <x v="7"/>
    <x v="13"/>
    <d v="2012-05-02T19:43:09"/>
    <d v="2012-06-01T19:43:0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d v="2016-10-08T14:43:32"/>
    <x v="2257"/>
    <n v="11.36"/>
    <n v="29.89"/>
    <x v="0"/>
    <x v="1"/>
    <d v="2016-08-29T14:43:32"/>
    <d v="2016-10-08T14:43:3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d v="2015-01-15T19:00:28"/>
    <x v="2258"/>
    <n v="1.1299999999999999"/>
    <n v="102.73"/>
    <x v="0"/>
    <x v="1"/>
    <d v="2014-12-01T19:00:28"/>
    <d v="2015-01-15T19:00:28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d v="2013-02-23T08:09:00"/>
    <x v="2259"/>
    <n v="113"/>
    <n v="66.47"/>
    <x v="7"/>
    <x v="15"/>
    <d v="2013-02-16T08:09:00"/>
    <d v="2013-02-23T08:09:0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d v="2012-04-16T06:10:24"/>
    <x v="2260"/>
    <n v="102.73"/>
    <n v="33.24"/>
    <x v="7"/>
    <x v="13"/>
    <d v="2012-03-29T06:10:24"/>
    <d v="2012-04-16T06:10:24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d v="2016-11-19T22:00:00"/>
    <x v="2261"/>
    <n v="113"/>
    <n v="66.47"/>
    <x v="6"/>
    <x v="11"/>
    <d v="2016-10-18T03:10:26"/>
    <d v="2016-11-19T22:00:0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d v="2016-09-03T14:02:55"/>
    <x v="2262"/>
    <n v="22.52"/>
    <n v="56.3"/>
    <x v="4"/>
    <x v="29"/>
    <d v="2016-08-13T14:02:55"/>
    <d v="2016-09-03T14:02:5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d v="2014-10-13T21:05:16"/>
    <x v="2263"/>
    <n v="37.53"/>
    <n v="86.62"/>
    <x v="6"/>
    <x v="11"/>
    <d v="2014-08-14T21:05:16"/>
    <d v="2014-10-13T21:05:1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d v="2015-04-01T03:59:00"/>
    <x v="2264"/>
    <n v="102.27"/>
    <n v="59.21"/>
    <x v="6"/>
    <x v="11"/>
    <d v="2015-03-10T15:51:24"/>
    <d v="2015-04-01T03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d v="2012-06-15T03:59:00"/>
    <x v="2265"/>
    <n v="187.25"/>
    <n v="38.74"/>
    <x v="7"/>
    <x v="12"/>
    <d v="2012-05-30T02:51:21"/>
    <d v="2012-06-15T03:59:0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d v="2016-08-07T03:00:00"/>
    <x v="2266"/>
    <n v="112"/>
    <n v="58.95"/>
    <x v="6"/>
    <x v="11"/>
    <d v="2016-07-21T14:48:13"/>
    <d v="2016-08-07T03:00:0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d v="2016-01-15T15:38:10"/>
    <x v="2267"/>
    <n v="111.9"/>
    <n v="62.17"/>
    <x v="6"/>
    <x v="11"/>
    <d v="2016-01-05T15:38:10"/>
    <d v="2016-01-15T15:38:1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d v="2016-06-08T00:57:04"/>
    <x v="2268"/>
    <n v="106.19"/>
    <n v="61.94"/>
    <x v="6"/>
    <x v="11"/>
    <d v="2016-05-09T00:57:04"/>
    <d v="2016-06-08T00:57:04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d v="2014-08-08T22:28:00"/>
    <x v="2269"/>
    <n v="223"/>
    <n v="61.94"/>
    <x v="6"/>
    <x v="11"/>
    <d v="2014-07-10T13:05:48"/>
    <d v="2014-08-08T22:28:0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d v="2011-06-15T03:59:00"/>
    <x v="2270"/>
    <n v="170.92"/>
    <n v="35.840000000000003"/>
    <x v="7"/>
    <x v="12"/>
    <d v="2011-05-07T12:10:33"/>
    <d v="2011-06-15T03:59:0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d v="2014-09-17T17:46:34"/>
    <x v="2271"/>
    <n v="111"/>
    <n v="58.42"/>
    <x v="6"/>
    <x v="11"/>
    <d v="2014-08-18T17:46:34"/>
    <d v="2014-09-17T17:46:34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d v="2016-05-21T09:02:18"/>
    <x v="2272"/>
    <n v="3.82"/>
    <n v="65.180000000000007"/>
    <x v="0"/>
    <x v="1"/>
    <d v="2016-04-21T09:02:18"/>
    <d v="2016-05-21T09:02:18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d v="2012-07-03T21:00:00"/>
    <x v="2273"/>
    <n v="110.6"/>
    <n v="73.73"/>
    <x v="5"/>
    <x v="27"/>
    <d v="2012-06-05T20:35:37"/>
    <d v="2012-07-03T21:00:0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d v="2015-05-13T01:37:17"/>
    <x v="2274"/>
    <n v="221"/>
    <n v="61.39"/>
    <x v="6"/>
    <x v="11"/>
    <d v="2015-04-13T01:37:17"/>
    <d v="2015-05-13T01:37:17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d v="2016-07-17T00:43:00"/>
    <x v="2275"/>
    <n v="15.74"/>
    <n v="91.83"/>
    <x v="6"/>
    <x v="11"/>
    <d v="2016-06-17T23:14:22"/>
    <d v="2016-07-17T00:43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d v="2015-08-03T15:35:24"/>
    <x v="2276"/>
    <n v="14.68"/>
    <n v="367"/>
    <x v="0"/>
    <x v="26"/>
    <d v="2015-06-04T15:35:24"/>
    <d v="2015-08-03T15:35:2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d v="2014-09-03T04:59:00"/>
    <x v="2277"/>
    <n v="110.1"/>
    <n v="40.78"/>
    <x v="6"/>
    <x v="11"/>
    <d v="2014-08-15T19:10:22"/>
    <d v="2014-09-03T04:59:0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d v="2011-08-01T15:34:15"/>
    <x v="2278"/>
    <n v="110"/>
    <n v="100"/>
    <x v="7"/>
    <x v="25"/>
    <d v="2011-06-02T15:34:15"/>
    <d v="2011-08-01T15:34:15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d v="2015-09-24T19:09:25"/>
    <x v="2279"/>
    <n v="0.01"/>
    <n v="550"/>
    <x v="0"/>
    <x v="24"/>
    <d v="2015-08-25T19:09:25"/>
    <d v="2015-09-24T19:09:2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d v="2016-04-15T14:21:19"/>
    <x v="2280"/>
    <n v="100"/>
    <n v="73.33"/>
    <x v="6"/>
    <x v="19"/>
    <d v="2016-03-16T14:21:19"/>
    <d v="2016-04-15T14:21:19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d v="2014-05-11T11:50:52"/>
    <x v="2281"/>
    <n v="21.94"/>
    <n v="47.7"/>
    <x v="6"/>
    <x v="11"/>
    <d v="2014-04-11T11:50:52"/>
    <d v="2014-05-11T11:50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d v="2014-10-05T19:16:13"/>
    <x v="2282"/>
    <n v="2.19"/>
    <n v="18.899999999999999"/>
    <x v="6"/>
    <x v="9"/>
    <d v="2014-08-21T19:16:13"/>
    <d v="2014-10-05T19:16:1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d v="2013-09-07T22:25:31"/>
    <x v="2283"/>
    <n v="109.1"/>
    <n v="43.64"/>
    <x v="1"/>
    <x v="17"/>
    <d v="2013-07-09T22:25:31"/>
    <d v="2013-09-07T22:25:3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d v="2015-03-07T04:55:00"/>
    <x v="2284"/>
    <n v="218"/>
    <n v="54.5"/>
    <x v="6"/>
    <x v="11"/>
    <d v="2015-02-21T02:11:57"/>
    <d v="2015-03-07T04:55:0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d v="2015-06-10T19:27:24"/>
    <x v="2285"/>
    <n v="108.8"/>
    <n v="26.54"/>
    <x v="6"/>
    <x v="11"/>
    <d v="2015-05-11T19:27:24"/>
    <d v="2015-06-10T19:27:2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d v="2014-06-25T16:59:06"/>
    <x v="2286"/>
    <n v="108.25"/>
    <n v="30.93"/>
    <x v="6"/>
    <x v="11"/>
    <d v="2014-05-26T16:59:06"/>
    <d v="2014-06-25T16:59:0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d v="2013-10-29T15:54:43"/>
    <x v="2287"/>
    <n v="166.46"/>
    <n v="31.82"/>
    <x v="7"/>
    <x v="15"/>
    <d v="2013-09-30T15:54:43"/>
    <d v="2013-10-29T15:54:43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d v="2015-02-05T12:20:00"/>
    <x v="2288"/>
    <n v="108.2"/>
    <n v="43.28"/>
    <x v="6"/>
    <x v="11"/>
    <d v="2015-01-12T19:58:45"/>
    <d v="2015-02-05T12:20:0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d v="2015-01-13T19:39:19"/>
    <x v="2289"/>
    <n v="2.7"/>
    <n v="49.14"/>
    <x v="2"/>
    <x v="3"/>
    <d v="2014-12-14T19:39:19"/>
    <d v="2015-01-13T19:39:19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d v="2015-02-01T00:31:47"/>
    <x v="2290"/>
    <n v="108"/>
    <n v="33.75"/>
    <x v="7"/>
    <x v="22"/>
    <d v="2015-01-02T00:31:47"/>
    <d v="2015-02-01T00:31:47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d v="2015-04-25T05:11:23"/>
    <x v="2291"/>
    <n v="180"/>
    <n v="54"/>
    <x v="6"/>
    <x v="9"/>
    <d v="2015-04-04T05:11:23"/>
    <d v="2015-04-25T05:11:23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d v="2016-03-18T20:20:12"/>
    <x v="2292"/>
    <n v="107.8"/>
    <n v="77"/>
    <x v="6"/>
    <x v="11"/>
    <d v="2016-02-02T21:20:12"/>
    <d v="2016-03-18T20:20:1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d v="2014-08-31T20:00:00"/>
    <x v="2293"/>
    <n v="214.6"/>
    <n v="35.770000000000003"/>
    <x v="6"/>
    <x v="11"/>
    <d v="2014-07-21T19:41:30"/>
    <d v="2014-08-31T20:00:0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d v="2016-11-24T17:11:00"/>
    <x v="2294"/>
    <n v="4.29"/>
    <n v="82.46"/>
    <x v="6"/>
    <x v="9"/>
    <d v="2016-10-06T13:29:27"/>
    <d v="2016-11-24T17:11:0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d v="2016-11-22T10:50:46"/>
    <x v="2295"/>
    <n v="222.71"/>
    <n v="21.38"/>
    <x v="3"/>
    <x v="5"/>
    <d v="2016-11-08T10:50:46"/>
    <d v="2016-11-22T10:50:4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d v="2016-05-15T01:22:19"/>
    <x v="2296"/>
    <n v="106.68"/>
    <n v="53.34"/>
    <x v="6"/>
    <x v="11"/>
    <d v="2016-04-15T01:22:19"/>
    <d v="2016-05-15T01:22:19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d v="2014-05-15T17:53:06"/>
    <x v="2297"/>
    <n v="118.44"/>
    <n v="29.61"/>
    <x v="7"/>
    <x v="25"/>
    <d v="2014-04-15T17:53:06"/>
    <d v="2014-05-15T17:53:0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d v="2010-10-02T04:59:00"/>
    <x v="2298"/>
    <n v="213.2"/>
    <n v="33.31"/>
    <x v="6"/>
    <x v="9"/>
    <d v="2010-07-19T21:26:13"/>
    <d v="2010-10-02T04:59:0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d v="2013-06-08T00:01:14"/>
    <x v="2299"/>
    <n v="133.15"/>
    <n v="42.61"/>
    <x v="7"/>
    <x v="15"/>
    <d v="2013-05-09T00:01:14"/>
    <d v="2013-06-08T00:01:14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d v="2014-06-01T01:44:24"/>
    <x v="2300"/>
    <n v="21.3"/>
    <n v="56.05"/>
    <x v="6"/>
    <x v="11"/>
    <d v="2014-05-07T01:44:24"/>
    <d v="2014-06-01T01:44:2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d v="2015-07-17T21:02:00"/>
    <x v="2301"/>
    <n v="106.4"/>
    <n v="40.92"/>
    <x v="6"/>
    <x v="11"/>
    <d v="2015-06-29T05:01:44"/>
    <d v="2015-07-17T21:02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d v="2016-03-07T04:59:00"/>
    <x v="2302"/>
    <n v="106.3"/>
    <n v="25.31"/>
    <x v="6"/>
    <x v="11"/>
    <d v="2016-02-19T22:03:58"/>
    <d v="2016-03-07T04:59:0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d v="2014-06-06T13:11:42"/>
    <x v="2303"/>
    <n v="7.07"/>
    <n v="58.89"/>
    <x v="7"/>
    <x v="37"/>
    <d v="2014-04-07T13:11:42"/>
    <d v="2014-06-06T13:11:4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d v="2014-08-12T15:51:50"/>
    <x v="2304"/>
    <n v="17.670000000000002"/>
    <n v="81.540000000000006"/>
    <x v="6"/>
    <x v="11"/>
    <d v="2014-07-13T15:51:50"/>
    <d v="2014-08-12T15:51:5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d v="2016-05-22T14:59:34"/>
    <x v="2305"/>
    <n v="50.38"/>
    <n v="117.56"/>
    <x v="0"/>
    <x v="24"/>
    <d v="2016-04-22T14:59:34"/>
    <d v="2016-05-22T14:59:3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d v="2015-01-27T23:13:07"/>
    <x v="2306"/>
    <n v="105.6"/>
    <n v="52.8"/>
    <x v="7"/>
    <x v="12"/>
    <d v="2015-01-13T23:13:07"/>
    <d v="2015-01-27T23:13:07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d v="2014-08-11T20:27:47"/>
    <x v="2307"/>
    <n v="131.88"/>
    <n v="39.07"/>
    <x v="0"/>
    <x v="1"/>
    <d v="2014-07-12T20:27:47"/>
    <d v="2014-08-11T20:27:4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d v="2014-07-18T23:48:24"/>
    <x v="2308"/>
    <n v="211"/>
    <n v="58.61"/>
    <x v="6"/>
    <x v="11"/>
    <d v="2014-06-18T23:48:24"/>
    <d v="2014-07-18T23:48:24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d v="2011-02-06T00:46:49"/>
    <x v="2309"/>
    <n v="350.17"/>
    <n v="75.040000000000006"/>
    <x v="7"/>
    <x v="15"/>
    <d v="2011-01-22T00:46:49"/>
    <d v="2011-02-06T00:46:49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d v="2013-02-28T21:25:00"/>
    <x v="2310"/>
    <n v="105"/>
    <n v="38.89"/>
    <x v="7"/>
    <x v="15"/>
    <d v="2013-01-14T16:29:28"/>
    <d v="2013-02-28T21:25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d v="2014-09-01T15:30:34"/>
    <x v="2311"/>
    <n v="10.5"/>
    <n v="525"/>
    <x v="7"/>
    <x v="14"/>
    <d v="2014-08-01T15:30:34"/>
    <d v="2014-09-01T15:30:3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d v="2013-03-02T07:59:00"/>
    <x v="2312"/>
    <n v="262.5"/>
    <n v="42"/>
    <x v="7"/>
    <x v="15"/>
    <d v="2013-01-29T01:03:23"/>
    <d v="2013-03-02T07:59:0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d v="2014-01-11T21:36:41"/>
    <x v="2313"/>
    <n v="10.48"/>
    <n v="31.76"/>
    <x v="1"/>
    <x v="39"/>
    <d v="2013-12-12T21:36:41"/>
    <d v="2014-01-11T21:36:41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d v="2012-04-08T21:45:08"/>
    <x v="2314"/>
    <n v="104.8"/>
    <n v="32.72"/>
    <x v="7"/>
    <x v="12"/>
    <d v="2012-03-09T22:45:08"/>
    <d v="2012-04-08T21:45:08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d v="2015-01-01T05:00:00"/>
    <x v="2315"/>
    <n v="104.6"/>
    <n v="45.48"/>
    <x v="6"/>
    <x v="11"/>
    <d v="2014-11-26T04:47:39"/>
    <d v="2015-01-01T05:00:0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d v="2015-09-02T04:19:46"/>
    <x v="2316"/>
    <n v="139.07"/>
    <n v="45.35"/>
    <x v="6"/>
    <x v="11"/>
    <d v="2015-08-03T04:19:46"/>
    <d v="2015-09-02T04:19:46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d v="2011-10-20T02:00:00"/>
    <x v="2317"/>
    <n v="104.13"/>
    <n v="28.92"/>
    <x v="5"/>
    <x v="8"/>
    <d v="2011-10-05T04:23:43"/>
    <d v="2011-10-20T02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d v="2011-05-03T16:10:25"/>
    <x v="2318"/>
    <n v="104"/>
    <n v="38.520000000000003"/>
    <x v="7"/>
    <x v="15"/>
    <d v="2011-04-03T16:10:25"/>
    <d v="2011-05-03T16:10:2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d v="2013-07-10T16:52:00"/>
    <x v="2319"/>
    <n v="104"/>
    <n v="86.67"/>
    <x v="7"/>
    <x v="15"/>
    <d v="2013-06-18T15:26:42"/>
    <d v="2013-07-10T16:52:0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d v="2013-04-08T19:17:37"/>
    <x v="2320"/>
    <n v="11.82"/>
    <n v="346.67"/>
    <x v="7"/>
    <x v="33"/>
    <d v="2013-03-09T20:17:37"/>
    <d v="2013-04-08T19:17:37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d v="2016-03-27T23:26:02"/>
    <x v="2321"/>
    <n v="4.16"/>
    <n v="61.18"/>
    <x v="6"/>
    <x v="9"/>
    <d v="2016-02-27T00:26:02"/>
    <d v="2016-03-27T23:26:0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d v="2013-05-31T00:00:00"/>
    <x v="2322"/>
    <n v="129.5"/>
    <n v="28"/>
    <x v="7"/>
    <x v="12"/>
    <d v="2013-04-30T01:47:14"/>
    <d v="2013-05-31T00:00:0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d v="2017-03-11T13:29:00"/>
    <x v="2323"/>
    <n v="115"/>
    <n v="32.340000000000003"/>
    <x v="2"/>
    <x v="3"/>
    <d v="2017-02-06T18:37:33"/>
    <d v="2017-03-11T13:29:0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d v="2014-08-25T04:59:00"/>
    <x v="2324"/>
    <n v="103.5"/>
    <n v="38.33"/>
    <x v="6"/>
    <x v="11"/>
    <d v="2014-08-04T13:09:16"/>
    <d v="2014-08-25T04:59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d v="2015-07-31T08:58:00"/>
    <x v="2325"/>
    <n v="103.5"/>
    <n v="43.13"/>
    <x v="6"/>
    <x v="11"/>
    <d v="2015-07-09T02:18:28"/>
    <d v="2015-07-31T08:58:0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d v="2015-07-23T18:33:00"/>
    <x v="2326"/>
    <n v="103.5"/>
    <n v="36.96"/>
    <x v="6"/>
    <x v="11"/>
    <d v="2015-06-30T13:20:52"/>
    <d v="2015-07-23T18:33:0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d v="2012-05-24T01:47:35"/>
    <x v="2327"/>
    <n v="103.16"/>
    <n v="28.66"/>
    <x v="7"/>
    <x v="12"/>
    <d v="2012-04-24T01:47:35"/>
    <d v="2012-05-24T01:47:35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d v="2012-05-12T23:54:23"/>
    <x v="2328"/>
    <n v="103"/>
    <n v="73.569999999999993"/>
    <x v="7"/>
    <x v="15"/>
    <d v="2012-04-27T23:54:23"/>
    <d v="2012-05-12T23:54:2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d v="2014-09-12T19:34:44"/>
    <x v="2329"/>
    <n v="128.75"/>
    <n v="64.38"/>
    <x v="6"/>
    <x v="11"/>
    <d v="2014-08-25T19:34:44"/>
    <d v="2014-09-12T19:34:4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d v="2016-03-14T15:06:15"/>
    <x v="2330"/>
    <n v="3.42"/>
    <n v="114"/>
    <x v="3"/>
    <x v="18"/>
    <d v="2016-02-13T16:06:15"/>
    <d v="2016-03-14T15:06:1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d v="2010-07-05T04:00:00"/>
    <x v="2331"/>
    <n v="102.6"/>
    <n v="44.61"/>
    <x v="7"/>
    <x v="22"/>
    <d v="2010-05-15T22:19:59"/>
    <d v="2010-07-05T04:00:0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d v="2016-07-22T15:02:20"/>
    <x v="2332"/>
    <n v="0.68"/>
    <n v="342"/>
    <x v="0"/>
    <x v="26"/>
    <d v="2016-06-07T15:02:20"/>
    <d v="2016-07-22T15:02:2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d v="2014-03-17T02:35:19"/>
    <x v="2333"/>
    <n v="102.5"/>
    <n v="102.5"/>
    <x v="7"/>
    <x v="15"/>
    <d v="2014-02-05T03:35:19"/>
    <d v="2014-03-17T02:35:1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d v="2015-03-01T04:59:00"/>
    <x v="2334"/>
    <n v="113.89"/>
    <n v="37.96"/>
    <x v="6"/>
    <x v="11"/>
    <d v="2015-01-22T04:13:42"/>
    <d v="2015-03-01T04:59:0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d v="2014-08-10T17:20:48"/>
    <x v="2335"/>
    <n v="1.46"/>
    <n v="205"/>
    <x v="6"/>
    <x v="19"/>
    <d v="2014-07-11T17:20:48"/>
    <d v="2014-08-10T17:20:48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d v="2015-05-18T05:00:00"/>
    <x v="2336"/>
    <n v="102.1"/>
    <n v="48.62"/>
    <x v="7"/>
    <x v="13"/>
    <d v="2015-04-25T19:44:22"/>
    <d v="2015-05-18T05:00:0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d v="2016-09-22T01:17:45"/>
    <x v="2337"/>
    <n v="5.67"/>
    <n v="340"/>
    <x v="4"/>
    <x v="29"/>
    <d v="2016-08-23T01:17:45"/>
    <d v="2016-09-22T01:17:45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d v="2015-09-23T20:34:24"/>
    <x v="2338"/>
    <n v="1.7"/>
    <n v="510"/>
    <x v="2"/>
    <x v="34"/>
    <d v="2015-08-24T20:34:24"/>
    <d v="2015-09-23T20:34:2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d v="2015-09-04T09:27:53"/>
    <x v="2339"/>
    <n v="102"/>
    <n v="24.29"/>
    <x v="6"/>
    <x v="11"/>
    <d v="2015-08-07T09:27:53"/>
    <d v="2015-09-04T09:27:5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d v="2012-04-07T04:00:00"/>
    <x v="2340"/>
    <n v="101.6"/>
    <n v="42.33"/>
    <x v="7"/>
    <x v="13"/>
    <d v="2012-02-07T21:10:26"/>
    <d v="2012-04-07T04:00:0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d v="2012-07-22T01:40:02"/>
    <x v="2341"/>
    <n v="101.5"/>
    <n v="39.04"/>
    <x v="7"/>
    <x v="15"/>
    <d v="2012-06-22T01:40:02"/>
    <d v="2012-07-22T01:40:02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d v="2015-08-19T17:15:12"/>
    <x v="2342"/>
    <n v="101.5"/>
    <n v="53.42"/>
    <x v="7"/>
    <x v="13"/>
    <d v="2015-07-20T17:15:12"/>
    <d v="2015-08-19T17:15:12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d v="2016-06-09T20:47:41"/>
    <x v="2343"/>
    <n v="101.1"/>
    <n v="168.5"/>
    <x v="2"/>
    <x v="3"/>
    <d v="2016-05-25T20:47:41"/>
    <d v="2016-06-09T20:47:4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d v="2015-08-30T00:00:00"/>
    <x v="2344"/>
    <n v="202"/>
    <n v="59.41"/>
    <x v="6"/>
    <x v="11"/>
    <d v="2015-08-04T19:04:37"/>
    <d v="2015-08-30T00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d v="2015-06-26T13:25:00"/>
    <x v="2345"/>
    <n v="67.33"/>
    <n v="63.13"/>
    <x v="6"/>
    <x v="11"/>
    <d v="2015-05-19T22:01:33"/>
    <d v="2015-06-26T13:25:00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d v="2012-03-14T03:59:00"/>
    <x v="2346"/>
    <n v="100.6"/>
    <n v="52.95"/>
    <x v="7"/>
    <x v="15"/>
    <d v="2012-02-09T01:00:49"/>
    <d v="2012-03-14T03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d v="2016-03-04T06:03:17"/>
    <x v="2347"/>
    <n v="100.5"/>
    <n v="37.22"/>
    <x v="6"/>
    <x v="9"/>
    <d v="2016-01-04T06:03:17"/>
    <d v="2016-03-04T06:03:17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d v="2015-10-05T16:00:00"/>
    <x v="2348"/>
    <n v="100.5"/>
    <n v="59.12"/>
    <x v="6"/>
    <x v="11"/>
    <d v="2015-08-20T14:57:29"/>
    <d v="2015-10-05T16:00:00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d v="2016-03-30T12:36:20"/>
    <x v="2349"/>
    <n v="20.079999999999998"/>
    <n v="41.83"/>
    <x v="3"/>
    <x v="28"/>
    <d v="2016-03-01T13:36:20"/>
    <d v="2016-03-30T12:36:2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d v="2016-04-30T21:59:00"/>
    <x v="2350"/>
    <n v="1253.75"/>
    <n v="27.86"/>
    <x v="7"/>
    <x v="22"/>
    <d v="2016-03-30T16:39:10"/>
    <d v="2016-04-30T21:59:0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d v="2016-02-20T20:07:47"/>
    <x v="2351"/>
    <n v="100.3"/>
    <n v="45.59"/>
    <x v="6"/>
    <x v="9"/>
    <d v="2016-01-21T20:07:47"/>
    <d v="2016-02-20T20:07:4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d v="2012-03-29T13:45:23"/>
    <x v="2352"/>
    <n v="14.31"/>
    <n v="29.47"/>
    <x v="1"/>
    <x v="39"/>
    <d v="2012-02-28T14:45:23"/>
    <d v="2012-03-29T13:45:2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d v="2011-10-01T03:00:00"/>
    <x v="2353"/>
    <n v="100.15"/>
    <n v="35.770000000000003"/>
    <x v="7"/>
    <x v="15"/>
    <d v="2011-09-02T18:52:37"/>
    <d v="2011-10-01T03:00:0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d v="2013-06-05T00:00:32"/>
    <x v="2354"/>
    <n v="125.13"/>
    <n v="37.07"/>
    <x v="7"/>
    <x v="15"/>
    <d v="2013-05-15T00:00:32"/>
    <d v="2013-06-05T00:00:32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d v="2014-02-06T17:01:24"/>
    <x v="2355"/>
    <n v="133.47"/>
    <n v="52.68"/>
    <x v="7"/>
    <x v="15"/>
    <d v="2014-01-16T17:01:24"/>
    <d v="2014-02-06T17:01:2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d v="2012-06-26T18:00:00"/>
    <x v="2356"/>
    <n v="100.1"/>
    <n v="40.04"/>
    <x v="7"/>
    <x v="15"/>
    <d v="2012-06-07T19:51:29"/>
    <d v="2012-06-26T18:00:0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d v="2011-08-01T18:46:23"/>
    <x v="2357"/>
    <n v="100.1"/>
    <n v="40.04"/>
    <x v="7"/>
    <x v="12"/>
    <d v="2011-06-17T18:46:23"/>
    <d v="2011-08-01T18:46:23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d v="2016-01-10T00:51:36"/>
    <x v="2358"/>
    <n v="125.13"/>
    <n v="91"/>
    <x v="0"/>
    <x v="24"/>
    <d v="2015-11-11T00:51:36"/>
    <d v="2016-01-10T00:51:3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d v="2014-09-28T03:23:00"/>
    <x v="2359"/>
    <n v="100.1"/>
    <n v="47.67"/>
    <x v="6"/>
    <x v="11"/>
    <d v="2014-08-26T05:19:31"/>
    <d v="2014-09-28T03:23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d v="2015-08-20T23:00:00"/>
    <x v="2360"/>
    <n v="100"/>
    <n v="50"/>
    <x v="6"/>
    <x v="11"/>
    <d v="2015-07-22T06:14:17"/>
    <d v="2015-08-20T23:00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d v="2015-05-08T00:52:52"/>
    <x v="2361"/>
    <n v="100"/>
    <n v="71.430000000000007"/>
    <x v="5"/>
    <x v="8"/>
    <d v="2015-04-18T00:52:52"/>
    <d v="2015-05-08T00:52:5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d v="2016-06-17T04:55:00"/>
    <x v="2362"/>
    <n v="100"/>
    <n v="52.63"/>
    <x v="7"/>
    <x v="15"/>
    <d v="2016-06-02T07:59:58"/>
    <d v="2016-06-17T04:55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d v="2015-04-18T13:55:20"/>
    <x v="2363"/>
    <n v="100"/>
    <n v="76.92"/>
    <x v="7"/>
    <x v="15"/>
    <d v="2015-03-19T13:55:20"/>
    <d v="2015-04-18T13:55:2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d v="2015-04-20T18:25:49"/>
    <x v="2364"/>
    <n v="1.05"/>
    <n v="35.71"/>
    <x v="4"/>
    <x v="40"/>
    <d v="2015-02-23T19:25:49"/>
    <d v="2015-04-20T18:25:49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d v="2014-09-23T22:08:55"/>
    <x v="2365"/>
    <n v="100"/>
    <n v="28.57"/>
    <x v="6"/>
    <x v="11"/>
    <d v="2014-08-24T22:08:55"/>
    <d v="2014-09-23T22:08:55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d v="2016-03-04T23:57:26"/>
    <x v="2366"/>
    <n v="100"/>
    <n v="41.67"/>
    <x v="6"/>
    <x v="19"/>
    <d v="2016-02-03T23:57:26"/>
    <d v="2016-03-04T23:57:2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d v="2016-06-20T08:41:21"/>
    <x v="2367"/>
    <n v="100"/>
    <n v="35.71"/>
    <x v="6"/>
    <x v="9"/>
    <d v="2016-05-21T08:41:21"/>
    <d v="2016-06-20T08:41:2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d v="2014-07-16T23:27:21"/>
    <x v="2368"/>
    <n v="100"/>
    <n v="41.67"/>
    <x v="6"/>
    <x v="11"/>
    <d v="2014-07-09T23:27:21"/>
    <d v="2014-07-16T23:27:2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d v="2015-11-19T18:58:11"/>
    <x v="2369"/>
    <n v="100"/>
    <n v="125"/>
    <x v="6"/>
    <x v="11"/>
    <d v="2015-10-20T17:58:11"/>
    <d v="2015-11-19T18:58: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d v="2015-04-23T11:53:12"/>
    <x v="2370"/>
    <n v="100"/>
    <n v="58.82"/>
    <x v="6"/>
    <x v="11"/>
    <d v="2015-02-22T12:53:12"/>
    <d v="2015-04-23T11:53:12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d v="2015-04-25T09:53:39"/>
    <x v="2371"/>
    <n v="100"/>
    <n v="41.67"/>
    <x v="6"/>
    <x v="11"/>
    <d v="2015-02-24T10:53:39"/>
    <d v="2015-04-25T09:53:39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d v="2015-11-30T06:04:09"/>
    <x v="2372"/>
    <n v="10"/>
    <n v="142.86000000000001"/>
    <x v="6"/>
    <x v="11"/>
    <d v="2015-10-31T05:04:09"/>
    <d v="2015-11-30T06:04:09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d v="2015-02-11T13:13:42"/>
    <x v="2373"/>
    <n v="11.08"/>
    <n v="55.39"/>
    <x v="2"/>
    <x v="3"/>
    <d v="2015-01-07T13:13:42"/>
    <d v="2015-02-11T13:13:42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d v="2015-03-27T19:43:15"/>
    <x v="2374"/>
    <n v="1.99"/>
    <n v="66.33"/>
    <x v="2"/>
    <x v="3"/>
    <d v="2015-02-10T20:43:15"/>
    <d v="2015-03-27T19:43:1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d v="2015-08-02T19:17:13"/>
    <x v="2375"/>
    <n v="3.3"/>
    <n v="66.069999999999993"/>
    <x v="0"/>
    <x v="1"/>
    <d v="2015-07-03T19:17:13"/>
    <d v="2015-08-02T19:17:1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d v="2016-09-29T15:45:21"/>
    <x v="2376"/>
    <n v="106.02"/>
    <n v="39.44"/>
    <x v="0"/>
    <x v="4"/>
    <d v="2016-08-30T15:45:21"/>
    <d v="2016-09-29T15:45:2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d v="2013-05-07T04:59:00"/>
    <x v="2377"/>
    <n v="108.89"/>
    <n v="75.38"/>
    <x v="7"/>
    <x v="15"/>
    <d v="2013-04-18T02:18:30"/>
    <d v="2013-05-07T04:59:0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d v="2014-07-30T23:00:00"/>
    <x v="2378"/>
    <n v="13.07"/>
    <n v="57.65"/>
    <x v="6"/>
    <x v="19"/>
    <d v="2014-06-25T19:33:40"/>
    <d v="2014-07-30T23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d v="2014-09-12T17:38:15"/>
    <x v="2379"/>
    <n v="1.63"/>
    <n v="61.19"/>
    <x v="4"/>
    <x v="29"/>
    <d v="2014-08-12T17:38:15"/>
    <d v="2014-09-12T17:38:15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d v="2017-01-21T11:47:58"/>
    <x v="2380"/>
    <n v="0.98"/>
    <n v="195.4"/>
    <x v="0"/>
    <x v="1"/>
    <d v="2016-12-22T11:47:58"/>
    <d v="2017-01-21T11:47:58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d v="2014-10-20T05:59:00"/>
    <x v="2381"/>
    <n v="129.47"/>
    <n v="60.69"/>
    <x v="6"/>
    <x v="11"/>
    <d v="2014-10-10T15:22:27"/>
    <d v="2014-10-20T05:59:0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d v="2015-11-26T20:54:21"/>
    <x v="2382"/>
    <n v="646.66999999999996"/>
    <n v="21.56"/>
    <x v="0"/>
    <x v="4"/>
    <d v="2015-10-27T19:54:21"/>
    <d v="2015-11-26T20:54:21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d v="2016-02-14T00:00:00"/>
    <x v="2383"/>
    <n v="138"/>
    <n v="28.41"/>
    <x v="6"/>
    <x v="11"/>
    <d v="2016-02-05T02:10:02"/>
    <d v="2016-02-14T00:00:0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d v="2015-01-28T19:37:11"/>
    <x v="2384"/>
    <n v="38.119999999999997"/>
    <n v="119.13"/>
    <x v="6"/>
    <x v="11"/>
    <d v="2014-12-29T19:37:11"/>
    <d v="2015-01-28T19:37:11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d v="2014-08-15T12:39:12"/>
    <x v="2385"/>
    <n v="190"/>
    <n v="50"/>
    <x v="6"/>
    <x v="11"/>
    <d v="2014-08-01T12:39:12"/>
    <d v="2014-08-15T12:39:1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d v="2015-02-22T20:09:13"/>
    <x v="2386"/>
    <n v="18.600000000000001"/>
    <n v="77.5"/>
    <x v="4"/>
    <x v="40"/>
    <d v="2015-01-23T20:09:13"/>
    <d v="2015-02-22T20:09:13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d v="2014-11-30T23:11:07"/>
    <x v="2387"/>
    <n v="110.37"/>
    <n v="44.1"/>
    <x v="0"/>
    <x v="4"/>
    <d v="2014-11-10T23:11:07"/>
    <d v="2014-11-30T23:11:07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d v="2015-01-01T16:48:55"/>
    <x v="2388"/>
    <n v="30.87"/>
    <n v="66.14"/>
    <x v="6"/>
    <x v="19"/>
    <d v="2014-12-02T16:48:55"/>
    <d v="2015-01-01T16:48:5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d v="2014-07-05T12:40:28"/>
    <x v="2389"/>
    <n v="115.5"/>
    <n v="44"/>
    <x v="6"/>
    <x v="11"/>
    <d v="2014-06-05T12:40:28"/>
    <d v="2014-07-05T12:40:28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d v="2012-09-25T03:59:00"/>
    <x v="2390"/>
    <n v="108.24"/>
    <n v="34.07"/>
    <x v="7"/>
    <x v="15"/>
    <d v="2012-08-30T16:59:59"/>
    <d v="2012-09-25T03:59:0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d v="2015-05-30T18:10:00"/>
    <x v="2391"/>
    <n v="184"/>
    <n v="24.21"/>
    <x v="6"/>
    <x v="11"/>
    <d v="2015-05-16T17:05:44"/>
    <d v="2015-05-30T18:10:0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d v="2017-03-01T03:00:00"/>
    <x v="2392"/>
    <n v="122.13"/>
    <n v="53.88"/>
    <x v="7"/>
    <x v="15"/>
    <d v="2017-01-17T03:28:46"/>
    <d v="2017-03-01T03:00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d v="2013-03-01T13:58:00"/>
    <x v="2393"/>
    <n v="151.83000000000001"/>
    <n v="27.61"/>
    <x v="7"/>
    <x v="15"/>
    <d v="2013-01-08T00:25:52"/>
    <d v="2013-03-01T13:58:0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d v="2015-05-15T17:01:52"/>
    <x v="2394"/>
    <n v="5.69"/>
    <n v="60.73"/>
    <x v="4"/>
    <x v="29"/>
    <d v="2015-04-15T17:01:52"/>
    <d v="2015-05-15T17:01:5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d v="2014-06-01T03:59:00"/>
    <x v="2395"/>
    <n v="22.75"/>
    <n v="53.53"/>
    <x v="6"/>
    <x v="9"/>
    <d v="2014-05-01T21:49:01"/>
    <d v="2014-06-01T03:59:0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d v="2016-02-21T22:36:37"/>
    <x v="2396"/>
    <n v="33.67"/>
    <n v="75.75"/>
    <x v="0"/>
    <x v="1"/>
    <d v="2016-01-22T22:36:37"/>
    <d v="2016-02-21T22:36:37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d v="2015-05-10T22:59:00"/>
    <x v="2397"/>
    <n v="36.36"/>
    <n v="33.67"/>
    <x v="6"/>
    <x v="11"/>
    <d v="2015-04-20T19:39:16"/>
    <d v="2015-05-10T22:59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d v="2014-12-15T13:12:57"/>
    <x v="2398"/>
    <n v="47.63"/>
    <n v="31.21"/>
    <x v="2"/>
    <x v="3"/>
    <d v="2014-11-15T13:12:57"/>
    <d v="2014-12-15T13:12:5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d v="2014-07-02T14:54:06"/>
    <x v="2399"/>
    <n v="100.56"/>
    <n v="60.33"/>
    <x v="6"/>
    <x v="11"/>
    <d v="2014-06-12T14:54:06"/>
    <d v="2014-07-02T14:54:0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d v="2015-04-13T15:59:35"/>
    <x v="2400"/>
    <n v="7.53"/>
    <n v="31.17"/>
    <x v="0"/>
    <x v="1"/>
    <d v="2015-03-14T15:59:35"/>
    <d v="2015-04-13T15:59:3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d v="2013-02-28T14:15:15"/>
    <x v="2401"/>
    <n v="180.63"/>
    <n v="31.14"/>
    <x v="7"/>
    <x v="15"/>
    <d v="2013-01-29T14:15:15"/>
    <d v="2013-02-28T14:15:1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d v="2011-05-03T03:59:00"/>
    <x v="2402"/>
    <n v="100"/>
    <n v="50"/>
    <x v="5"/>
    <x v="27"/>
    <d v="2011-02-13T18:09:44"/>
    <d v="2011-05-03T03:59:0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d v="2016-08-03T04:09:00"/>
    <x v="2403"/>
    <n v="112.5"/>
    <n v="64.290000000000006"/>
    <x v="6"/>
    <x v="11"/>
    <d v="2016-07-02T22:14:12"/>
    <d v="2016-08-03T04:0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d v="2017-02-14T20:00:27"/>
    <x v="2404"/>
    <n v="119.73"/>
    <n v="35.92"/>
    <x v="3"/>
    <x v="5"/>
    <d v="2017-02-02T20:00:27"/>
    <d v="2017-02-14T20:00:27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d v="2013-10-02T13:27:54"/>
    <x v="2405"/>
    <n v="30.86"/>
    <n v="47.11"/>
    <x v="1"/>
    <x v="35"/>
    <d v="2013-09-03T13:27:54"/>
    <d v="2013-10-02T13:27:5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d v="2014-10-23T23:30:40"/>
    <x v="2406"/>
    <n v="21.31"/>
    <n v="35.799999999999997"/>
    <x v="2"/>
    <x v="3"/>
    <d v="2014-09-23T23:30:40"/>
    <d v="2014-10-23T23:30:4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d v="2015-01-01T06:59:00"/>
    <x v="2407"/>
    <n v="14.85"/>
    <n v="34.270000000000003"/>
    <x v="0"/>
    <x v="1"/>
    <d v="2014-12-02T22:20:04"/>
    <d v="2015-01-01T06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d v="2011-11-15T19:37:00"/>
    <x v="2408"/>
    <n v="111.25"/>
    <n v="35.6"/>
    <x v="7"/>
    <x v="25"/>
    <d v="2011-10-13T20:58:04"/>
    <d v="2011-11-15T19:37:0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d v="2015-08-01T22:24:54"/>
    <x v="2409"/>
    <n v="118.67"/>
    <n v="29.67"/>
    <x v="6"/>
    <x v="11"/>
    <d v="2015-07-07T22:24:54"/>
    <d v="2015-08-01T22:24:5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d v="2016-05-08T20:12:07"/>
    <x v="2410"/>
    <n v="5.91"/>
    <n v="46.63"/>
    <x v="4"/>
    <x v="29"/>
    <d v="2016-04-08T20:12:07"/>
    <d v="2016-05-08T20:12:0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d v="2013-04-07T20:52:18"/>
    <x v="2411"/>
    <n v="147.66999999999999"/>
    <n v="35.44"/>
    <x v="1"/>
    <x v="2"/>
    <d v="2013-02-21T21:52:18"/>
    <d v="2013-04-07T20:52:18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d v="2016-03-11T23:34:05"/>
    <x v="2412"/>
    <n v="885"/>
    <n v="35.4"/>
    <x v="2"/>
    <x v="3"/>
    <d v="2016-02-10T23:34:05"/>
    <d v="2016-03-11T23:34:05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d v="2014-12-10T03:48:45"/>
    <x v="2413"/>
    <n v="0.89"/>
    <n v="80.45"/>
    <x v="0"/>
    <x v="4"/>
    <d v="2014-11-10T03:48:45"/>
    <d v="2014-12-10T03:48:45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d v="2015-04-10T04:59:00"/>
    <x v="2414"/>
    <n v="11.33"/>
    <n v="51.82"/>
    <x v="0"/>
    <x v="1"/>
    <d v="2015-03-19T19:16:03"/>
    <d v="2015-04-10T04:59:0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d v="2015-01-11T04:59:00"/>
    <x v="2415"/>
    <n v="4"/>
    <n v="55.06"/>
    <x v="6"/>
    <x v="19"/>
    <d v="2014-12-09T17:41:23"/>
    <d v="2015-01-11T04:59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d v="2014-06-19T15:33:51"/>
    <x v="2416"/>
    <n v="17.62"/>
    <n v="41.95"/>
    <x v="6"/>
    <x v="11"/>
    <d v="2014-05-20T15:33:51"/>
    <d v="2014-06-19T15:33:5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d v="2017-02-28T00:00:00"/>
    <x v="2417"/>
    <n v="118.92"/>
    <n v="17.25"/>
    <x v="6"/>
    <x v="11"/>
    <d v="2017-02-13T14:38:49"/>
    <d v="2017-02-28T00:00:0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d v="2015-09-01T15:05:19"/>
    <x v="2418"/>
    <n v="0.8"/>
    <n v="30.31"/>
    <x v="0"/>
    <x v="1"/>
    <d v="2015-07-23T15:05:19"/>
    <d v="2015-09-01T15:05:19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d v="2014-07-11T16:00:00"/>
    <x v="2419"/>
    <n v="15.1"/>
    <n v="97.33"/>
    <x v="0"/>
    <x v="1"/>
    <d v="2014-06-26T19:29:25"/>
    <d v="2014-07-11T16:00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d v="2015-07-29T15:31:29"/>
    <x v="2420"/>
    <n v="218.75"/>
    <n v="62.5"/>
    <x v="7"/>
    <x v="15"/>
    <d v="2015-06-29T15:31:29"/>
    <d v="2015-07-29T15:31:2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d v="2016-06-16T05:58:09"/>
    <x v="2421"/>
    <n v="109.38"/>
    <n v="46.05"/>
    <x v="6"/>
    <x v="11"/>
    <d v="2016-06-02T05:58:09"/>
    <d v="2016-06-16T05:58:0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d v="2014-07-20T18:51:27"/>
    <x v="2422"/>
    <n v="8.7200000000000006"/>
    <n v="25.65"/>
    <x v="6"/>
    <x v="11"/>
    <d v="2014-05-21T18:51:27"/>
    <d v="2014-07-20T18:51:2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d v="2016-06-08T13:59:00"/>
    <x v="2423"/>
    <n v="289"/>
    <n v="43.35"/>
    <x v="6"/>
    <x v="11"/>
    <d v="2016-05-31T06:59:46"/>
    <d v="2016-06-08T13:59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d v="2016-07-03T07:38:56"/>
    <x v="2424"/>
    <n v="13.31"/>
    <n v="37.61"/>
    <x v="2"/>
    <x v="3"/>
    <d v="2016-06-03T07:38:56"/>
    <d v="2016-07-03T07:38:56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d v="2014-09-17T16:45:19"/>
    <x v="2425"/>
    <n v="2.87"/>
    <n v="61.5"/>
    <x v="5"/>
    <x v="23"/>
    <d v="2014-08-18T16:45:19"/>
    <d v="2014-09-17T16:45:19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d v="2015-04-26T20:55:59"/>
    <x v="2426"/>
    <n v="1.72"/>
    <n v="50.65"/>
    <x v="0"/>
    <x v="1"/>
    <d v="2015-02-25T21:55:59"/>
    <d v="2015-04-26T20:55:59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d v="2012-03-13T06:59:00"/>
    <x v="2427"/>
    <n v="156.36000000000001"/>
    <n v="26.06"/>
    <x v="7"/>
    <x v="13"/>
    <d v="2012-02-19T17:12:52"/>
    <d v="2012-03-13T06:59:0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d v="2014-07-06T17:13:56"/>
    <x v="2428"/>
    <n v="15.6"/>
    <n v="45.16"/>
    <x v="2"/>
    <x v="3"/>
    <d v="2014-05-07T17:13:56"/>
    <d v="2014-07-06T17:13:56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d v="2015-10-21T15:01:14"/>
    <x v="2429"/>
    <n v="68.400000000000006"/>
    <n v="122.14"/>
    <x v="7"/>
    <x v="14"/>
    <d v="2015-09-21T15:01:14"/>
    <d v="2015-10-21T15:01:1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d v="2015-08-05T00:33:53"/>
    <x v="2430"/>
    <n v="1.42"/>
    <n v="31.56"/>
    <x v="3"/>
    <x v="18"/>
    <d v="2015-07-06T00:33:53"/>
    <d v="2015-08-05T00:33:5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d v="2015-07-17T10:32:59"/>
    <x v="2431"/>
    <n v="34.08"/>
    <n v="35.5"/>
    <x v="6"/>
    <x v="11"/>
    <d v="2015-06-17T10:32:59"/>
    <d v="2015-07-17T10:32:59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d v="2014-12-05T00:03:01"/>
    <x v="2432"/>
    <n v="34"/>
    <n v="121.43"/>
    <x v="0"/>
    <x v="26"/>
    <d v="2014-11-05T00:03:01"/>
    <d v="2014-12-05T00:03:01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d v="2013-11-26T06:30:59"/>
    <x v="2433"/>
    <n v="38.64"/>
    <n v="40.479999999999997"/>
    <x v="3"/>
    <x v="18"/>
    <d v="2013-10-25T05:30:59"/>
    <d v="2013-11-26T06:30:59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d v="2015-07-20T22:46:32"/>
    <x v="2434"/>
    <n v="21.25"/>
    <n v="56.67"/>
    <x v="7"/>
    <x v="14"/>
    <d v="2015-06-20T22:46:32"/>
    <d v="2015-07-20T22:46:3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d v="2012-06-04T17:19:55"/>
    <x v="2435"/>
    <n v="113.33"/>
    <n v="34"/>
    <x v="7"/>
    <x v="12"/>
    <d v="2012-05-05T17:19:55"/>
    <d v="2012-06-04T17:19:55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d v="2015-12-09T22:48:04"/>
    <x v="2436"/>
    <n v="100"/>
    <n v="40.479999999999997"/>
    <x v="6"/>
    <x v="11"/>
    <d v="2015-10-30T21:48:04"/>
    <d v="2015-12-09T22:48:0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d v="2015-10-01T15:02:54"/>
    <x v="2437"/>
    <n v="2.11"/>
    <n v="70.17"/>
    <x v="6"/>
    <x v="11"/>
    <d v="2015-09-01T15:02:54"/>
    <d v="2015-10-01T15:02:5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d v="2016-02-10T21:00:00"/>
    <x v="2438"/>
    <n v="104.75"/>
    <n v="17.829999999999998"/>
    <x v="6"/>
    <x v="11"/>
    <d v="2016-01-10T17:51:38"/>
    <d v="2016-02-10T21:00:0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d v="2017-01-31T23:32:00"/>
    <x v="2439"/>
    <n v="5.58"/>
    <n v="119.57"/>
    <x v="0"/>
    <x v="1"/>
    <d v="2016-12-07T22:49:09"/>
    <d v="2017-01-31T23:32:0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d v="2012-02-29T01:29:58"/>
    <x v="2440"/>
    <n v="5.22"/>
    <n v="37.950000000000003"/>
    <x v="1"/>
    <x v="39"/>
    <d v="2012-01-30T01:29:58"/>
    <d v="2012-02-29T01:29:58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d v="2016-10-12T13:11:15"/>
    <x v="2441"/>
    <n v="166.2"/>
    <n v="31.96"/>
    <x v="0"/>
    <x v="4"/>
    <d v="2016-09-26T13:11:15"/>
    <d v="2016-10-12T13:11:15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d v="2017-02-08T09:59:05"/>
    <x v="2442"/>
    <n v="23.63"/>
    <n v="23.63"/>
    <x v="6"/>
    <x v="9"/>
    <d v="2017-01-09T09:59:05"/>
    <d v="2017-02-08T09:59:0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d v="2016-05-31T11:00:00"/>
    <x v="2443"/>
    <n v="330"/>
    <n v="43.42"/>
    <x v="6"/>
    <x v="11"/>
    <d v="2016-04-27T15:02:53"/>
    <d v="2016-05-31T11:00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d v="2011-04-18T17:24:19"/>
    <x v="2444"/>
    <n v="117.71"/>
    <n v="37.450000000000003"/>
    <x v="1"/>
    <x v="17"/>
    <d v="2011-02-16T18:24:19"/>
    <d v="2011-04-18T17:24:19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d v="2013-05-14T16:47:40"/>
    <x v="2445"/>
    <n v="8.2100000000000009"/>
    <n v="16.760000000000002"/>
    <x v="5"/>
    <x v="23"/>
    <d v="2013-04-14T16:47:40"/>
    <d v="2013-05-14T16:47: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d v="2016-03-08T04:59:00"/>
    <x v="2446"/>
    <n v="16.420000000000002"/>
    <n v="68.42"/>
    <x v="6"/>
    <x v="19"/>
    <d v="2016-02-09T05:48:07"/>
    <d v="2016-03-08T04:59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d v="2012-06-30T03:59:00"/>
    <x v="2447"/>
    <n v="136.66999999999999"/>
    <n v="30.37"/>
    <x v="7"/>
    <x v="12"/>
    <d v="2012-06-14T20:02:21"/>
    <d v="2012-06-30T03:59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d v="2012-11-14T02:26:57"/>
    <x v="2448"/>
    <n v="101.88"/>
    <n v="58.21"/>
    <x v="7"/>
    <x v="15"/>
    <d v="2012-09-25T01:26:57"/>
    <d v="2012-11-14T02:26:57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d v="2012-04-16T21:00:00"/>
    <x v="2449"/>
    <n v="148"/>
    <n v="54.27"/>
    <x v="1"/>
    <x v="17"/>
    <d v="2012-03-22T17:01:25"/>
    <d v="2012-04-16T21:00:0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d v="2015-08-17T16:00:00"/>
    <x v="2450"/>
    <n v="32.56"/>
    <n v="50.88"/>
    <x v="6"/>
    <x v="11"/>
    <d v="2015-07-08T11:34:30"/>
    <d v="2015-08-17T16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d v="2012-01-28T18:54:07"/>
    <x v="2451"/>
    <n v="162.6"/>
    <n v="27.1"/>
    <x v="3"/>
    <x v="5"/>
    <d v="2011-12-29T18:54:07"/>
    <d v="2012-01-28T18:54:07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d v="2012-10-24T16:26:16"/>
    <x v="2452"/>
    <n v="115.86"/>
    <n v="24.58"/>
    <x v="7"/>
    <x v="15"/>
    <d v="2012-09-24T16:26:16"/>
    <d v="2012-10-24T16:26:1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d v="2012-06-28T17:26:56"/>
    <x v="2453"/>
    <n v="101.25"/>
    <n v="115.71"/>
    <x v="7"/>
    <x v="15"/>
    <d v="2012-06-14T17:26:56"/>
    <d v="2012-06-28T17:26:5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d v="2016-05-08T08:59:26"/>
    <x v="2454"/>
    <n v="101.25"/>
    <n v="24.55"/>
    <x v="6"/>
    <x v="11"/>
    <d v="2016-04-08T08:59:26"/>
    <d v="2016-05-08T08:59:2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d v="2014-07-13T04:59:00"/>
    <x v="2455"/>
    <n v="26.9"/>
    <n v="36.68"/>
    <x v="1"/>
    <x v="31"/>
    <d v="2014-06-06T12:45:39"/>
    <d v="2014-07-13T04:59:0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d v="2009-11-23T05:59:00"/>
    <x v="2456"/>
    <n v="100.63"/>
    <n v="35"/>
    <x v="0"/>
    <x v="0"/>
    <d v="2009-10-16T22:02:00"/>
    <d v="2009-11-23T05:59:0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d v="2016-12-10T11:00:00"/>
    <x v="2457"/>
    <n v="6.71"/>
    <n v="80.5"/>
    <x v="1"/>
    <x v="31"/>
    <d v="2016-10-30T15:01:15"/>
    <d v="2016-12-10T11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d v="2016-07-17T10:47:48"/>
    <x v="2458"/>
    <n v="20.13"/>
    <n v="100.63"/>
    <x v="6"/>
    <x v="11"/>
    <d v="2016-06-27T10:47:48"/>
    <d v="2016-07-17T10:47:4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d v="2015-12-29T23:00:00"/>
    <x v="2459"/>
    <n v="133.5"/>
    <n v="53.4"/>
    <x v="4"/>
    <x v="7"/>
    <d v="2015-11-30T20:15:00"/>
    <d v="2015-12-29T23:00:0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d v="2014-08-29T18:45:11"/>
    <x v="2460"/>
    <n v="26.7"/>
    <n v="42.16"/>
    <x v="1"/>
    <x v="39"/>
    <d v="2014-07-30T18:45:11"/>
    <d v="2014-08-29T18:45:11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d v="2016-01-09T00:36:01"/>
    <x v="2461"/>
    <n v="133.33000000000001"/>
    <n v="57.14"/>
    <x v="5"/>
    <x v="16"/>
    <d v="2015-11-10T00:36:01"/>
    <d v="2016-01-09T00:36:0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d v="2015-07-21T06:59:00"/>
    <x v="2462"/>
    <n v="16"/>
    <n v="160"/>
    <x v="5"/>
    <x v="10"/>
    <d v="2015-06-27T05:37:37"/>
    <d v="2015-07-21T06:59:0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d v="2015-08-16T16:13:11"/>
    <x v="2463"/>
    <n v="18.18"/>
    <n v="88.89"/>
    <x v="1"/>
    <x v="31"/>
    <d v="2015-07-07T16:13:11"/>
    <d v="2015-08-16T16:13:1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d v="2014-08-09T21:57:05"/>
    <x v="2464"/>
    <n v="1.1399999999999999"/>
    <n v="200"/>
    <x v="4"/>
    <x v="29"/>
    <d v="2014-06-30T21:57:05"/>
    <d v="2014-08-09T21:57:05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d v="2016-06-17T14:00:00"/>
    <x v="2465"/>
    <n v="100"/>
    <n v="29.63"/>
    <x v="6"/>
    <x v="11"/>
    <d v="2016-05-16T17:01:30"/>
    <d v="2016-06-17T14:00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d v="2016-12-19T00:45:50"/>
    <x v="2466"/>
    <n v="2.67"/>
    <n v="800"/>
    <x v="6"/>
    <x v="11"/>
    <d v="2016-11-19T00:45:50"/>
    <d v="2016-12-19T00:45:5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d v="2012-04-22T16:59:36"/>
    <x v="2467"/>
    <n v="265.67"/>
    <n v="26.57"/>
    <x v="7"/>
    <x v="12"/>
    <d v="2012-03-23T16:59:36"/>
    <d v="2012-04-22T16:59:36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d v="2016-08-14T22:45:43"/>
    <x v="2468"/>
    <n v="15.92"/>
    <n v="88.44"/>
    <x v="6"/>
    <x v="9"/>
    <d v="2016-07-15T22:45:43"/>
    <d v="2016-08-14T22:45:43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d v="2014-09-15T06:08:00"/>
    <x v="2469"/>
    <n v="106"/>
    <n v="88.33"/>
    <x v="6"/>
    <x v="19"/>
    <d v="2014-08-21T06:59:23"/>
    <d v="2014-09-15T06:08:0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d v="2015-05-20T19:48:46"/>
    <x v="2470"/>
    <n v="3.98"/>
    <n v="56.79"/>
    <x v="6"/>
    <x v="9"/>
    <d v="2015-04-20T19:48:46"/>
    <d v="2015-05-20T19:48:4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d v="2016-07-03T19:59:00"/>
    <x v="2471"/>
    <n v="53"/>
    <n v="88.33"/>
    <x v="6"/>
    <x v="11"/>
    <d v="2016-06-13T22:23:59"/>
    <d v="2016-07-03T19:59:0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d v="2015-05-18T05:59:44"/>
    <x v="2472"/>
    <n v="158.19999999999999"/>
    <n v="79.099999999999994"/>
    <x v="6"/>
    <x v="11"/>
    <d v="2015-04-27T05:59:44"/>
    <d v="2015-05-18T05:59:4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d v="2015-08-05T16:50:32"/>
    <x v="2473"/>
    <n v="1.21"/>
    <n v="112.57"/>
    <x v="0"/>
    <x v="26"/>
    <d v="2015-07-06T16:50:32"/>
    <d v="2015-08-05T16:50:32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d v="2012-12-24T23:47:37"/>
    <x v="2474"/>
    <n v="105.5"/>
    <n v="23.12"/>
    <x v="7"/>
    <x v="25"/>
    <d v="2012-11-09T23:47:37"/>
    <d v="2012-12-24T23:47:37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d v="2014-07-27T14:17:25"/>
    <x v="2475"/>
    <n v="142.36000000000001"/>
    <n v="29"/>
    <x v="6"/>
    <x v="11"/>
    <d v="2014-06-27T14:17:25"/>
    <d v="2014-07-27T14:17:25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d v="2015-02-28T15:14:22"/>
    <x v="2476"/>
    <n v="130"/>
    <n v="23.64"/>
    <x v="6"/>
    <x v="11"/>
    <d v="2015-01-19T15:14:22"/>
    <d v="2015-02-28T15:14:2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d v="2015-04-26T06:28:00"/>
    <x v="2477"/>
    <n v="130"/>
    <n v="28.89"/>
    <x v="6"/>
    <x v="11"/>
    <d v="2015-03-30T18:53:03"/>
    <d v="2015-04-26T06:28:0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d v="2014-06-16T17:06:34"/>
    <x v="2478"/>
    <n v="104"/>
    <n v="97.5"/>
    <x v="6"/>
    <x v="11"/>
    <d v="2014-05-21T17:06:34"/>
    <d v="2014-06-16T17:06:34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d v="2015-11-25T23:00:00"/>
    <x v="2479"/>
    <n v="22.14"/>
    <n v="129.16999999999999"/>
    <x v="6"/>
    <x v="11"/>
    <d v="2015-11-02T23:14:40"/>
    <d v="2015-11-25T23:00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d v="2014-06-28T14:05:24"/>
    <x v="2480"/>
    <n v="100"/>
    <n v="38.65"/>
    <x v="6"/>
    <x v="11"/>
    <d v="2014-05-29T14:05:24"/>
    <d v="2014-06-28T14:05:24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d v="2015-03-04T02:00:20"/>
    <x v="2481"/>
    <n v="7.3"/>
    <n v="47.88"/>
    <x v="5"/>
    <x v="23"/>
    <d v="2015-02-02T02:00:20"/>
    <d v="2015-03-04T02:00:2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d v="2011-07-06T19:33:10"/>
    <x v="2482"/>
    <n v="115.76"/>
    <n v="40.21"/>
    <x v="1"/>
    <x v="17"/>
    <d v="2011-05-05T19:33:10"/>
    <d v="2011-07-06T19:33:1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d v="2014-02-23T13:39:51"/>
    <x v="2483"/>
    <n v="127.17"/>
    <n v="21.19"/>
    <x v="5"/>
    <x v="27"/>
    <d v="2014-01-24T13:39:51"/>
    <d v="2014-02-23T13:39:5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d v="2017-04-07T18:45:38"/>
    <x v="2484"/>
    <n v="21.71"/>
    <n v="76"/>
    <x v="7"/>
    <x v="14"/>
    <d v="2017-03-14T18:45:38"/>
    <d v="2017-04-07T18:45:38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d v="2015-06-13T01:43:00"/>
    <x v="2485"/>
    <n v="116.92"/>
    <n v="50.67"/>
    <x v="6"/>
    <x v="11"/>
    <d v="2015-05-12T06:29:56"/>
    <d v="2015-06-13T01:43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d v="2015-04-02T15:54:31"/>
    <x v="2486"/>
    <n v="152"/>
    <n v="19.489999999999998"/>
    <x v="6"/>
    <x v="11"/>
    <d v="2015-02-01T16:54:31"/>
    <d v="2015-04-02T15:54:3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d v="2016-01-14T18:16:56"/>
    <x v="2487"/>
    <n v="21.69"/>
    <n v="126.5"/>
    <x v="6"/>
    <x v="11"/>
    <d v="2015-12-15T18:16:56"/>
    <d v="2016-01-14T18:16:56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d v="2013-08-27T16:31:29"/>
    <x v="2488"/>
    <n v="101.07"/>
    <n v="42.11"/>
    <x v="7"/>
    <x v="15"/>
    <d v="2013-06-28T16:31:29"/>
    <d v="2013-08-27T16:31:29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d v="2014-04-14T23:00:00"/>
    <x v="2489"/>
    <n v="150.80000000000001"/>
    <n v="50.27"/>
    <x v="7"/>
    <x v="13"/>
    <d v="2014-04-03T11:30:44"/>
    <d v="2014-04-14T23:00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d v="2016-08-25T03:59:00"/>
    <x v="2490"/>
    <n v="250.67"/>
    <n v="44.24"/>
    <x v="6"/>
    <x v="11"/>
    <d v="2016-08-14T15:28:22"/>
    <d v="2016-08-25T03:59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d v="2016-12-30T22:35:11"/>
    <x v="2491"/>
    <n v="75"/>
    <n v="35.71"/>
    <x v="7"/>
    <x v="12"/>
    <d v="2016-12-09T22:35:11"/>
    <d v="2016-12-30T22:35:1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d v="2012-06-16T09:59:00"/>
    <x v="2492"/>
    <n v="125"/>
    <n v="27.78"/>
    <x v="7"/>
    <x v="12"/>
    <d v="2012-04-25T23:39:48"/>
    <d v="2012-06-16T09:59:0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d v="2014-05-17T04:32:45"/>
    <x v="2493"/>
    <n v="15"/>
    <n v="83.33"/>
    <x v="6"/>
    <x v="11"/>
    <d v="2014-04-17T04:32:45"/>
    <d v="2014-05-17T04:32:45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d v="2015-01-29T20:21:04"/>
    <x v="2494"/>
    <n v="29.84"/>
    <n v="93.25"/>
    <x v="5"/>
    <x v="10"/>
    <d v="2014-11-30T20:21:04"/>
    <d v="2015-01-29T20:21:04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d v="2016-04-27T13:16:00"/>
    <x v="2495"/>
    <n v="149"/>
    <n v="37.25"/>
    <x v="6"/>
    <x v="9"/>
    <d v="2016-03-14T23:44:14"/>
    <d v="2016-04-27T13:16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d v="2015-11-05T14:16:15"/>
    <x v="2496"/>
    <n v="26.73"/>
    <n v="35"/>
    <x v="6"/>
    <x v="11"/>
    <d v="2015-10-06T13:16:15"/>
    <d v="2015-11-05T14:16:15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d v="2012-04-13T14:17:15"/>
    <x v="2497"/>
    <n v="2.93"/>
    <n v="34.880000000000003"/>
    <x v="3"/>
    <x v="18"/>
    <d v="2012-02-13T15:17:15"/>
    <d v="2012-04-13T14:17:15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d v="2012-05-15T17:16:27"/>
    <x v="2498"/>
    <n v="29.24"/>
    <n v="40.61"/>
    <x v="1"/>
    <x v="39"/>
    <d v="2012-05-01T17:16:27"/>
    <d v="2012-05-15T17:16:27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d v="2013-05-04T14:00:34"/>
    <x v="2499"/>
    <n v="24.33"/>
    <n v="34.76"/>
    <x v="7"/>
    <x v="33"/>
    <d v="2013-04-04T14:00:34"/>
    <d v="2013-05-04T14:00:3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d v="2014-06-06T23:00:00"/>
    <x v="2500"/>
    <n v="104.29"/>
    <n v="36.5"/>
    <x v="6"/>
    <x v="11"/>
    <d v="2014-05-21T12:37:21"/>
    <d v="2014-06-06T23:00:0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d v="2014-10-22T04:59:00"/>
    <x v="2501"/>
    <n v="36.5"/>
    <n v="91.25"/>
    <x v="6"/>
    <x v="11"/>
    <d v="2014-09-08T02:05:00"/>
    <d v="2014-10-22T04:59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d v="2016-08-13T11:32:37"/>
    <x v="2502"/>
    <n v="145.4"/>
    <n v="21.38"/>
    <x v="7"/>
    <x v="15"/>
    <d v="2016-07-14T11:32:37"/>
    <d v="2016-08-13T11:32:37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d v="2014-11-29T16:00:00"/>
    <x v="2503"/>
    <n v="7.26"/>
    <n v="80.67"/>
    <x v="0"/>
    <x v="1"/>
    <d v="2014-11-04T22:34:40"/>
    <d v="2014-11-29T16:00:0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d v="2013-10-01T03:59:00"/>
    <x v="2504"/>
    <n v="103.57"/>
    <n v="55.77"/>
    <x v="7"/>
    <x v="25"/>
    <d v="2013-08-23T10:14:17"/>
    <d v="2013-10-01T03:59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d v="2015-06-22T17:48:15"/>
    <x v="2505"/>
    <n v="21.09"/>
    <n v="180.5"/>
    <x v="5"/>
    <x v="10"/>
    <d v="2015-05-23T17:48:15"/>
    <d v="2015-06-22T17:48:15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d v="2015-06-11T16:13:06"/>
    <x v="2506"/>
    <n v="103"/>
    <n v="120.17"/>
    <x v="6"/>
    <x v="9"/>
    <d v="2015-04-27T16:13:06"/>
    <d v="2015-06-11T16:13:0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d v="2016-09-26T10:37:09"/>
    <x v="2507"/>
    <n v="102.86"/>
    <n v="26.67"/>
    <x v="6"/>
    <x v="11"/>
    <d v="2016-08-27T10:37:09"/>
    <d v="2016-09-26T10:37:09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d v="2016-09-08T18:08:42"/>
    <x v="2508"/>
    <n v="119.67"/>
    <n v="55.23"/>
    <x v="6"/>
    <x v="11"/>
    <d v="2016-08-18T18:08:42"/>
    <d v="2016-09-08T18:08:42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d v="2014-12-01T00:00:00"/>
    <x v="2509"/>
    <n v="10.210000000000001"/>
    <n v="44.69"/>
    <x v="0"/>
    <x v="1"/>
    <d v="2014-10-28T15:48:27"/>
    <d v="2014-12-01T00:00:0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d v="2015-06-16T17:47:29"/>
    <x v="2510"/>
    <n v="59.58"/>
    <n v="65"/>
    <x v="6"/>
    <x v="9"/>
    <d v="2015-05-17T17:47:29"/>
    <d v="2015-06-16T17:47:29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d v="2015-05-07T10:09:54"/>
    <x v="2511"/>
    <n v="119.17"/>
    <n v="27.5"/>
    <x v="6"/>
    <x v="11"/>
    <d v="2015-04-07T10:09:54"/>
    <d v="2015-05-07T10:09:5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d v="2015-03-28T22:07:06"/>
    <x v="2512"/>
    <n v="57.2"/>
    <n v="59.58"/>
    <x v="6"/>
    <x v="11"/>
    <d v="2015-02-26T23:07:06"/>
    <d v="2015-03-28T22:07:0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d v="2015-10-28T19:54:00"/>
    <x v="2513"/>
    <n v="115.16"/>
    <n v="51"/>
    <x v="6"/>
    <x v="11"/>
    <d v="2015-10-17T19:23:42"/>
    <d v="2015-10-28T19:54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d v="2016-04-15T20:48:27"/>
    <x v="2514"/>
    <n v="129.63999999999999"/>
    <n v="25.46"/>
    <x v="6"/>
    <x v="19"/>
    <d v="2016-03-16T20:48:27"/>
    <d v="2016-04-15T20:48:2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d v="2016-02-11T17:05:53"/>
    <x v="2515"/>
    <n v="28.48"/>
    <n v="19.239999999999998"/>
    <x v="0"/>
    <x v="1"/>
    <d v="2016-01-04T17:05:53"/>
    <d v="2016-02-11T17:05:5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d v="2015-06-16T12:59:14"/>
    <x v="2516"/>
    <n v="118.33"/>
    <n v="29.58"/>
    <x v="6"/>
    <x v="11"/>
    <d v="2015-05-17T12:59:14"/>
    <d v="2015-06-16T12:59:1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d v="2014-07-31T16:45:59"/>
    <x v="2517"/>
    <n v="100.71"/>
    <n v="33.57"/>
    <x v="6"/>
    <x v="11"/>
    <d v="2014-07-01T16:45:59"/>
    <d v="2014-07-31T16:45:5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d v="2013-05-01T21:42:37"/>
    <x v="2518"/>
    <n v="25.04"/>
    <n v="46.73"/>
    <x v="1"/>
    <x v="35"/>
    <d v="2013-04-01T21:42:37"/>
    <d v="2013-05-01T21:42:3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d v="2015-07-18T20:14:16"/>
    <x v="2519"/>
    <n v="0.35"/>
    <n v="100"/>
    <x v="0"/>
    <x v="1"/>
    <d v="2015-06-18T20:14:16"/>
    <d v="2015-07-18T20:14:16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d v="2012-08-25T18:11:42"/>
    <x v="2520"/>
    <n v="100"/>
    <n v="50"/>
    <x v="7"/>
    <x v="15"/>
    <d v="2012-07-26T18:11:42"/>
    <d v="2012-08-25T18:11:4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d v="2016-10-29T03:00:00"/>
    <x v="2521"/>
    <n v="139"/>
    <n v="57.92"/>
    <x v="6"/>
    <x v="11"/>
    <d v="2016-09-30T15:11:19"/>
    <d v="2016-10-29T03:0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d v="2016-05-28T18:32:09"/>
    <x v="2522"/>
    <n v="1.38"/>
    <n v="76.67"/>
    <x v="0"/>
    <x v="26"/>
    <d v="2016-04-29T18:32:09"/>
    <d v="2016-05-28T18:32:09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d v="2016-07-22T20:42:24"/>
    <x v="2523"/>
    <n v="136.80000000000001"/>
    <n v="45.6"/>
    <x v="5"/>
    <x v="8"/>
    <d v="2016-06-22T20:42:24"/>
    <d v="2016-07-22T20:42:24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d v="2015-05-11T19:57:02"/>
    <x v="2524"/>
    <n v="4.5599999999999996"/>
    <n v="27.36"/>
    <x v="0"/>
    <x v="1"/>
    <d v="2015-03-27T19:57:02"/>
    <d v="2015-05-11T19:57:02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d v="2011-06-07T15:18:01"/>
    <x v="2525"/>
    <n v="136.6"/>
    <n v="26.27"/>
    <x v="7"/>
    <x v="12"/>
    <d v="2011-05-08T15:18:01"/>
    <d v="2011-06-07T15:18:01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d v="2012-06-23T18:32:55"/>
    <x v="2526"/>
    <n v="113.33"/>
    <n v="23.45"/>
    <x v="7"/>
    <x v="12"/>
    <d v="2012-05-24T18:32:55"/>
    <d v="2012-06-23T18:32:5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d v="2010-08-03T01:59:00"/>
    <x v="2527"/>
    <n v="169.86"/>
    <n v="39.97"/>
    <x v="7"/>
    <x v="15"/>
    <d v="2010-07-20T05:32:35"/>
    <d v="2010-08-03T01:59:0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d v="2016-05-14T13:35:36"/>
    <x v="2528"/>
    <n v="2.61"/>
    <n v="37.67"/>
    <x v="3"/>
    <x v="18"/>
    <d v="2016-04-19T13:35:36"/>
    <d v="2016-05-14T13:35:36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d v="2016-07-04T03:40:24"/>
    <x v="2529"/>
    <n v="45.13"/>
    <n v="56.42"/>
    <x v="2"/>
    <x v="38"/>
    <d v="2016-06-04T03:40:24"/>
    <d v="2016-07-04T03:40:24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d v="2014-06-16T22:00:00"/>
    <x v="2530"/>
    <n v="5.63"/>
    <n v="52"/>
    <x v="5"/>
    <x v="23"/>
    <d v="2014-05-19T18:24:05"/>
    <d v="2014-06-16T22:00:0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d v="2014-08-31T15:58:45"/>
    <x v="2531"/>
    <n v="135"/>
    <n v="51.92"/>
    <x v="2"/>
    <x v="3"/>
    <d v="2014-08-01T15:58:45"/>
    <d v="2014-08-31T15:58:4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d v="2015-03-25T18:01:10"/>
    <x v="2532"/>
    <n v="26.84"/>
    <n v="51.62"/>
    <x v="6"/>
    <x v="11"/>
    <d v="2015-02-23T19:01:10"/>
    <d v="2015-03-25T18:01:1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d v="2016-04-25T22:16:56"/>
    <x v="2533"/>
    <n v="1.34"/>
    <n v="47.86"/>
    <x v="0"/>
    <x v="26"/>
    <d v="2016-02-25T23:16:56"/>
    <d v="2016-04-25T22:16:5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d v="2016-02-18T20:14:20"/>
    <x v="2534"/>
    <n v="8.91"/>
    <n v="41.75"/>
    <x v="0"/>
    <x v="1"/>
    <d v="2016-01-13T20:14:20"/>
    <d v="2016-02-18T20:14:2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d v="2014-10-10T11:00:00"/>
    <x v="2535"/>
    <n v="133.19999999999999"/>
    <n v="51.23"/>
    <x v="6"/>
    <x v="11"/>
    <d v="2014-09-18T05:50:09"/>
    <d v="2014-10-10T11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d v="2017-02-20T08:50:02"/>
    <x v="2536"/>
    <n v="133.04"/>
    <n v="26.61"/>
    <x v="6"/>
    <x v="11"/>
    <d v="2017-01-23T08:50:02"/>
    <d v="2017-02-20T08:50:0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d v="2015-07-13T01:00:00"/>
    <x v="2537"/>
    <n v="132"/>
    <n v="36.67"/>
    <x v="6"/>
    <x v="11"/>
    <d v="2015-06-22T18:16:58"/>
    <d v="2015-07-13T01:00:0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d v="2015-04-21T17:22:07"/>
    <x v="2538"/>
    <n v="101.23"/>
    <n v="41.13"/>
    <x v="6"/>
    <x v="11"/>
    <d v="2015-03-25T17:22:07"/>
    <d v="2015-04-21T17:22:0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d v="2015-06-27T18:27:06"/>
    <x v="2539"/>
    <n v="36.5"/>
    <n v="46.93"/>
    <x v="6"/>
    <x v="11"/>
    <d v="2015-05-18T18:27:06"/>
    <d v="2015-06-27T18:27:06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d v="2014-08-01T02:50:38"/>
    <x v="2540"/>
    <n v="26.2"/>
    <n v="218.33"/>
    <x v="2"/>
    <x v="36"/>
    <d v="2014-06-17T02:50:38"/>
    <d v="2014-08-01T02:50:3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d v="2015-02-20T08:34:13"/>
    <x v="2541"/>
    <n v="13.56"/>
    <n v="65.099999999999994"/>
    <x v="2"/>
    <x v="3"/>
    <d v="2015-01-21T08:34:13"/>
    <d v="2015-02-20T08:34:1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d v="2015-10-16T04:59:00"/>
    <x v="2542"/>
    <n v="13.02"/>
    <n v="93"/>
    <x v="6"/>
    <x v="11"/>
    <d v="2015-09-18T16:23:47"/>
    <d v="2015-10-16T04:59:0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d v="2015-06-30T21:06:08"/>
    <x v="2543"/>
    <n v="13"/>
    <n v="65"/>
    <x v="1"/>
    <x v="32"/>
    <d v="2015-05-16T21:06:08"/>
    <d v="2015-06-30T21:06:0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d v="2015-07-01T06:00:00"/>
    <x v="2544"/>
    <n v="6.5"/>
    <n v="216.67"/>
    <x v="7"/>
    <x v="14"/>
    <d v="2015-05-05T19:48:35"/>
    <d v="2015-07-01T06:00:0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d v="2016-11-30T17:00:00"/>
    <x v="2545"/>
    <n v="10.83"/>
    <n v="108.33"/>
    <x v="6"/>
    <x v="11"/>
    <d v="2016-10-29T22:55:24"/>
    <d v="2016-11-30T17:00:0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d v="2015-04-18T00:37:00"/>
    <x v="2546"/>
    <n v="130"/>
    <n v="50"/>
    <x v="6"/>
    <x v="11"/>
    <d v="2015-02-18T02:32:48"/>
    <d v="2015-04-18T00:37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d v="2015-02-28T04:59:00"/>
    <x v="2547"/>
    <n v="130"/>
    <n v="46.43"/>
    <x v="6"/>
    <x v="11"/>
    <d v="2015-02-18T17:35:38"/>
    <d v="2015-02-28T04:59:0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d v="2014-08-30T05:30:00"/>
    <x v="2548"/>
    <n v="26.94"/>
    <n v="46.43"/>
    <x v="6"/>
    <x v="11"/>
    <d v="2014-07-21T15:38:18"/>
    <d v="2014-08-30T05:30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d v="2015-06-14T19:19:00"/>
    <x v="2549"/>
    <n v="0.02"/>
    <n v="92.14"/>
    <x v="6"/>
    <x v="9"/>
    <d v="2015-04-17T16:25:00"/>
    <d v="2015-06-14T19:1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d v="2017-04-08T12:54:05"/>
    <x v="2550"/>
    <n v="15.73"/>
    <n v="53.75"/>
    <x v="6"/>
    <x v="11"/>
    <d v="2017-03-09T13:54:05"/>
    <d v="2017-04-08T12:54:0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d v="2012-05-29T19:55:05"/>
    <x v="2551"/>
    <n v="30.67"/>
    <n v="21.47"/>
    <x v="7"/>
    <x v="33"/>
    <d v="2012-05-08T19:55:05"/>
    <d v="2012-05-29T19:55:0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d v="2016-12-13T07:59:00"/>
    <x v="2552"/>
    <n v="128.19999999999999"/>
    <n v="21.37"/>
    <x v="7"/>
    <x v="13"/>
    <d v="2016-11-18T02:37:26"/>
    <d v="2016-12-13T07:59:00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d v="2014-08-02T14:00:00"/>
    <x v="2553"/>
    <n v="32.049999999999997"/>
    <n v="40.06"/>
    <x v="6"/>
    <x v="11"/>
    <d v="2014-06-26T22:48:32"/>
    <d v="2014-08-02T14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d v="2016-02-20T21:05:00"/>
    <x v="2554"/>
    <n v="32.049999999999997"/>
    <n v="33.74"/>
    <x v="6"/>
    <x v="11"/>
    <d v="2016-01-30T16:58:40"/>
    <d v="2016-02-20T21:05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d v="2016-10-27T06:40:34"/>
    <x v="2555"/>
    <n v="21.37"/>
    <n v="45.79"/>
    <x v="6"/>
    <x v="11"/>
    <d v="2016-09-27T06:40:34"/>
    <d v="2016-10-27T06:40:34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d v="2014-09-19T18:18:21"/>
    <x v="2556"/>
    <n v="0.53"/>
    <n v="91.43"/>
    <x v="5"/>
    <x v="10"/>
    <d v="2014-07-21T18:18:21"/>
    <d v="2014-09-19T18:18:21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d v="2012-10-19T23:00:57"/>
    <x v="2557"/>
    <n v="3.2"/>
    <n v="64"/>
    <x v="5"/>
    <x v="23"/>
    <d v="2012-09-04T23:00:57"/>
    <d v="2012-10-19T23:00:5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d v="2015-02-28T15:10:00"/>
    <x v="2558"/>
    <n v="18.29"/>
    <n v="58.18"/>
    <x v="7"/>
    <x v="33"/>
    <d v="2015-01-21T15:18:38"/>
    <d v="2015-02-28T15:10:0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d v="2012-01-25T23:49:52"/>
    <x v="2559"/>
    <n v="128"/>
    <n v="37.65"/>
    <x v="7"/>
    <x v="12"/>
    <d v="2011-12-16T23:49:52"/>
    <d v="2012-01-25T23:49:52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d v="2017-03-31T22:59:00"/>
    <x v="2560"/>
    <n v="127.8"/>
    <n v="29.05"/>
    <x v="6"/>
    <x v="11"/>
    <d v="2017-02-23T11:05:54"/>
    <d v="2017-03-31T22:59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d v="2014-10-08T12:16:18"/>
    <x v="2561"/>
    <n v="1.33"/>
    <n v="24.5"/>
    <x v="0"/>
    <x v="6"/>
    <d v="2014-09-08T12:16:18"/>
    <d v="2014-10-08T12:16:18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d v="2011-09-04T21:30:45"/>
    <x v="2562"/>
    <n v="127.2"/>
    <n v="37.409999999999997"/>
    <x v="5"/>
    <x v="27"/>
    <d v="2011-07-06T21:30:45"/>
    <d v="2011-09-04T21:30:45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d v="2014-10-31T12:30:20"/>
    <x v="2563"/>
    <n v="1.06"/>
    <n v="90.86"/>
    <x v="0"/>
    <x v="1"/>
    <d v="2014-10-01T12:30:20"/>
    <d v="2014-10-31T12:30:2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d v="2016-05-05T04:02:40"/>
    <x v="2564"/>
    <n v="106"/>
    <n v="70.67"/>
    <x v="6"/>
    <x v="9"/>
    <d v="2016-04-05T04:02:40"/>
    <d v="2016-05-05T04:02:4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d v="2017-04-06T09:20:42"/>
    <x v="2565"/>
    <n v="25.4"/>
    <n v="57.73"/>
    <x v="7"/>
    <x v="14"/>
    <d v="2017-03-07T10:20:42"/>
    <d v="2017-04-06T09:20:42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d v="2015-08-22T18:00:22"/>
    <x v="2566"/>
    <n v="180.86"/>
    <n v="33.32"/>
    <x v="7"/>
    <x v="15"/>
    <d v="2015-07-13T18:00:22"/>
    <d v="2015-08-22T18:00:2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d v="2016-06-27T19:00:00"/>
    <x v="2567"/>
    <n v="126.6"/>
    <n v="22.61"/>
    <x v="6"/>
    <x v="11"/>
    <d v="2016-05-13T12:57:34"/>
    <d v="2016-06-27T19:00:0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d v="2012-02-04T17:44:04"/>
    <x v="2568"/>
    <n v="140.44"/>
    <n v="28.73"/>
    <x v="5"/>
    <x v="27"/>
    <d v="2012-01-10T17:44:04"/>
    <d v="2012-02-04T17:44:0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d v="2016-05-20T11:31:00"/>
    <x v="2569"/>
    <n v="126.2"/>
    <n v="17.53"/>
    <x v="6"/>
    <x v="11"/>
    <d v="2016-04-20T11:31:00"/>
    <d v="2016-05-20T11:31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d v="2015-11-11T19:16:07"/>
    <x v="2570"/>
    <n v="126.2"/>
    <n v="78.88"/>
    <x v="6"/>
    <x v="11"/>
    <d v="2015-10-12T18:16:07"/>
    <d v="2015-11-11T19:16:07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d v="2016-04-17T02:29:04"/>
    <x v="2571"/>
    <n v="126"/>
    <n v="31.5"/>
    <x v="5"/>
    <x v="16"/>
    <d v="2016-03-18T02:29:04"/>
    <d v="2016-04-17T02:29:04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d v="2015-05-24T20:29:36"/>
    <x v="2572"/>
    <n v="126.87"/>
    <n v="62.8"/>
    <x v="0"/>
    <x v="0"/>
    <d v="2015-04-21T20:29:36"/>
    <d v="2015-05-24T20:29:36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d v="2016-01-06T22:50:13"/>
    <x v="2573"/>
    <n v="12.5"/>
    <n v="25"/>
    <x v="2"/>
    <x v="36"/>
    <d v="2015-12-07T22:50:13"/>
    <d v="2016-01-06T22:50:1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d v="2016-12-12T06:00:00"/>
    <x v="2574"/>
    <n v="20.83"/>
    <n v="52.08"/>
    <x v="6"/>
    <x v="11"/>
    <d v="2016-11-27T21:48:41"/>
    <d v="2016-12-12T06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d v="2016-09-07T01:21:53"/>
    <x v="2575"/>
    <n v="17.77"/>
    <n v="36.590000000000003"/>
    <x v="6"/>
    <x v="11"/>
    <d v="2016-08-24T01:21:53"/>
    <d v="2016-09-07T01:21:53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d v="2016-07-14T11:48:53"/>
    <x v="2576"/>
    <n v="3.11"/>
    <n v="88.71"/>
    <x v="0"/>
    <x v="1"/>
    <d v="2016-06-14T11:48:53"/>
    <d v="2016-07-14T11:48:53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d v="2012-07-12T17:45:32"/>
    <x v="2577"/>
    <n v="124"/>
    <n v="38.75"/>
    <x v="7"/>
    <x v="15"/>
    <d v="2012-06-12T17:45:32"/>
    <d v="2012-07-12T17:45:32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d v="2012-03-08T04:59:00"/>
    <x v="2578"/>
    <n v="103.33"/>
    <n v="56.36"/>
    <x v="7"/>
    <x v="12"/>
    <d v="2012-02-21T20:40:39"/>
    <d v="2012-03-08T04:59:0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d v="2015-01-10T03:23:00"/>
    <x v="2579"/>
    <n v="11.27"/>
    <n v="51.67"/>
    <x v="6"/>
    <x v="11"/>
    <d v="2014-12-10T18:04:06"/>
    <d v="2015-01-10T03:23:0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d v="2014-08-01T07:00:00"/>
    <x v="2580"/>
    <n v="47.69"/>
    <n v="62"/>
    <x v="6"/>
    <x v="11"/>
    <d v="2014-07-10T20:36:01"/>
    <d v="2014-08-01T07:00:0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d v="2016-07-31T20:58:00"/>
    <x v="2581"/>
    <n v="123.6"/>
    <n v="29.43"/>
    <x v="6"/>
    <x v="11"/>
    <d v="2016-06-23T19:32:38"/>
    <d v="2016-07-31T20:58:0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d v="2016-05-06T19:49:42"/>
    <x v="2582"/>
    <n v="102.5"/>
    <n v="205"/>
    <x v="0"/>
    <x v="0"/>
    <d v="2016-04-06T19:49:42"/>
    <d v="2016-05-06T19:49:42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d v="2016-03-16T08:33:10"/>
    <x v="2583"/>
    <n v="61.1"/>
    <n v="203.67"/>
    <x v="6"/>
    <x v="11"/>
    <d v="2016-02-15T09:33:10"/>
    <d v="2016-03-16T08:33:1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d v="2015-10-19T11:00:00"/>
    <x v="2584"/>
    <n v="122"/>
    <n v="27.73"/>
    <x v="6"/>
    <x v="11"/>
    <d v="2015-10-01T10:53:17"/>
    <d v="2015-10-19T11:00:0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d v="2012-10-26T03:59:00"/>
    <x v="2585"/>
    <n v="101.67"/>
    <n v="43.57"/>
    <x v="7"/>
    <x v="12"/>
    <d v="2012-10-10T18:12:15"/>
    <d v="2012-10-26T03:59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d v="2015-09-29T21:12:39"/>
    <x v="2586"/>
    <n v="2.44"/>
    <n v="67.78"/>
    <x v="6"/>
    <x v="9"/>
    <d v="2015-08-30T21:12:39"/>
    <d v="2015-09-29T21:12:39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d v="2015-06-17T12:05:02"/>
    <x v="2587"/>
    <n v="122"/>
    <n v="203.33"/>
    <x v="6"/>
    <x v="11"/>
    <d v="2015-05-28T12:05:02"/>
    <d v="2015-06-17T12:05:02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d v="2013-09-14T13:07:20"/>
    <x v="2588"/>
    <n v="1.71"/>
    <n v="25.29"/>
    <x v="3"/>
    <x v="18"/>
    <d v="2013-08-13T13:07:20"/>
    <d v="2013-09-14T13:07:2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d v="2012-06-23T05:27:56"/>
    <x v="2589"/>
    <n v="121.4"/>
    <n v="37.94"/>
    <x v="7"/>
    <x v="12"/>
    <d v="2012-04-24T05:27:56"/>
    <d v="2012-06-23T05:27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d v="2014-09-30T16:00:00"/>
    <x v="2590"/>
    <n v="121.2"/>
    <n v="33.67"/>
    <x v="6"/>
    <x v="11"/>
    <d v="2014-08-31T14:03:20"/>
    <d v="2014-09-30T16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d v="2015-06-12T14:54:16"/>
    <x v="2591"/>
    <n v="242"/>
    <n v="24.2"/>
    <x v="6"/>
    <x v="11"/>
    <d v="2015-04-13T14:54:16"/>
    <d v="2015-06-12T14:54:1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d v="2016-08-07T18:38:29"/>
    <x v="2592"/>
    <n v="242"/>
    <n v="43.21"/>
    <x v="6"/>
    <x v="11"/>
    <d v="2016-07-08T18:38:29"/>
    <d v="2016-08-07T18:38:29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d v="2015-10-08T19:00:21"/>
    <x v="2593"/>
    <n v="0.15"/>
    <n v="201.67"/>
    <x v="6"/>
    <x v="9"/>
    <d v="2015-09-08T19:00:21"/>
    <d v="2015-10-08T19:00:2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d v="2015-08-10T22:49:51"/>
    <x v="2594"/>
    <n v="100.17"/>
    <n v="46.23"/>
    <x v="5"/>
    <x v="8"/>
    <d v="2015-07-26T22:49:51"/>
    <d v="2015-08-10T22:49:5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d v="2015-12-30T16:50:10"/>
    <x v="2595"/>
    <n v="5.72"/>
    <n v="50.08"/>
    <x v="3"/>
    <x v="18"/>
    <d v="2015-12-02T16:50:10"/>
    <d v="2015-12-30T16:50:1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d v="2015-01-30T17:00:00"/>
    <x v="2596"/>
    <n v="100"/>
    <n v="27.27"/>
    <x v="5"/>
    <x v="16"/>
    <d v="2014-12-22T18:04:18"/>
    <d v="2015-01-30T17:00:0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d v="2011-04-03T01:00:00"/>
    <x v="2597"/>
    <n v="120"/>
    <n v="60"/>
    <x v="5"/>
    <x v="27"/>
    <d v="2011-03-10T16:41:06"/>
    <d v="2011-04-03T01:00: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d v="2014-03-01T17:18:00"/>
    <x v="2598"/>
    <n v="120"/>
    <n v="42.86"/>
    <x v="5"/>
    <x v="8"/>
    <d v="2014-01-18T23:38:31"/>
    <d v="2014-03-01T17:18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d v="2016-04-27T13:55:00"/>
    <x v="2599"/>
    <n v="3"/>
    <n v="75"/>
    <x v="1"/>
    <x v="31"/>
    <d v="2016-03-28T20:54:59"/>
    <d v="2016-04-27T13:55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d v="2016-11-22T20:28:27"/>
    <x v="2600"/>
    <n v="298.5"/>
    <n v="35.119999999999997"/>
    <x v="3"/>
    <x v="5"/>
    <d v="2016-11-15T20:28:27"/>
    <d v="2016-11-22T20:28:27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d v="2012-12-06T01:18:34"/>
    <x v="2601"/>
    <n v="238"/>
    <n v="33.06"/>
    <x v="1"/>
    <x v="17"/>
    <d v="2012-11-22T01:18:34"/>
    <d v="2012-12-06T01:18:34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d v="2014-09-29T08:40:20"/>
    <x v="2602"/>
    <n v="169.43"/>
    <n v="45.62"/>
    <x v="6"/>
    <x v="11"/>
    <d v="2014-08-30T08:40:20"/>
    <d v="2014-09-29T08:40:2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d v="2014-08-31T13:08:00"/>
    <x v="2603"/>
    <n v="107.64"/>
    <n v="28.19"/>
    <x v="6"/>
    <x v="11"/>
    <d v="2014-08-07T08:31:46"/>
    <d v="2014-08-31T13:08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d v="2014-09-30T15:19:09"/>
    <x v="2604"/>
    <n v="2.96"/>
    <n v="73.88"/>
    <x v="2"/>
    <x v="3"/>
    <d v="2014-08-26T15:19:09"/>
    <d v="2014-09-30T15:19:09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d v="2014-08-14T15:20:23"/>
    <x v="2605"/>
    <n v="3.93"/>
    <n v="45.39"/>
    <x v="0"/>
    <x v="26"/>
    <d v="2014-07-15T15:20:23"/>
    <d v="2014-08-14T15:20:2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d v="2017-02-01T15:55:59"/>
    <x v="2606"/>
    <n v="0.39"/>
    <n v="84.29"/>
    <x v="0"/>
    <x v="1"/>
    <d v="2017-01-02T15:55:59"/>
    <d v="2017-02-01T15:55:59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d v="2016-10-22T22:08:58"/>
    <x v="2607"/>
    <n v="19.57"/>
    <n v="25.52"/>
    <x v="6"/>
    <x v="9"/>
    <d v="2016-09-17T22:08:58"/>
    <d v="2016-10-22T22:08:58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d v="2015-02-20T23:14:16"/>
    <x v="2608"/>
    <n v="11.74"/>
    <n v="24.46"/>
    <x v="6"/>
    <x v="19"/>
    <d v="2015-01-06T23:14:16"/>
    <d v="2015-02-20T23:14:16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d v="2016-06-12T05:30:00"/>
    <x v="2609"/>
    <n v="167.43"/>
    <n v="17.239999999999998"/>
    <x v="7"/>
    <x v="15"/>
    <d v="2016-05-08T08:11:13"/>
    <d v="2016-06-12T05:30:0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d v="2014-11-14T21:30:00"/>
    <x v="2610"/>
    <n v="1.67"/>
    <n v="25.43"/>
    <x v="3"/>
    <x v="28"/>
    <d v="2014-10-14T20:30:00"/>
    <d v="2014-11-14T21:30:0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d v="2015-07-15T17:28:59"/>
    <x v="2611"/>
    <n v="2.93"/>
    <n v="65"/>
    <x v="4"/>
    <x v="29"/>
    <d v="2015-06-15T17:28:59"/>
    <d v="2015-07-15T17:28:59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d v="2015-12-15T00:00:00"/>
    <x v="2612"/>
    <n v="105.45"/>
    <n v="29"/>
    <x v="6"/>
    <x v="11"/>
    <d v="2015-11-30T23:08:02"/>
    <d v="2015-12-15T00:00:0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d v="2014-06-30T17:28:00"/>
    <x v="2613"/>
    <n v="28.8"/>
    <n v="44.31"/>
    <x v="6"/>
    <x v="11"/>
    <d v="2014-05-20T01:06:09"/>
    <d v="2014-06-30T17:28:0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d v="2015-10-21T17:26:21"/>
    <x v="2614"/>
    <n v="9.5"/>
    <n v="71.25"/>
    <x v="5"/>
    <x v="23"/>
    <d v="2015-08-22T17:26:21"/>
    <d v="2015-10-21T17:26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d v="2013-03-08T03:02:08"/>
    <x v="2615"/>
    <n v="14.25"/>
    <n v="43.85"/>
    <x v="1"/>
    <x v="39"/>
    <d v="2013-02-06T03:02:08"/>
    <d v="2013-03-08T03:02:0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d v="2015-09-17T03:59:00"/>
    <x v="2616"/>
    <n v="114"/>
    <n v="40.71"/>
    <x v="6"/>
    <x v="11"/>
    <d v="2015-08-16T16:51:40"/>
    <d v="2015-09-17T03:59:0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d v="2014-06-15T16:00:00"/>
    <x v="2617"/>
    <n v="114"/>
    <n v="27.14"/>
    <x v="6"/>
    <x v="11"/>
    <d v="2014-05-20T17:22:53"/>
    <d v="2014-06-15T16:00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d v="2015-03-12T19:13:02"/>
    <x v="2618"/>
    <n v="228"/>
    <n v="57"/>
    <x v="6"/>
    <x v="11"/>
    <d v="2015-02-10T20:13:02"/>
    <d v="2015-03-12T19:13:0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d v="2015-08-01T01:00:00"/>
    <x v="2619"/>
    <n v="9.42"/>
    <n v="80.709999999999994"/>
    <x v="6"/>
    <x v="11"/>
    <d v="2015-07-14T15:34:26"/>
    <d v="2015-08-01T01:00:0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d v="2016-10-16T21:00:00"/>
    <x v="2620"/>
    <n v="113"/>
    <n v="37.67"/>
    <x v="6"/>
    <x v="19"/>
    <d v="2016-09-06T19:15:35"/>
    <d v="2016-10-16T21:00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d v="2016-01-21T11:41:35"/>
    <x v="2621"/>
    <n v="112.93"/>
    <n v="19.47"/>
    <x v="5"/>
    <x v="27"/>
    <d v="2015-12-22T11:41:35"/>
    <d v="2016-01-21T11:41:3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d v="2013-12-17T12:00:00"/>
    <x v="2622"/>
    <n v="112.8"/>
    <n v="12.53"/>
    <x v="7"/>
    <x v="22"/>
    <d v="2013-11-18T21:55:21"/>
    <d v="2013-12-17T12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d v="2014-06-05T22:31:40"/>
    <x v="2623"/>
    <n v="28.05"/>
    <n v="51"/>
    <x v="6"/>
    <x v="11"/>
    <d v="2014-05-06T22:31:40"/>
    <d v="2014-06-05T22:31:4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d v="2014-10-18T12:07:39"/>
    <x v="2624"/>
    <n v="22.4"/>
    <n v="56"/>
    <x v="5"/>
    <x v="10"/>
    <d v="2014-09-18T12:07:39"/>
    <d v="2014-10-18T12:07:39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d v="2014-08-24T23:14:09"/>
    <x v="2625"/>
    <n v="10.18"/>
    <n v="62.22"/>
    <x v="7"/>
    <x v="14"/>
    <d v="2014-07-25T23:14:09"/>
    <d v="2014-08-24T23:14:0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d v="2013-01-11T20:00:24"/>
    <x v="2626"/>
    <n v="0.11"/>
    <n v="50.91"/>
    <x v="3"/>
    <x v="18"/>
    <d v="2012-12-12T20:00:24"/>
    <d v="2013-01-11T20:00:2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d v="2012-04-12T17:02:45"/>
    <x v="2627"/>
    <n v="123.95"/>
    <n v="43"/>
    <x v="7"/>
    <x v="12"/>
    <d v="2012-03-13T17:02:45"/>
    <d v="2012-04-12T17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d v="2016-10-16T15:36:18"/>
    <x v="2628"/>
    <n v="159.43"/>
    <n v="18"/>
    <x v="6"/>
    <x v="11"/>
    <d v="2016-09-15T15:36:18"/>
    <d v="2016-10-16T15:36:18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d v="2011-07-25T06:50:00"/>
    <x v="2629"/>
    <n v="185"/>
    <n v="50.45"/>
    <x v="7"/>
    <x v="15"/>
    <d v="2011-05-24T06:51:37"/>
    <d v="2011-07-25T06:5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d v="2015-01-12T20:47:52"/>
    <x v="2630"/>
    <n v="27.65"/>
    <n v="55.3"/>
    <x v="0"/>
    <x v="1"/>
    <d v="2014-11-28T20:47:52"/>
    <d v="2015-01-12T20:47:5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d v="2014-09-28T01:38:33"/>
    <x v="2631"/>
    <n v="11.06"/>
    <n v="69.13"/>
    <x v="2"/>
    <x v="3"/>
    <d v="2014-08-29T01:38:33"/>
    <d v="2014-09-28T01:38:33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d v="2015-08-22T04:59:00"/>
    <x v="2632"/>
    <n v="110.2"/>
    <n v="42.38"/>
    <x v="7"/>
    <x v="15"/>
    <d v="2015-07-08T15:36:58"/>
    <d v="2015-08-22T04:59:0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d v="2013-01-02T20:59:44"/>
    <x v="2633"/>
    <n v="110"/>
    <n v="50"/>
    <x v="7"/>
    <x v="15"/>
    <d v="2012-12-03T20:59:44"/>
    <d v="2013-01-02T20:59:44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d v="2011-12-18T18:21:44"/>
    <x v="2634"/>
    <n v="11.46"/>
    <n v="39.29"/>
    <x v="1"/>
    <x v="39"/>
    <d v="2011-11-08T18:21:44"/>
    <d v="2011-12-18T18:21:44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d v="2015-10-11T15:29:05"/>
    <x v="2635"/>
    <n v="4.58"/>
    <n v="183.33"/>
    <x v="6"/>
    <x v="11"/>
    <d v="2015-09-11T15:30:58"/>
    <d v="2015-10-11T15:29:0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d v="2015-02-02T04:59:00"/>
    <x v="2636"/>
    <n v="110"/>
    <n v="55"/>
    <x v="6"/>
    <x v="11"/>
    <d v="2015-01-16T20:19:12"/>
    <d v="2015-02-02T04:59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d v="2015-10-01T13:00:00"/>
    <x v="2637"/>
    <n v="11"/>
    <n v="45.83"/>
    <x v="6"/>
    <x v="11"/>
    <d v="2015-08-17T16:07:19"/>
    <d v="2015-10-01T13:00:0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d v="2016-04-20T18:45:50"/>
    <x v="2638"/>
    <n v="182"/>
    <n v="34.130000000000003"/>
    <x v="4"/>
    <x v="7"/>
    <d v="2016-03-23T18:45:50"/>
    <d v="2016-04-20T18:45:5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d v="2012-08-07T17:01:00"/>
    <x v="2639"/>
    <n v="155.71"/>
    <n v="28.68"/>
    <x v="7"/>
    <x v="15"/>
    <d v="2012-07-30T21:11:21"/>
    <d v="2012-08-07T17:01:0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d v="2016-10-25T19:00:00"/>
    <x v="2640"/>
    <n v="218"/>
    <n v="19.46"/>
    <x v="7"/>
    <x v="20"/>
    <d v="2016-08-27T07:29:16"/>
    <d v="2016-10-25T19:00:0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d v="2014-06-15T16:00:00"/>
    <x v="2641"/>
    <n v="109"/>
    <n v="36.33"/>
    <x v="6"/>
    <x v="11"/>
    <d v="2014-05-20T07:26:27"/>
    <d v="2014-06-15T16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d v="2017-02-26T13:05:58"/>
    <x v="2642"/>
    <n v="27.1"/>
    <n v="38.71"/>
    <x v="6"/>
    <x v="11"/>
    <d v="2017-01-27T13:05:58"/>
    <d v="2017-02-26T13:05:58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d v="2015-12-11T23:34:19"/>
    <x v="2643"/>
    <n v="5.41"/>
    <n v="60.11"/>
    <x v="6"/>
    <x v="11"/>
    <d v="2015-10-12T22:34:19"/>
    <d v="2015-12-11T23:34:19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d v="2017-03-24T12:33:54"/>
    <x v="2644"/>
    <n v="108"/>
    <n v="33.75"/>
    <x v="6"/>
    <x v="11"/>
    <d v="2017-02-22T13:33:54"/>
    <d v="2017-03-24T12:33:54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d v="2015-01-31T14:03:06"/>
    <x v="2645"/>
    <n v="108"/>
    <n v="33.75"/>
    <x v="6"/>
    <x v="11"/>
    <d v="2014-12-17T14:03:06"/>
    <d v="2015-01-31T14:03:0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d v="2014-10-16T03:59:00"/>
    <x v="2646"/>
    <n v="107.4"/>
    <n v="35.799999999999997"/>
    <x v="6"/>
    <x v="11"/>
    <d v="2014-10-02T02:24:25"/>
    <d v="2014-10-16T03:59:0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d v="2014-11-05T21:22:25"/>
    <x v="2647"/>
    <n v="106.02"/>
    <n v="58.9"/>
    <x v="6"/>
    <x v="11"/>
    <d v="2014-10-15T20:22:25"/>
    <d v="2014-11-05T21:22:2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d v="2014-05-02T22:52:53"/>
    <x v="2648"/>
    <n v="8.83"/>
    <n v="44.17"/>
    <x v="4"/>
    <x v="29"/>
    <d v="2014-03-25T22:52:53"/>
    <d v="2014-05-02T22:52:53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d v="2015-11-16T16:04:58"/>
    <x v="2649"/>
    <n v="10.6"/>
    <n v="48.18"/>
    <x v="4"/>
    <x v="29"/>
    <d v="2015-10-17T15:04:58"/>
    <d v="2015-11-16T16:04:58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d v="2015-08-09T16:00:00"/>
    <x v="2650"/>
    <n v="106"/>
    <n v="75.709999999999994"/>
    <x v="6"/>
    <x v="11"/>
    <d v="2015-07-29T16:41:46"/>
    <d v="2015-08-09T16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d v="2016-08-01T19:00:00"/>
    <x v="2651"/>
    <n v="105.49"/>
    <n v="21.1"/>
    <x v="6"/>
    <x v="11"/>
    <d v="2016-07-04T16:07:36"/>
    <d v="2016-08-01T19:00:00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d v="2016-05-22T19:34:33"/>
    <x v="2652"/>
    <n v="10.54"/>
    <n v="47.91"/>
    <x v="6"/>
    <x v="11"/>
    <d v="2016-03-23T19:34:33"/>
    <d v="2016-05-22T19:34:3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d v="2016-02-15T16:51:23"/>
    <x v="2653"/>
    <n v="105"/>
    <n v="15"/>
    <x v="5"/>
    <x v="16"/>
    <d v="2016-02-05T16:51:23"/>
    <d v="2016-02-15T16:51:23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d v="2014-10-07T18:26:15"/>
    <x v="2654"/>
    <n v="175"/>
    <n v="29.17"/>
    <x v="6"/>
    <x v="11"/>
    <d v="2014-09-07T18:26:15"/>
    <d v="2014-10-07T18:26:15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d v="2016-04-29T03:59:00"/>
    <x v="2655"/>
    <n v="105"/>
    <n v="75"/>
    <x v="6"/>
    <x v="19"/>
    <d v="2016-03-29T03:03:08"/>
    <d v="2016-04-29T03:59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d v="2016-11-01T02:55:34"/>
    <x v="2656"/>
    <n v="4.74"/>
    <n v="57.89"/>
    <x v="6"/>
    <x v="9"/>
    <d v="2016-09-02T02:55:34"/>
    <d v="2016-11-01T02:55:34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d v="2016-07-13T19:14:00"/>
    <x v="2657"/>
    <n v="104"/>
    <n v="32.5"/>
    <x v="7"/>
    <x v="15"/>
    <d v="2016-05-14T19:14:00"/>
    <d v="2016-07-13T19:14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d v="2012-07-23T04:00:00"/>
    <x v="2658"/>
    <n v="3.25"/>
    <n v="65"/>
    <x v="7"/>
    <x v="33"/>
    <d v="2012-06-21T16:34:00"/>
    <d v="2012-07-23T04:00:0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d v="2016-03-31T15:51:11"/>
    <x v="2659"/>
    <n v="104"/>
    <n v="47.27"/>
    <x v="7"/>
    <x v="15"/>
    <d v="2016-03-01T16:51:11"/>
    <d v="2016-03-31T15:51:1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d v="2014-08-10T15:59:00"/>
    <x v="2660"/>
    <n v="104"/>
    <n v="57.78"/>
    <x v="6"/>
    <x v="11"/>
    <d v="2014-07-08T15:30:42"/>
    <d v="2014-08-10T15:59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d v="2016-12-06T04:59:00"/>
    <x v="2661"/>
    <n v="3.47"/>
    <n v="47.27"/>
    <x v="6"/>
    <x v="11"/>
    <d v="2016-11-05T23:00:12"/>
    <d v="2016-12-06T04:59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d v="2009-12-31T23:39:00"/>
    <x v="2662"/>
    <n v="103.8"/>
    <n v="34.6"/>
    <x v="7"/>
    <x v="15"/>
    <d v="2009-11-05T18:02:20"/>
    <d v="2009-12-31T23:39:0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d v="2011-01-16T01:51:00"/>
    <x v="2663"/>
    <n v="103.2"/>
    <n v="51.6"/>
    <x v="7"/>
    <x v="12"/>
    <d v="2010-12-30T20:08:34"/>
    <d v="2011-01-16T01:51:0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d v="2016-07-25T19:00:00"/>
    <x v="2664"/>
    <n v="2.04"/>
    <n v="84.83"/>
    <x v="2"/>
    <x v="3"/>
    <d v="2016-06-27T21:01:43"/>
    <d v="2016-07-25T19:00:0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d v="2016-02-13T04:42:12"/>
    <x v="2665"/>
    <n v="16.97"/>
    <n v="101.8"/>
    <x v="2"/>
    <x v="36"/>
    <d v="2016-01-29T04:42:12"/>
    <d v="2016-02-13T04:42:1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d v="2015-02-17T22:15:29"/>
    <x v="2666"/>
    <n v="5.0599999999999996"/>
    <n v="84.33"/>
    <x v="1"/>
    <x v="32"/>
    <d v="2015-01-13T22:15:29"/>
    <d v="2015-02-17T22:15:2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d v="2015-07-10T18:00:00"/>
    <x v="2667"/>
    <n v="202"/>
    <n v="29.71"/>
    <x v="6"/>
    <x v="11"/>
    <d v="2015-06-24T21:33:48"/>
    <d v="2015-07-10T18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d v="2016-07-04T04:00:00"/>
    <x v="2668"/>
    <n v="20.16"/>
    <n v="50.4"/>
    <x v="6"/>
    <x v="11"/>
    <d v="2016-06-10T04:41:12"/>
    <d v="2016-07-04T04:00:0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d v="2015-06-26T21:00:00"/>
    <x v="2669"/>
    <n v="144"/>
    <n v="22.91"/>
    <x v="6"/>
    <x v="11"/>
    <d v="2015-05-15T19:36:15"/>
    <d v="2015-06-26T21:00:0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d v="2016-07-05T01:11:47"/>
    <x v="2670"/>
    <n v="100.64"/>
    <n v="25.16"/>
    <x v="6"/>
    <x v="11"/>
    <d v="2016-06-14T01:11:47"/>
    <d v="2016-07-05T01:11:47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d v="2016-12-30T23:00:00"/>
    <x v="2671"/>
    <n v="0.5"/>
    <n v="167.67"/>
    <x v="0"/>
    <x v="1"/>
    <d v="2016-12-01T16:34:06"/>
    <d v="2016-12-30T23:00:0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d v="2011-07-12T07:08:19"/>
    <x v="2672"/>
    <n v="100.4"/>
    <n v="31.38"/>
    <x v="5"/>
    <x v="27"/>
    <d v="2011-06-12T07:08:19"/>
    <d v="2011-07-12T07:08:19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d v="2016-08-31T20:46:11"/>
    <x v="2673"/>
    <n v="100.2"/>
    <n v="62.63"/>
    <x v="6"/>
    <x v="11"/>
    <d v="2016-08-11T20:46:11"/>
    <d v="2016-08-31T20:46:1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d v="2011-05-15T18:11:26"/>
    <x v="2674"/>
    <n v="100"/>
    <n v="71.430000000000007"/>
    <x v="5"/>
    <x v="27"/>
    <d v="2011-04-15T18:11:26"/>
    <d v="2011-05-15T18:11:2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d v="2015-07-12T22:06:12"/>
    <x v="2675"/>
    <n v="100"/>
    <n v="500"/>
    <x v="5"/>
    <x v="21"/>
    <d v="2015-07-02T22:06:12"/>
    <d v="2015-07-12T22:06:12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d v="2011-03-04T12:57:07"/>
    <x v="2676"/>
    <n v="142.86000000000001"/>
    <n v="25"/>
    <x v="7"/>
    <x v="15"/>
    <d v="2011-02-02T12:57:07"/>
    <d v="2011-03-04T12:57:07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d v="2014-08-25T21:00:00"/>
    <x v="2677"/>
    <n v="9.09"/>
    <n v="29.41"/>
    <x v="6"/>
    <x v="11"/>
    <d v="2014-08-18T17:08:24"/>
    <d v="2014-08-25T21:00:0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d v="2015-05-18T20:58:47"/>
    <x v="2678"/>
    <n v="100"/>
    <n v="83.33"/>
    <x v="6"/>
    <x v="19"/>
    <d v="2015-04-03T20:58:47"/>
    <d v="2015-05-18T20:58:47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d v="2017-01-31T18:00:00"/>
    <x v="2679"/>
    <n v="100"/>
    <n v="62.5"/>
    <x v="6"/>
    <x v="9"/>
    <d v="2017-01-17T19:51:10"/>
    <d v="2017-01-31T18:00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d v="2016-05-06T20:17:35"/>
    <x v="2680"/>
    <n v="100"/>
    <n v="41.67"/>
    <x v="6"/>
    <x v="11"/>
    <d v="2016-03-17T20:17:35"/>
    <d v="2016-05-06T20:17:35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d v="2015-06-21T13:41:22"/>
    <x v="2681"/>
    <n v="100"/>
    <n v="55.56"/>
    <x v="6"/>
    <x v="11"/>
    <d v="2015-05-22T13:41:22"/>
    <d v="2015-06-21T13:41:2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d v="2016-03-31T17:17:36"/>
    <x v="2682"/>
    <n v="100"/>
    <n v="35.71"/>
    <x v="6"/>
    <x v="11"/>
    <d v="2016-03-01T18:17:36"/>
    <d v="2016-03-31T17:17:3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d v="2016-02-02T11:29:44"/>
    <x v="2683"/>
    <n v="100"/>
    <n v="29.41"/>
    <x v="6"/>
    <x v="11"/>
    <d v="2016-01-12T11:29:44"/>
    <d v="2016-02-02T11:29:4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d v="2015-08-10T23:00:00"/>
    <x v="2684"/>
    <n v="100"/>
    <n v="166.67"/>
    <x v="6"/>
    <x v="19"/>
    <d v="2015-06-18T11:12:17"/>
    <d v="2015-08-10T23:00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d v="2015-12-23T16:18:00"/>
    <x v="2685"/>
    <n v="0.67"/>
    <n v="500"/>
    <x v="6"/>
    <x v="19"/>
    <d v="2015-11-25T16:41:59"/>
    <d v="2015-12-23T16:18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d v="2014-11-20T16:04:00"/>
    <x v="2686"/>
    <n v="16.57"/>
    <n v="29.24"/>
    <x v="6"/>
    <x v="11"/>
    <d v="2014-11-07T06:24:24"/>
    <d v="2014-11-20T16:04:0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d v="2015-02-19T20:45:48"/>
    <x v="2687"/>
    <n v="164"/>
    <n v="10.039999999999999"/>
    <x v="0"/>
    <x v="4"/>
    <d v="2015-01-20T20:45:48"/>
    <d v="2015-02-19T20:45:48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d v="2016-07-02T17:44:28"/>
    <x v="2688"/>
    <n v="2.4500000000000002"/>
    <n v="163.33000000000001"/>
    <x v="6"/>
    <x v="11"/>
    <d v="2016-06-02T17:44:28"/>
    <d v="2016-07-02T17:44:28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d v="2016-05-06T13:04:00"/>
    <x v="2689"/>
    <n v="9.76"/>
    <n v="37.54"/>
    <x v="6"/>
    <x v="11"/>
    <d v="2016-04-07T13:09:54"/>
    <d v="2016-05-06T13:04:0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d v="2016-03-28T16:18:15"/>
    <x v="2690"/>
    <n v="9.74"/>
    <n v="54.11"/>
    <x v="7"/>
    <x v="14"/>
    <d v="2016-02-27T17:18:15"/>
    <d v="2016-03-28T16:18:15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d v="2016-12-30T02:03:55"/>
    <x v="2691"/>
    <n v="2.4300000000000002"/>
    <n v="60.75"/>
    <x v="0"/>
    <x v="1"/>
    <d v="2016-11-30T02:03:55"/>
    <d v="2016-12-30T02:03:5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d v="2017-02-18T04:59:00"/>
    <x v="2692"/>
    <n v="107.78"/>
    <n v="44.09"/>
    <x v="6"/>
    <x v="11"/>
    <d v="2017-01-11T06:16:58"/>
    <d v="2017-02-18T04:59:0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d v="2016-03-01T23:59:00"/>
    <x v="2693"/>
    <n v="137.57"/>
    <n v="28.32"/>
    <x v="6"/>
    <x v="11"/>
    <d v="2016-02-10T00:24:46"/>
    <d v="2016-03-01T23:59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d v="2017-02-20T04:37:48"/>
    <x v="2694"/>
    <n v="0.87"/>
    <n v="120.25"/>
    <x v="0"/>
    <x v="1"/>
    <d v="2016-12-22T04:37:48"/>
    <d v="2017-02-20T04:37:4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d v="2015-06-16T23:30:00"/>
    <x v="2695"/>
    <n v="4.8099999999999996"/>
    <n v="60.13"/>
    <x v="6"/>
    <x v="19"/>
    <d v="2015-05-16T10:06:42"/>
    <d v="2015-06-16T23:30:0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d v="2015-05-13T16:53:35"/>
    <x v="2696"/>
    <n v="64"/>
    <n v="40"/>
    <x v="5"/>
    <x v="23"/>
    <d v="2015-04-13T16:53:35"/>
    <d v="2015-05-13T16:53:35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d v="2016-03-12T19:52:44"/>
    <x v="2697"/>
    <n v="12"/>
    <n v="60"/>
    <x v="0"/>
    <x v="1"/>
    <d v="2016-02-11T19:52:44"/>
    <d v="2016-03-12T19:52:4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d v="2012-10-04T23:07:13"/>
    <x v="2698"/>
    <n v="9.56"/>
    <n v="21.73"/>
    <x v="3"/>
    <x v="18"/>
    <d v="2012-09-04T23:07:13"/>
    <d v="2012-10-04T23:07:1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d v="2015-05-05T18:48:00"/>
    <x v="2699"/>
    <n v="11.58"/>
    <n v="78.33"/>
    <x v="6"/>
    <x v="9"/>
    <d v="2015-04-06T17:22:11"/>
    <d v="2015-05-05T18:48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d v="2016-03-13T22:00:00"/>
    <x v="2700"/>
    <n v="148.88999999999999"/>
    <n v="15.13"/>
    <x v="6"/>
    <x v="11"/>
    <d v="2016-03-04T18:17:07"/>
    <d v="2016-03-13T22:00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d v="2016-05-07T21:11:59"/>
    <x v="2701"/>
    <n v="0.47"/>
    <n v="116.75"/>
    <x v="0"/>
    <x v="1"/>
    <d v="2016-03-08T22:11:59"/>
    <d v="2016-05-07T21:11:59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d v="2014-12-21T17:43:33"/>
    <x v="2702"/>
    <n v="4.67"/>
    <n v="35.92"/>
    <x v="6"/>
    <x v="11"/>
    <d v="2014-12-01T17:43:33"/>
    <d v="2014-12-21T17:43:33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d v="2015-09-23T20:27:39"/>
    <x v="2703"/>
    <n v="115.75"/>
    <n v="35.619999999999997"/>
    <x v="7"/>
    <x v="15"/>
    <d v="2015-08-24T20:27:39"/>
    <d v="2015-09-23T20:27:39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d v="2015-01-15T19:29:00"/>
    <x v="2704"/>
    <n v="1.25"/>
    <n v="57.88"/>
    <x v="0"/>
    <x v="26"/>
    <d v="2014-12-16T20:29:19"/>
    <d v="2015-01-15T19:29:0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d v="2011-12-27T17:35:58"/>
    <x v="2705"/>
    <n v="153.33000000000001"/>
    <n v="30.67"/>
    <x v="5"/>
    <x v="27"/>
    <d v="2011-10-28T16:35:58"/>
    <d v="2011-12-27T17:35:58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d v="2012-02-26T00:07:21"/>
    <x v="2706"/>
    <n v="131.43"/>
    <n v="21.9"/>
    <x v="5"/>
    <x v="27"/>
    <d v="2012-01-27T00:07:21"/>
    <d v="2012-02-26T00:07:21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d v="2015-08-18T21:01:15"/>
    <x v="2707"/>
    <n v="1.84"/>
    <n v="76.67"/>
    <x v="4"/>
    <x v="29"/>
    <d v="2015-07-19T21:01:15"/>
    <d v="2015-08-18T21:01:1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d v="2015-08-22T03:59:00"/>
    <x v="2708"/>
    <n v="3.07"/>
    <n v="35.380000000000003"/>
    <x v="4"/>
    <x v="29"/>
    <d v="2015-07-13T16:41:00"/>
    <d v="2015-08-22T03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d v="2016-02-13T19:02:06"/>
    <x v="2709"/>
    <n v="184"/>
    <n v="30.67"/>
    <x v="6"/>
    <x v="11"/>
    <d v="2016-01-14T19:02:06"/>
    <d v="2016-02-13T19:02:0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d v="2014-10-22T15:36:50"/>
    <x v="2710"/>
    <n v="8.2100000000000009"/>
    <n v="38.33"/>
    <x v="6"/>
    <x v="11"/>
    <d v="2014-09-22T15:36:50"/>
    <d v="2014-10-22T15:36:5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d v="2015-04-03T21:48:59"/>
    <x v="2711"/>
    <n v="30.33"/>
    <n v="50.56"/>
    <x v="6"/>
    <x v="19"/>
    <d v="2015-03-27T21:48:59"/>
    <d v="2015-04-03T21:48:59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d v="2016-09-18T19:51:05"/>
    <x v="2712"/>
    <n v="2.27"/>
    <n v="32.36"/>
    <x v="6"/>
    <x v="11"/>
    <d v="2016-08-19T19:51:05"/>
    <d v="2016-09-18T19:51:05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d v="2017-03-01T19:00:00"/>
    <x v="2713"/>
    <n v="37.75"/>
    <n v="32.36"/>
    <x v="6"/>
    <x v="11"/>
    <d v="2017-02-09T23:08:28"/>
    <d v="2017-03-01T19:00:0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d v="2015-03-14T03:11:00"/>
    <x v="2714"/>
    <n v="3.45"/>
    <n v="30.13"/>
    <x v="6"/>
    <x v="19"/>
    <d v="2015-02-12T17:23:12"/>
    <d v="2015-03-14T03:11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d v="2014-08-08T22:27:26"/>
    <x v="2715"/>
    <n v="3.01"/>
    <n v="41"/>
    <x v="6"/>
    <x v="9"/>
    <d v="2014-07-09T22:27:26"/>
    <d v="2014-08-08T22:27:2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d v="2015-04-05T17:51:17"/>
    <x v="2716"/>
    <n v="112.5"/>
    <n v="30"/>
    <x v="6"/>
    <x v="11"/>
    <d v="2015-03-01T18:51:17"/>
    <d v="2015-04-05T17:51:1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d v="2014-07-05T14:22:27"/>
    <x v="2717"/>
    <n v="18"/>
    <n v="64.290000000000006"/>
    <x v="6"/>
    <x v="11"/>
    <d v="2014-06-05T14:22:27"/>
    <d v="2014-07-05T14:22:27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d v="2016-10-09T10:56:59"/>
    <x v="2718"/>
    <n v="7.06"/>
    <n v="44.5"/>
    <x v="1"/>
    <x v="31"/>
    <d v="2016-09-09T10:56:59"/>
    <d v="2016-10-09T10:56:59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d v="2015-04-03T15:38:00"/>
    <x v="2719"/>
    <n v="8.9"/>
    <n v="40.450000000000003"/>
    <x v="1"/>
    <x v="35"/>
    <d v="2015-03-04T17:20:13"/>
    <d v="2015-04-03T15:38: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d v="2015-08-22T12:07:53"/>
    <x v="2720"/>
    <n v="110"/>
    <n v="24.44"/>
    <x v="6"/>
    <x v="11"/>
    <d v="2015-07-28T12:07:53"/>
    <d v="2015-08-22T12:07:5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d v="2015-01-08T20:58:03"/>
    <x v="2721"/>
    <n v="17.600000000000001"/>
    <n v="44"/>
    <x v="6"/>
    <x v="11"/>
    <d v="2014-12-09T20:58:03"/>
    <d v="2015-01-08T20:58:0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d v="2015-09-16T05:37:27"/>
    <x v="2722"/>
    <n v="21.85"/>
    <n v="48.56"/>
    <x v="6"/>
    <x v="11"/>
    <d v="2015-08-29T05:37:27"/>
    <d v="2015-09-16T05:37:27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d v="2014-08-16T23:42:00"/>
    <x v="2723"/>
    <n v="15.54"/>
    <n v="43.5"/>
    <x v="5"/>
    <x v="10"/>
    <d v="2014-07-15T03:02:36"/>
    <d v="2014-08-16T23:42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d v="2013-12-21T04:44:00"/>
    <x v="2724"/>
    <n v="108.75"/>
    <n v="31.07"/>
    <x v="7"/>
    <x v="15"/>
    <d v="2013-12-11T23:57:34"/>
    <d v="2013-12-21T04:44:0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d v="2015-02-22T01:21:47"/>
    <x v="2725"/>
    <n v="4.3499999999999996"/>
    <n v="145"/>
    <x v="0"/>
    <x v="26"/>
    <d v="2015-01-23T01:21:47"/>
    <d v="2015-02-22T01:21:4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d v="2016-12-29T22:01:40"/>
    <x v="2726"/>
    <n v="1.73"/>
    <n v="108.25"/>
    <x v="0"/>
    <x v="6"/>
    <d v="2016-11-29T22:01:40"/>
    <d v="2016-12-29T22:01:4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d v="2014-09-11T06:14:57"/>
    <x v="2727"/>
    <n v="1.08"/>
    <n v="35.83"/>
    <x v="5"/>
    <x v="23"/>
    <d v="2014-08-12T06:14:57"/>
    <d v="2014-09-11T06:14:5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d v="2016-08-31T05:36:00"/>
    <x v="2728"/>
    <n v="107.5"/>
    <n v="47.78"/>
    <x v="4"/>
    <x v="7"/>
    <d v="2016-08-25T07:35:13"/>
    <d v="2016-08-31T05:36:0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d v="2015-04-01T12:22:05"/>
    <x v="2729"/>
    <n v="57.33"/>
    <n v="43"/>
    <x v="6"/>
    <x v="9"/>
    <d v="2015-03-18T12:22:05"/>
    <d v="2015-04-01T12:22:05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d v="2015-11-30T22:30:00"/>
    <x v="2730"/>
    <n v="129.13"/>
    <n v="30.71"/>
    <x v="6"/>
    <x v="11"/>
    <d v="2015-11-01T04:35:29"/>
    <d v="2015-11-30T22:30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d v="2015-07-05T15:38:37"/>
    <x v="2731"/>
    <n v="143.33000000000001"/>
    <n v="21.5"/>
    <x v="6"/>
    <x v="11"/>
    <d v="2015-06-05T15:38:37"/>
    <d v="2015-07-05T15:38:37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d v="2015-02-28T12:00:00"/>
    <x v="2732"/>
    <n v="34.4"/>
    <n v="33.08"/>
    <x v="6"/>
    <x v="11"/>
    <d v="2015-01-18T15:52:36"/>
    <d v="2015-02-28T12:0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d v="2015-05-25T21:38:16"/>
    <x v="2733"/>
    <n v="28.47"/>
    <n v="61"/>
    <x v="6"/>
    <x v="11"/>
    <d v="2015-03-26T21:38:16"/>
    <d v="2015-05-25T21:38:1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d v="2015-05-04T01:40:38"/>
    <x v="2734"/>
    <n v="0.43"/>
    <n v="53.25"/>
    <x v="0"/>
    <x v="26"/>
    <d v="2015-03-20T01:40:38"/>
    <d v="2015-05-04T01:40:38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d v="2015-01-02T16:13:36"/>
    <x v="2735"/>
    <n v="8.52"/>
    <n v="47.33"/>
    <x v="6"/>
    <x v="19"/>
    <d v="2014-12-02T16:13:36"/>
    <d v="2015-01-02T16:13:3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d v="2011-07-12T03:14:42"/>
    <x v="2736"/>
    <n v="106.25"/>
    <n v="53.13"/>
    <x v="5"/>
    <x v="27"/>
    <d v="2011-06-12T03:14:42"/>
    <d v="2011-07-12T03:14:4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d v="2013-12-09T05:59:00"/>
    <x v="2737"/>
    <n v="5.31"/>
    <n v="17.71"/>
    <x v="3"/>
    <x v="18"/>
    <d v="2013-10-30T01:05:25"/>
    <d v="2013-12-09T05:59:0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d v="2015-04-30T16:00:51"/>
    <x v="2738"/>
    <n v="0.47"/>
    <n v="60.71"/>
    <x v="3"/>
    <x v="28"/>
    <d v="2015-03-31T16:00:51"/>
    <d v="2015-04-30T16:00:5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d v="2015-11-02T08:00:00"/>
    <x v="2739"/>
    <n v="101.19"/>
    <n v="47.22"/>
    <x v="7"/>
    <x v="13"/>
    <d v="2015-10-22T18:38:33"/>
    <d v="2015-11-02T08:00:0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d v="2015-11-28T21:22:21"/>
    <x v="2740"/>
    <n v="24.29"/>
    <n v="53.13"/>
    <x v="6"/>
    <x v="11"/>
    <d v="2015-10-29T20:22:21"/>
    <d v="2015-11-28T21:22:21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d v="2013-01-16T20:19:25"/>
    <x v="2741"/>
    <n v="382.72"/>
    <n v="15.04"/>
    <x v="7"/>
    <x v="13"/>
    <d v="2013-01-02T20:19:25"/>
    <d v="2013-01-16T20:19:2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d v="2015-06-22T17:31:06"/>
    <x v="2742"/>
    <n v="210"/>
    <n v="105"/>
    <x v="6"/>
    <x v="11"/>
    <d v="2015-05-23T17:31:06"/>
    <d v="2015-06-22T17:31:0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d v="2016-09-18T20:26:25"/>
    <x v="2743"/>
    <n v="8.3800000000000008"/>
    <n v="104.75"/>
    <x v="1"/>
    <x v="31"/>
    <d v="2016-08-19T20:26:25"/>
    <d v="2016-09-18T20:26:25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d v="2015-05-07T17:11:59"/>
    <x v="2744"/>
    <n v="41.7"/>
    <n v="29.79"/>
    <x v="6"/>
    <x v="11"/>
    <d v="2015-04-17T17:11:59"/>
    <d v="2015-05-07T17:11:59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d v="2010-02-15T05:00:00"/>
    <x v="2745"/>
    <n v="104"/>
    <n v="18.91"/>
    <x v="7"/>
    <x v="12"/>
    <d v="2010-01-14T13:00:49"/>
    <d v="2010-02-15T05:00:0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d v="2016-07-05T20:54:43"/>
    <x v="2746"/>
    <n v="13.83"/>
    <n v="51.88"/>
    <x v="5"/>
    <x v="23"/>
    <d v="2016-06-05T20:54:43"/>
    <d v="2016-07-05T20:54:4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d v="2015-12-15T20:25:16"/>
    <x v="2747"/>
    <n v="6.83"/>
    <n v="59"/>
    <x v="6"/>
    <x v="11"/>
    <d v="2015-10-16T19:25:16"/>
    <d v="2015-12-15T20:25:16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d v="2015-11-09T01:21:33"/>
    <x v="2748"/>
    <n v="2.06"/>
    <n v="51.38"/>
    <x v="0"/>
    <x v="1"/>
    <d v="2015-09-10T00:21:33"/>
    <d v="2015-11-09T01:21:3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d v="2015-01-01T07:59:00"/>
    <x v="2749"/>
    <n v="117.14"/>
    <n v="51.25"/>
    <x v="5"/>
    <x v="16"/>
    <d v="2014-12-16T21:52:20"/>
    <d v="2015-01-01T07:59:0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d v="2014-08-02T15:49:43"/>
    <x v="2750"/>
    <n v="0.82"/>
    <n v="410"/>
    <x v="3"/>
    <x v="18"/>
    <d v="2014-06-03T15:49:43"/>
    <d v="2014-08-02T15:49:4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d v="2017-03-06T06:58:27"/>
    <x v="2751"/>
    <n v="24.12"/>
    <n v="41"/>
    <x v="6"/>
    <x v="11"/>
    <d v="2017-02-04T06:58:27"/>
    <d v="2017-03-06T06:58:27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d v="2016-05-31T16:33:14"/>
    <x v="2752"/>
    <n v="136.34"/>
    <n v="15.15"/>
    <x v="6"/>
    <x v="11"/>
    <d v="2016-04-01T16:33:14"/>
    <d v="2016-05-31T16:33:1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d v="2014-12-02T06:19:05"/>
    <x v="2753"/>
    <n v="0.82"/>
    <n v="45.33"/>
    <x v="0"/>
    <x v="1"/>
    <d v="2014-10-23T05:19:05"/>
    <d v="2014-12-02T06:19:05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d v="2016-07-13T06:49:59"/>
    <x v="2754"/>
    <n v="0.81"/>
    <n v="101.25"/>
    <x v="3"/>
    <x v="18"/>
    <d v="2016-06-13T06:49:59"/>
    <d v="2016-07-13T06:49:59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d v="2014-07-01T19:00:00"/>
    <x v="2755"/>
    <n v="13.43"/>
    <n v="80.599999999999994"/>
    <x v="5"/>
    <x v="21"/>
    <d v="2014-05-29T09:09:57"/>
    <d v="2014-07-01T19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d v="2017-01-10T16:31:21"/>
    <x v="2756"/>
    <n v="2.69"/>
    <n v="13"/>
    <x v="0"/>
    <x v="1"/>
    <d v="2016-12-11T16:31:21"/>
    <d v="2017-01-10T16:31:2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d v="2014-12-19T19:31:28"/>
    <x v="2757"/>
    <n v="8.06"/>
    <n v="80.599999999999994"/>
    <x v="1"/>
    <x v="31"/>
    <d v="2014-11-18T19:31:28"/>
    <d v="2014-12-19T19:31:2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d v="2016-03-11T22:20:43"/>
    <x v="2758"/>
    <n v="4.0199999999999996"/>
    <n v="100.5"/>
    <x v="6"/>
    <x v="19"/>
    <d v="2016-02-10T22:20:43"/>
    <d v="2016-03-11T22:20:4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d v="2015-04-13T19:00:00"/>
    <x v="2759"/>
    <n v="33.42"/>
    <n v="30.85"/>
    <x v="5"/>
    <x v="10"/>
    <d v="2015-03-04T23:47:23"/>
    <d v="2015-04-13T19:00:0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d v="2015-06-21T00:50:59"/>
    <x v="2760"/>
    <n v="40.1"/>
    <n v="80.2"/>
    <x v="5"/>
    <x v="10"/>
    <d v="2015-05-12T00:50:59"/>
    <d v="2015-06-21T00:50:59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d v="2012-07-28T02:00:00"/>
    <x v="2761"/>
    <n v="133.44"/>
    <n v="25.02"/>
    <x v="7"/>
    <x v="12"/>
    <d v="2012-07-17T17:26:34"/>
    <d v="2012-07-28T02:00:0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d v="2012-05-25T14:14:00"/>
    <x v="2762"/>
    <n v="0.8"/>
    <n v="133.33000000000001"/>
    <x v="5"/>
    <x v="23"/>
    <d v="2012-03-27T00:35:01"/>
    <d v="2012-05-25T14:14:0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d v="2010-10-15T04:00:00"/>
    <x v="2763"/>
    <n v="2.67"/>
    <n v="66.67"/>
    <x v="1"/>
    <x v="35"/>
    <d v="2010-09-15T16:25:05"/>
    <d v="2010-10-15T04:00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d v="2016-11-26T06:00:00"/>
    <x v="2764"/>
    <n v="100"/>
    <n v="30.77"/>
    <x v="6"/>
    <x v="11"/>
    <d v="2016-11-15T05:09:35"/>
    <d v="2016-11-26T06:00:0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d v="2016-02-03T18:49:00"/>
    <x v="2765"/>
    <n v="16"/>
    <n v="66.67"/>
    <x v="6"/>
    <x v="11"/>
    <d v="2016-01-05T15:43:19"/>
    <d v="2016-02-03T18:49: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d v="2017-02-28T08:51:00"/>
    <x v="2766"/>
    <n v="11.43"/>
    <n v="80"/>
    <x v="6"/>
    <x v="11"/>
    <d v="2017-01-15T12:43:39"/>
    <d v="2017-02-28T08:51:0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d v="2015-06-27T21:44:14"/>
    <x v="2767"/>
    <n v="12.2"/>
    <n v="79.400000000000006"/>
    <x v="6"/>
    <x v="11"/>
    <d v="2015-05-27T21:44:14"/>
    <d v="2015-06-27T21:44:1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d v="2014-02-14T22:43:20"/>
    <x v="2768"/>
    <n v="0.79"/>
    <n v="56.57"/>
    <x v="5"/>
    <x v="23"/>
    <d v="2014-01-15T22:43:20"/>
    <d v="2014-02-14T22:43:2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d v="2011-01-02T03:00:00"/>
    <x v="2769"/>
    <n v="156.4"/>
    <n v="30.08"/>
    <x v="7"/>
    <x v="25"/>
    <d v="2010-12-02T02:34:58"/>
    <d v="2011-01-02T03:00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d v="2016-08-13T23:29:16"/>
    <x v="2770"/>
    <n v="128.33000000000001"/>
    <n v="27.5"/>
    <x v="6"/>
    <x v="11"/>
    <d v="2016-06-14T23:29:16"/>
    <d v="2016-08-13T23:29:1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d v="2015-04-29T14:07:06"/>
    <x v="2771"/>
    <n v="19.25"/>
    <n v="64.17"/>
    <x v="6"/>
    <x v="11"/>
    <d v="2015-03-30T14:07:06"/>
    <d v="2015-04-29T14:07:0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d v="2014-07-09T17:24:25"/>
    <x v="2772"/>
    <n v="5.08"/>
    <n v="31.75"/>
    <x v="2"/>
    <x v="36"/>
    <d v="2014-06-09T17:24:25"/>
    <d v="2014-07-09T17:24:2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d v="2016-02-18T21:30:00"/>
    <x v="2773"/>
    <n v="127"/>
    <n v="25.4"/>
    <x v="6"/>
    <x v="11"/>
    <d v="2016-02-01T22:41:07"/>
    <d v="2016-02-18T21:30: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d v="2015-02-08T19:38:49"/>
    <x v="2774"/>
    <n v="58.46"/>
    <n v="54.29"/>
    <x v="5"/>
    <x v="10"/>
    <d v="2015-01-19T19:38:49"/>
    <d v="2015-02-08T19:38:49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d v="2015-03-01T21:47:19"/>
    <x v="2775"/>
    <n v="10.86"/>
    <n v="42.22"/>
    <x v="2"/>
    <x v="3"/>
    <d v="2015-01-25T21:47:19"/>
    <d v="2015-03-01T21:47:1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d v="2012-08-26T21:37:03"/>
    <x v="2776"/>
    <n v="19"/>
    <n v="47.5"/>
    <x v="1"/>
    <x v="39"/>
    <d v="2012-07-27T21:37:03"/>
    <d v="2012-08-26T21:37:0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d v="2016-10-17T15:15:19"/>
    <x v="2777"/>
    <n v="1.08"/>
    <n v="41.89"/>
    <x v="0"/>
    <x v="1"/>
    <d v="2016-09-12T15:15:19"/>
    <d v="2016-10-17T15:15:1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d v="2016-04-05T16:00:00"/>
    <x v="2778"/>
    <n v="125.33"/>
    <n v="41.78"/>
    <x v="5"/>
    <x v="8"/>
    <d v="2016-02-25T13:50:44"/>
    <d v="2016-04-05T16:00:0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d v="2014-12-27T01:40:44"/>
    <x v="2779"/>
    <n v="0.02"/>
    <n v="53.71"/>
    <x v="6"/>
    <x v="9"/>
    <d v="2014-10-28T00:40:44"/>
    <d v="2014-12-27T01:40:4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d v="2012-03-01T04:59:00"/>
    <x v="2780"/>
    <n v="5.77"/>
    <n v="41.67"/>
    <x v="7"/>
    <x v="33"/>
    <d v="2012-01-29T16:18:34"/>
    <d v="2012-03-01T04:59:0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d v="2014-07-14T19:32:39"/>
    <x v="2781"/>
    <n v="125"/>
    <n v="53.57"/>
    <x v="1"/>
    <x v="17"/>
    <d v="2014-06-09T19:32:39"/>
    <d v="2014-07-14T19:32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d v="2017-04-14T04:59:00"/>
    <x v="2782"/>
    <n v="3.75"/>
    <n v="93.75"/>
    <x v="6"/>
    <x v="11"/>
    <d v="2017-03-14T15:21:56"/>
    <d v="2017-04-14T04:59:0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d v="2016-07-15T21:38:00"/>
    <x v="2783"/>
    <n v="150"/>
    <n v="41.67"/>
    <x v="6"/>
    <x v="11"/>
    <d v="2016-06-08T00:31:42"/>
    <d v="2016-07-15T21:38:0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d v="2015-12-23T22:59:00"/>
    <x v="2784"/>
    <n v="123.67"/>
    <n v="14.84"/>
    <x v="6"/>
    <x v="9"/>
    <d v="2015-11-26T11:15:16"/>
    <d v="2015-12-23T22:59:0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d v="2016-06-26T00:04:51"/>
    <x v="2785"/>
    <n v="123"/>
    <n v="46.13"/>
    <x v="6"/>
    <x v="11"/>
    <d v="2016-05-27T00:04:51"/>
    <d v="2016-06-26T00:04:5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d v="2014-07-15T05:11:00"/>
    <x v="2786"/>
    <n v="7.34"/>
    <n v="40.78"/>
    <x v="2"/>
    <x v="34"/>
    <d v="2014-06-01T01:22:32"/>
    <d v="2014-07-15T05:11:0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d v="2015-03-23T03:55:12"/>
    <x v="2787"/>
    <n v="7.24"/>
    <n v="72.400000000000006"/>
    <x v="6"/>
    <x v="11"/>
    <d v="2015-02-06T04:55:12"/>
    <d v="2015-03-23T03:55:1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d v="2016-01-31T04:17:00"/>
    <x v="2788"/>
    <n v="10.31"/>
    <n v="32.82"/>
    <x v="3"/>
    <x v="28"/>
    <d v="2016-01-02T08:32:15"/>
    <d v="2016-01-31T04:17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d v="2015-08-20T20:06:00"/>
    <x v="2789"/>
    <n v="0.72"/>
    <n v="120"/>
    <x v="5"/>
    <x v="10"/>
    <d v="2015-07-10T15:27:10"/>
    <d v="2015-08-20T20:06:0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d v="2014-01-05T13:31:00"/>
    <x v="2790"/>
    <n v="2.4"/>
    <n v="60"/>
    <x v="1"/>
    <x v="35"/>
    <d v="2013-12-06T13:31:00"/>
    <d v="2014-01-05T13:31:0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d v="2017-03-24T05:00:23"/>
    <x v="2791"/>
    <n v="102.86"/>
    <n v="24"/>
    <x v="7"/>
    <x v="14"/>
    <d v="2017-02-22T06:00:23"/>
    <d v="2017-03-24T05:00:2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d v="2014-12-02T15:04:04"/>
    <x v="2792"/>
    <n v="0.72"/>
    <n v="35.9"/>
    <x v="5"/>
    <x v="21"/>
    <d v="2014-10-21T14:04:04"/>
    <d v="2014-12-02T15:04:04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d v="2016-12-21T14:59:03"/>
    <x v="2793"/>
    <n v="0.6"/>
    <n v="71.599999999999994"/>
    <x v="0"/>
    <x v="4"/>
    <d v="2016-11-21T14:59:03"/>
    <d v="2016-12-21T14:59:0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d v="2014-08-12T01:53:58"/>
    <x v="2794"/>
    <n v="17.899999999999999"/>
    <n v="25.57"/>
    <x v="6"/>
    <x v="11"/>
    <d v="2014-07-13T02:09:15"/>
    <d v="2014-08-12T01:53:58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d v="2015-08-29T03:59:00"/>
    <x v="2795"/>
    <n v="101.43"/>
    <n v="59.17"/>
    <x v="6"/>
    <x v="11"/>
    <d v="2015-08-14T15:54:20"/>
    <d v="2015-08-29T03:59:0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d v="2015-01-15T21:54:55"/>
    <x v="2796"/>
    <n v="101.73"/>
    <n v="25.21"/>
    <x v="0"/>
    <x v="4"/>
    <d v="2014-12-16T21:54:55"/>
    <d v="2015-01-15T21:54:5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d v="2014-02-23T18:43:38"/>
    <x v="2797"/>
    <n v="70.2"/>
    <n v="39"/>
    <x v="1"/>
    <x v="35"/>
    <d v="2014-01-24T18:43:38"/>
    <d v="2014-02-23T18:43:38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d v="2015-07-11T03:59:00"/>
    <x v="2798"/>
    <n v="100.29"/>
    <n v="35.1"/>
    <x v="6"/>
    <x v="19"/>
    <d v="2015-06-12T12:50:06"/>
    <d v="2015-07-11T03:59:0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d v="2016-05-14T15:18:28"/>
    <x v="2799"/>
    <n v="0.18"/>
    <n v="116.67"/>
    <x v="0"/>
    <x v="26"/>
    <d v="2016-04-14T15:18:28"/>
    <d v="2016-05-14T15:18:28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d v="2014-02-17T00:00:00"/>
    <x v="2800"/>
    <n v="4.12"/>
    <n v="26.92"/>
    <x v="1"/>
    <x v="32"/>
    <d v="2014-02-01T22:29:05"/>
    <d v="2014-02-17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d v="2015-04-24T21:52:21"/>
    <x v="2801"/>
    <n v="140"/>
    <n v="35"/>
    <x v="6"/>
    <x v="11"/>
    <d v="2015-03-25T21:52:21"/>
    <d v="2015-04-24T21:52:2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d v="2015-03-08T12:57:05"/>
    <x v="2802"/>
    <n v="15.74"/>
    <n v="29.17"/>
    <x v="6"/>
    <x v="11"/>
    <d v="2015-02-06T13:57:05"/>
    <d v="2015-03-08T12:57:0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d v="2015-01-18T01:12:00"/>
    <x v="2803"/>
    <n v="0.39"/>
    <n v="38.44"/>
    <x v="0"/>
    <x v="26"/>
    <d v="2014-11-20T01:12:11"/>
    <d v="2015-01-18T01:12:0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d v="2016-09-03T16:34:37"/>
    <x v="2804"/>
    <n v="7.0000000000000007E-2"/>
    <n v="69"/>
    <x v="5"/>
    <x v="10"/>
    <d v="2016-07-05T16:34:37"/>
    <d v="2016-09-03T16:34:3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d v="2010-06-25T21:32:00"/>
    <x v="2805"/>
    <n v="38.33"/>
    <n v="69"/>
    <x v="7"/>
    <x v="33"/>
    <d v="2010-05-14T21:58:26"/>
    <d v="2010-06-25T21:32:0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d v="2016-07-01T18:35:38"/>
    <x v="2806"/>
    <n v="5.68"/>
    <n v="37.89"/>
    <x v="0"/>
    <x v="26"/>
    <d v="2016-06-11T18:35:38"/>
    <d v="2016-07-01T18:35:38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d v="2014-11-03T00:00:00"/>
    <x v="2807"/>
    <n v="113.33"/>
    <n v="20"/>
    <x v="6"/>
    <x v="11"/>
    <d v="2014-10-06T21:08:24"/>
    <d v="2014-11-03T00:00:0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d v="2015-08-11T13:00:52"/>
    <x v="2808"/>
    <n v="7.51"/>
    <n v="37.56"/>
    <x v="5"/>
    <x v="21"/>
    <d v="2015-07-15T13:00:52"/>
    <d v="2015-08-11T13:00:52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d v="2012-04-10T22:36:27"/>
    <x v="2809"/>
    <n v="1.37"/>
    <n v="67"/>
    <x v="5"/>
    <x v="23"/>
    <d v="2012-02-10T23:36:27"/>
    <d v="2012-04-10T22:36:27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d v="2014-10-29T22:57:51"/>
    <x v="2810"/>
    <n v="6.7"/>
    <n v="83.75"/>
    <x v="2"/>
    <x v="3"/>
    <d v="2014-09-23T22:57:51"/>
    <d v="2014-10-29T22:57:51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d v="2016-07-15T20:42:26"/>
    <x v="2811"/>
    <n v="0.56000000000000005"/>
    <n v="55.83"/>
    <x v="4"/>
    <x v="29"/>
    <d v="2016-06-15T20:42:26"/>
    <d v="2016-07-15T20:42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d v="2015-09-28T06:35:34"/>
    <x v="2812"/>
    <n v="0.15"/>
    <n v="55.83"/>
    <x v="6"/>
    <x v="9"/>
    <d v="2015-08-29T06:35:34"/>
    <d v="2015-09-28T06:35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d v="2016-12-07T17:36:09"/>
    <x v="2813"/>
    <n v="3.34"/>
    <n v="20.88"/>
    <x v="6"/>
    <x v="9"/>
    <d v="2016-11-16T17:36:09"/>
    <d v="2016-12-07T17:36:09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d v="2014-11-22T00:02:03"/>
    <x v="2814"/>
    <n v="2.2000000000000002"/>
    <n v="55"/>
    <x v="7"/>
    <x v="33"/>
    <d v="2014-10-22T23:02:0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d v="2013-02-13T22:37:49"/>
    <x v="2815"/>
    <n v="10.9"/>
    <n v="21.8"/>
    <x v="7"/>
    <x v="33"/>
    <d v="2013-01-14T22:37:49"/>
    <d v="2013-02-13T22:37:49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d v="2015-12-10T22:12:46"/>
    <x v="2816"/>
    <n v="10.88"/>
    <n v="81.58"/>
    <x v="0"/>
    <x v="26"/>
    <d v="2015-11-10T22:12:46"/>
    <d v="2015-12-10T22:12:46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d v="2015-03-19T19:02:50"/>
    <x v="2817"/>
    <n v="4.0599999999999996"/>
    <n v="108.33"/>
    <x v="5"/>
    <x v="10"/>
    <d v="2015-02-17T20:02:50"/>
    <d v="2015-03-19T19:02:5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d v="2015-08-30T05:28:00"/>
    <x v="2818"/>
    <n v="3.25"/>
    <n v="32.5"/>
    <x v="5"/>
    <x v="10"/>
    <d v="2015-07-31T23:28:03"/>
    <d v="2015-08-30T05:28:0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d v="2013-11-29T14:28:15"/>
    <x v="2819"/>
    <n v="5.42"/>
    <n v="27.08"/>
    <x v="7"/>
    <x v="33"/>
    <d v="2013-10-30T13:28:15"/>
    <d v="2013-11-29T14:28:1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d v="2015-09-06T02:36:46"/>
    <x v="2820"/>
    <n v="6.5"/>
    <n v="108.33"/>
    <x v="4"/>
    <x v="29"/>
    <d v="2015-08-07T02:36:46"/>
    <d v="2015-09-06T02:36:46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d v="2014-12-04T01:31:39"/>
    <x v="2821"/>
    <n v="4.57"/>
    <n v="24.62"/>
    <x v="1"/>
    <x v="31"/>
    <d v="2014-11-04T01:31:39"/>
    <d v="2014-12-04T01:31:3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d v="2016-04-21T22:36:48"/>
    <x v="2822"/>
    <n v="160"/>
    <n v="40"/>
    <x v="6"/>
    <x v="11"/>
    <d v="2016-03-31T22:36:48"/>
    <d v="2016-04-21T22:36:48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d v="2016-06-02T13:07:28"/>
    <x v="2823"/>
    <n v="32"/>
    <n v="29.09"/>
    <x v="6"/>
    <x v="11"/>
    <d v="2016-05-03T13:07:28"/>
    <d v="2016-06-02T13:07:28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d v="2015-07-23T18:02:25"/>
    <x v="2824"/>
    <n v="105.67"/>
    <n v="22.64"/>
    <x v="7"/>
    <x v="13"/>
    <d v="2015-07-09T18:02:25"/>
    <d v="2015-07-23T18:02:2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d v="2015-10-31T15:57:33"/>
    <x v="2825"/>
    <n v="4.21"/>
    <n v="26.33"/>
    <x v="6"/>
    <x v="11"/>
    <d v="2015-10-01T15:57:33"/>
    <d v="2015-10-31T15:57:3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d v="2014-10-27T03:00:00"/>
    <x v="2826"/>
    <n v="104"/>
    <n v="52"/>
    <x v="6"/>
    <x v="11"/>
    <d v="2014-10-09T06:43:10"/>
    <d v="2014-10-27T03:00:0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d v="2014-09-06T00:10:11"/>
    <x v="2827"/>
    <n v="3.89"/>
    <n v="23.92"/>
    <x v="6"/>
    <x v="11"/>
    <d v="2014-08-07T00:10:11"/>
    <d v="2014-09-06T00:10: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d v="2012-02-14T19:49:00"/>
    <x v="2828"/>
    <n v="103.33"/>
    <n v="28.18"/>
    <x v="7"/>
    <x v="15"/>
    <d v="2012-01-19T11:21:47"/>
    <d v="2012-02-14T19:49:0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d v="2017-01-07T07:12:49"/>
    <x v="2829"/>
    <n v="0.39"/>
    <n v="103.33"/>
    <x v="3"/>
    <x v="18"/>
    <d v="2016-12-08T07:12:49"/>
    <d v="2017-01-07T07:12:4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d v="2014-10-27T21:25:08"/>
    <x v="2830"/>
    <n v="1.24"/>
    <n v="34.44"/>
    <x v="4"/>
    <x v="29"/>
    <d v="2014-09-27T21:25:08"/>
    <d v="2014-10-27T21:25:08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d v="2015-03-11T23:45:52"/>
    <x v="2831"/>
    <n v="103.33"/>
    <n v="18.239999999999998"/>
    <x v="0"/>
    <x v="0"/>
    <d v="2015-02-10T00:45:52"/>
    <d v="2015-03-11T23:45:52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d v="2014-09-05T20:30:02"/>
    <x v="2832"/>
    <n v="0.31"/>
    <n v="76.25"/>
    <x v="0"/>
    <x v="1"/>
    <d v="2014-08-06T20:30:02"/>
    <d v="2014-09-05T20:30:0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d v="2011-09-06T20:39:10"/>
    <x v="2833"/>
    <n v="20.13"/>
    <n v="21.57"/>
    <x v="7"/>
    <x v="12"/>
    <d v="2011-08-04T20:39:10"/>
    <d v="2011-09-06T20:39:1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d v="2015-08-21T11:47:36"/>
    <x v="2834"/>
    <n v="2.0099999999999998"/>
    <n v="50.17"/>
    <x v="5"/>
    <x v="23"/>
    <d v="2015-06-22T11:47:36"/>
    <d v="2015-08-21T11:47:36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d v="2016-11-17T19:28:06"/>
    <x v="2835"/>
    <n v="3.34"/>
    <n v="150.5"/>
    <x v="0"/>
    <x v="26"/>
    <d v="2016-09-18T18:28:06"/>
    <d v="2016-11-17T19:28:0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d v="2012-10-17T20:17:39"/>
    <x v="2836"/>
    <n v="100.33"/>
    <n v="37.630000000000003"/>
    <x v="7"/>
    <x v="15"/>
    <d v="2012-09-17T20:17:39"/>
    <d v="2012-10-17T20:17:39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d v="2011-09-27T04:59:00"/>
    <x v="2837"/>
    <n v="240.8"/>
    <n v="23.15"/>
    <x v="7"/>
    <x v="12"/>
    <d v="2011-08-17T20:22:12"/>
    <d v="2011-09-27T04:59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d v="2014-10-17T19:10:10"/>
    <x v="2838"/>
    <n v="12.04"/>
    <n v="75.25"/>
    <x v="6"/>
    <x v="11"/>
    <d v="2014-08-18T19:10:10"/>
    <d v="2014-10-17T19:10:1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d v="2014-08-25T17:12:18"/>
    <x v="2839"/>
    <n v="1"/>
    <n v="300"/>
    <x v="0"/>
    <x v="26"/>
    <d v="2014-07-11T17:12:18"/>
    <d v="2014-08-25T17:12:18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d v="2015-04-14T19:00:33"/>
    <x v="2840"/>
    <n v="100"/>
    <n v="18.75"/>
    <x v="7"/>
    <x v="20"/>
    <d v="2015-03-15T19:00:33"/>
    <d v="2015-04-14T19:00:33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d v="2015-02-16T19:58:29"/>
    <x v="2841"/>
    <n v="100"/>
    <n v="30"/>
    <x v="7"/>
    <x v="20"/>
    <d v="2015-01-17T19:58:29"/>
    <d v="2015-02-16T19:58:29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d v="2014-01-31T19:01:00"/>
    <x v="2842"/>
    <n v="100"/>
    <n v="27.27"/>
    <x v="7"/>
    <x v="15"/>
    <d v="2013-12-26T19:07:42"/>
    <d v="2014-01-31T19:01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d v="2013-04-15T22:16:33"/>
    <x v="2843"/>
    <n v="100"/>
    <n v="27.27"/>
    <x v="7"/>
    <x v="12"/>
    <d v="2013-04-01T22:16:33"/>
    <d v="2013-04-15T22:16:3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d v="2016-01-08T19:47:00"/>
    <x v="2844"/>
    <n v="3"/>
    <n v="300"/>
    <x v="0"/>
    <x v="26"/>
    <d v="2015-11-19T19:48:25"/>
    <d v="2016-01-08T19:47:0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d v="2016-01-29T23:34:00"/>
    <x v="2845"/>
    <n v="50"/>
    <n v="60"/>
    <x v="6"/>
    <x v="11"/>
    <d v="2016-01-01T00:11:11"/>
    <d v="2016-01-29T23:34:0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d v="2015-01-24T03:00:00"/>
    <x v="2846"/>
    <n v="100"/>
    <n v="30"/>
    <x v="6"/>
    <x v="19"/>
    <d v="2015-01-09T03:39:39"/>
    <d v="2015-01-24T03:00: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d v="2015-07-16T07:56:00"/>
    <x v="2847"/>
    <n v="12"/>
    <n v="25"/>
    <x v="6"/>
    <x v="9"/>
    <d v="2015-06-16T09:12:17"/>
    <d v="2015-07-16T07:56:0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d v="2016-06-05T10:43:47"/>
    <x v="2848"/>
    <n v="3"/>
    <n v="300"/>
    <x v="6"/>
    <x v="9"/>
    <d v="2016-05-06T10:43:47"/>
    <d v="2016-06-05T10:43:47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d v="2015-12-01T05:59:00"/>
    <x v="2849"/>
    <n v="60"/>
    <n v="60"/>
    <x v="6"/>
    <x v="11"/>
    <d v="2015-10-28T16:06:07"/>
    <d v="2015-12-01T05:59:0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d v="2016-10-31T21:36:04"/>
    <x v="2850"/>
    <n v="0.85"/>
    <n v="99.33"/>
    <x v="0"/>
    <x v="1"/>
    <d v="2016-09-21T21:36:04"/>
    <d v="2016-10-31T21:36:0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d v="2016-10-26T03:59:00"/>
    <x v="2851"/>
    <n v="1.19"/>
    <n v="49.67"/>
    <x v="0"/>
    <x v="1"/>
    <d v="2016-09-24T00:24:06"/>
    <d v="2016-10-26T03:59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d v="2014-09-28T18:55:56"/>
    <x v="2852"/>
    <n v="24.33"/>
    <n v="24.33"/>
    <x v="6"/>
    <x v="11"/>
    <d v="2014-08-29T18:55:56"/>
    <d v="2014-09-28T18:55:56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d v="2017-02-11T12:09:38"/>
    <x v="2853"/>
    <n v="290"/>
    <n v="19.329999999999998"/>
    <x v="2"/>
    <x v="3"/>
    <d v="2017-01-12T12:09:38"/>
    <d v="2017-02-11T12:09:3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d v="2016-11-29T17:01:45"/>
    <x v="2854"/>
    <n v="9.6300000000000008"/>
    <n v="24.08"/>
    <x v="0"/>
    <x v="1"/>
    <d v="2016-10-30T16:01:45"/>
    <d v="2016-11-29T17:01: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d v="2014-09-17T05:06:39"/>
    <x v="2855"/>
    <n v="28.9"/>
    <n v="26.27"/>
    <x v="2"/>
    <x v="38"/>
    <d v="2014-07-19T05:06:39"/>
    <d v="2014-09-17T05:06:39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d v="2015-12-04T19:29:08"/>
    <x v="2856"/>
    <n v="286.14"/>
    <n v="19.27"/>
    <x v="6"/>
    <x v="11"/>
    <d v="2015-10-05T18:29:08"/>
    <d v="2015-12-04T19:29:0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d v="2016-09-09T18:00:48"/>
    <x v="2857"/>
    <n v="1.91"/>
    <n v="57.2"/>
    <x v="0"/>
    <x v="1"/>
    <d v="2016-08-10T18:00:48"/>
    <d v="2016-09-09T18:00:48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d v="2016-04-14T04:39:40"/>
    <x v="2858"/>
    <n v="14.25"/>
    <n v="71.25"/>
    <x v="6"/>
    <x v="11"/>
    <d v="2016-02-14T05:39:40"/>
    <d v="2016-04-14T04:39:4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d v="2014-06-23T16:00:00"/>
    <x v="2859"/>
    <n v="2.85"/>
    <n v="57"/>
    <x v="6"/>
    <x v="11"/>
    <d v="2014-05-20T16:40:56"/>
    <d v="2014-06-23T16:00:0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d v="2017-01-11T17:49:08"/>
    <x v="2860"/>
    <n v="0.56999999999999995"/>
    <n v="28.4"/>
    <x v="3"/>
    <x v="18"/>
    <d v="2016-12-12T17:49:08"/>
    <d v="2017-01-11T17:49:08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d v="2015-09-27T18:38:24"/>
    <x v="2861"/>
    <n v="2.5499999999999998"/>
    <n v="40.14"/>
    <x v="4"/>
    <x v="40"/>
    <d v="2015-08-28T18:38:24"/>
    <d v="2015-09-27T18:38:2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d v="2011-05-28T02:22:42"/>
    <x v="2862"/>
    <n v="37.33"/>
    <n v="35"/>
    <x v="7"/>
    <x v="12"/>
    <d v="2011-04-13T02:22:42"/>
    <d v="2011-05-28T02:22:42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d v="2016-03-25T16:59:16"/>
    <x v="2863"/>
    <n v="0.56000000000000005"/>
    <n v="93.33"/>
    <x v="0"/>
    <x v="1"/>
    <d v="2016-02-24T17:59:16"/>
    <d v="2016-03-25T16:59:1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d v="2014-06-18T20:13:00"/>
    <x v="2864"/>
    <n v="0.28000000000000003"/>
    <n v="40"/>
    <x v="2"/>
    <x v="34"/>
    <d v="2014-05-21T01:12:08"/>
    <d v="2014-06-18T20:13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d v="2017-04-09T20:00:00"/>
    <x v="2865"/>
    <n v="9.33"/>
    <n v="35"/>
    <x v="7"/>
    <x v="14"/>
    <d v="2017-03-09T22:05:12"/>
    <d v="2017-04-09T20:00:0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d v="2015-03-27T23:16:12"/>
    <x v="2866"/>
    <n v="1.87"/>
    <n v="93.33"/>
    <x v="6"/>
    <x v="9"/>
    <d v="2015-01-27T00:16:12"/>
    <d v="2015-03-27T23:16:12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d v="2016-02-18T22:00:00"/>
    <x v="2867"/>
    <n v="112"/>
    <n v="11.67"/>
    <x v="6"/>
    <x v="11"/>
    <d v="2016-01-09T11:28:49"/>
    <d v="2016-02-18T22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d v="2014-10-05T09:12:02"/>
    <x v="2868"/>
    <n v="1.1200000000000001"/>
    <n v="46.5"/>
    <x v="5"/>
    <x v="10"/>
    <d v="2014-09-05T09:12:02"/>
    <d v="2014-10-05T09:12:0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d v="2016-02-12T04:33:11"/>
    <x v="2869"/>
    <n v="13.9"/>
    <n v="55.6"/>
    <x v="6"/>
    <x v="9"/>
    <d v="2016-01-13T04:33:11"/>
    <d v="2016-02-12T04:33:1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d v="2014-09-15T19:55:03"/>
    <x v="2870"/>
    <n v="0.14000000000000001"/>
    <n v="23.08"/>
    <x v="4"/>
    <x v="29"/>
    <d v="2014-07-17T19:55:03"/>
    <d v="2014-09-15T19:55:03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d v="2015-12-02T20:59:25"/>
    <x v="2871"/>
    <n v="138.5"/>
    <n v="30.78"/>
    <x v="6"/>
    <x v="11"/>
    <d v="2015-11-04T20:59:25"/>
    <d v="2015-12-02T20:59:25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d v="2016-04-06T04:04:51"/>
    <x v="2872"/>
    <n v="0.86"/>
    <n v="69"/>
    <x v="0"/>
    <x v="24"/>
    <d v="2016-03-07T05:04:51"/>
    <d v="2016-04-06T04:04:5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d v="2016-02-21T01:02:56"/>
    <x v="2873"/>
    <n v="1.37"/>
    <n v="39"/>
    <x v="0"/>
    <x v="1"/>
    <d v="2015-12-23T01:02:56"/>
    <d v="2016-02-21T01:02:5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d v="2016-04-15T20:12:08"/>
    <x v="2874"/>
    <n v="2.73"/>
    <n v="27.3"/>
    <x v="6"/>
    <x v="11"/>
    <d v="2016-02-15T21:12:08"/>
    <d v="2016-04-15T20:12:08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d v="2015-05-01T08:59:32"/>
    <x v="2875"/>
    <n v="3.41"/>
    <n v="22.75"/>
    <x v="6"/>
    <x v="19"/>
    <d v="2015-04-01T08:59:32"/>
    <d v="2015-05-01T08:59:32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d v="2016-02-26T00:00:00"/>
    <x v="2876"/>
    <n v="136"/>
    <n v="13.6"/>
    <x v="6"/>
    <x v="11"/>
    <d v="2016-02-01T14:39:49"/>
    <d v="2016-02-26T00:00:00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d v="2017-01-17T20:16:26"/>
    <x v="2877"/>
    <n v="5.42"/>
    <n v="90.33"/>
    <x v="6"/>
    <x v="11"/>
    <d v="2016-12-18T20:16:26"/>
    <d v="2017-01-17T20:16:2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d v="2015-12-19T16:07:09"/>
    <x v="2878"/>
    <n v="6.44"/>
    <n v="45"/>
    <x v="3"/>
    <x v="28"/>
    <d v="2015-11-19T16:07:09"/>
    <d v="2015-12-19T16:07:09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d v="2016-02-20T22:22:18"/>
    <x v="2879"/>
    <n v="0.39"/>
    <n v="54"/>
    <x v="0"/>
    <x v="26"/>
    <d v="2015-12-22T22:22:18"/>
    <d v="2016-02-20T22:22:18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d v="2014-07-15T22:00:00"/>
    <x v="2880"/>
    <n v="18"/>
    <n v="45"/>
    <x v="6"/>
    <x v="11"/>
    <d v="2014-06-23T22:31:45"/>
    <d v="2014-07-15T22:00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d v="2016-08-01T13:41:00"/>
    <x v="2881"/>
    <n v="108"/>
    <n v="38.57"/>
    <x v="6"/>
    <x v="11"/>
    <d v="2016-07-20T15:01:43"/>
    <d v="2016-08-01T13:41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d v="2014-08-23T20:59:10"/>
    <x v="2882"/>
    <n v="2.66"/>
    <n v="33.25"/>
    <x v="8"/>
    <x v="30"/>
    <d v="2014-07-24T20:59:10"/>
    <d v="2014-08-23T20:59: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d v="2016-06-19T19:12:56"/>
    <x v="2883"/>
    <n v="6.65"/>
    <n v="29.56"/>
    <x v="6"/>
    <x v="11"/>
    <d v="2016-04-20T19:12:56"/>
    <d v="2016-06-19T19:12:5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d v="2016-06-08T17:33:39"/>
    <x v="2884"/>
    <n v="2.75"/>
    <n v="52.8"/>
    <x v="6"/>
    <x v="11"/>
    <d v="2016-05-09T17:33:39"/>
    <d v="2016-06-08T17:33:39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d v="2017-02-17T21:00:00"/>
    <x v="2885"/>
    <n v="10.48"/>
    <n v="32.75"/>
    <x v="5"/>
    <x v="10"/>
    <d v="2017-01-06T20:21:40"/>
    <d v="2017-02-17T21:00: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d v="2016-07-07T23:42:17"/>
    <x v="2886"/>
    <n v="1.04"/>
    <n v="87"/>
    <x v="0"/>
    <x v="26"/>
    <d v="2016-06-07T23:42:17"/>
    <d v="2016-07-07T23:42:1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d v="2014-04-07T17:13:42"/>
    <x v="2887"/>
    <n v="104"/>
    <n v="21.67"/>
    <x v="5"/>
    <x v="27"/>
    <d v="2014-03-18T17:13:42"/>
    <d v="2014-04-07T17:13:4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d v="2015-07-01T00:40:46"/>
    <x v="2888"/>
    <n v="0.52"/>
    <n v="26"/>
    <x v="0"/>
    <x v="1"/>
    <d v="2015-06-03T00:40:46"/>
    <d v="2015-07-01T00:40:46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d v="2014-08-21T00:45:30"/>
    <x v="2889"/>
    <n v="3.25"/>
    <n v="28.89"/>
    <x v="7"/>
    <x v="12"/>
    <d v="2014-07-22T00:45:30"/>
    <d v="2014-08-21T00:45:3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d v="2014-08-12T18:57:31"/>
    <x v="2890"/>
    <n v="1.04"/>
    <n v="28.89"/>
    <x v="0"/>
    <x v="6"/>
    <d v="2014-07-08T18:57:31"/>
    <d v="2014-08-12T18:57:3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d v="2015-04-08T18:58:47"/>
    <x v="2891"/>
    <n v="52"/>
    <n v="17.329999999999998"/>
    <x v="1"/>
    <x v="39"/>
    <d v="2015-03-09T18:58:47"/>
    <d v="2015-04-08T18:58:47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d v="2014-08-01T17:12:00"/>
    <x v="2892"/>
    <n v="5.2"/>
    <n v="65"/>
    <x v="6"/>
    <x v="11"/>
    <d v="2014-07-09T17:41:30"/>
    <d v="2014-08-01T17:12:0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d v="2015-03-23T04:59:00"/>
    <x v="2893"/>
    <n v="32.5"/>
    <n v="37.14"/>
    <x v="6"/>
    <x v="11"/>
    <d v="2015-02-21T03:10:44"/>
    <d v="2015-03-23T04:59:0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d v="2015-06-13T16:37:23"/>
    <x v="2894"/>
    <n v="0.43"/>
    <n v="64.75"/>
    <x v="0"/>
    <x v="26"/>
    <d v="2015-05-14T16:37:23"/>
    <d v="2015-06-13T16:37:2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d v="2017-04-16T20:00:00"/>
    <x v="2895"/>
    <n v="51.6"/>
    <n v="32.25"/>
    <x v="6"/>
    <x v="11"/>
    <d v="2017-03-06T18:04:48"/>
    <d v="2017-04-16T20:00:0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d v="2012-12-07T22:23:42"/>
    <x v="2896"/>
    <n v="0.51"/>
    <n v="23.18"/>
    <x v="3"/>
    <x v="18"/>
    <d v="2012-11-07T22:23:42"/>
    <d v="2012-12-07T22:23:4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d v="2016-01-08T22:54:35"/>
    <x v="2897"/>
    <n v="10.08"/>
    <n v="42"/>
    <x v="4"/>
    <x v="29"/>
    <d v="2015-11-09T22:54:35"/>
    <d v="2016-01-08T22:54:35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d v="2016-05-01T14:18:38"/>
    <x v="2898"/>
    <n v="33.6"/>
    <n v="63"/>
    <x v="6"/>
    <x v="11"/>
    <d v="2016-04-01T14:18:38"/>
    <d v="2016-05-01T14:18:38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d v="2015-04-11T19:22:39"/>
    <x v="2899"/>
    <n v="100.4"/>
    <n v="31.38"/>
    <x v="6"/>
    <x v="11"/>
    <d v="2015-03-12T19:22:39"/>
    <d v="2015-04-11T19:22:39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d v="2016-06-18T19:32:19"/>
    <x v="2900"/>
    <n v="12.55"/>
    <n v="50.2"/>
    <x v="6"/>
    <x v="11"/>
    <d v="2016-05-19T19:32:19"/>
    <d v="2016-06-18T19:32:19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d v="2015-10-02T10:35:38"/>
    <x v="2901"/>
    <n v="5"/>
    <n v="83.33"/>
    <x v="5"/>
    <x v="10"/>
    <d v="2015-08-23T10:35:38"/>
    <d v="2015-10-02T10:35:38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d v="2015-05-31T09:29:00"/>
    <x v="2902"/>
    <n v="0.86"/>
    <n v="125"/>
    <x v="5"/>
    <x v="10"/>
    <d v="2015-04-12T15:59:04"/>
    <d v="2015-05-31T09:29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d v="2015-11-08T12:00:00"/>
    <x v="2903"/>
    <n v="25"/>
    <n v="50"/>
    <x v="5"/>
    <x v="10"/>
    <d v="2015-10-20T02:38:50"/>
    <d v="2015-11-08T12:00:0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d v="2013-08-10T13:15:20"/>
    <x v="2904"/>
    <n v="0.13"/>
    <n v="250"/>
    <x v="5"/>
    <x v="23"/>
    <d v="2013-07-11T13:15:20"/>
    <d v="2013-08-10T13:15:2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d v="2014-12-03T05:34:20"/>
    <x v="2905"/>
    <n v="3.33"/>
    <n v="250"/>
    <x v="0"/>
    <x v="26"/>
    <d v="2014-11-03T05:34:20"/>
    <d v="2014-12-03T05:34:2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d v="2016-12-28T19:25:15"/>
    <x v="2906"/>
    <n v="0.27"/>
    <n v="250"/>
    <x v="0"/>
    <x v="1"/>
    <d v="2016-11-28T19:25:15"/>
    <d v="2016-12-28T19:25: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d v="2016-08-27T17:00:09"/>
    <x v="2907"/>
    <n v="0.28999999999999998"/>
    <n v="250"/>
    <x v="8"/>
    <x v="30"/>
    <d v="2016-07-28T17:00:09"/>
    <d v="2016-08-27T17:00:0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d v="2016-05-19T08:12:01"/>
    <x v="2908"/>
    <n v="0.25"/>
    <n v="62.5"/>
    <x v="4"/>
    <x v="29"/>
    <d v="2016-03-20T08:12:01"/>
    <d v="2016-05-19T08:12:0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d v="2015-09-25T23:43:42"/>
    <x v="2909"/>
    <n v="25"/>
    <n v="41.67"/>
    <x v="6"/>
    <x v="19"/>
    <d v="2015-08-26T23:43:42"/>
    <d v="2015-09-25T23:43:42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d v="2016-04-05T08:34:06"/>
    <x v="2910"/>
    <n v="100"/>
    <n v="27.78"/>
    <x v="6"/>
    <x v="11"/>
    <d v="2016-03-08T09:34:06"/>
    <d v="2016-04-05T08:34:0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d v="2015-05-30T20:11:12"/>
    <x v="2911"/>
    <n v="100"/>
    <n v="31.25"/>
    <x v="6"/>
    <x v="11"/>
    <d v="2015-04-30T20:11:12"/>
    <d v="2015-05-30T20:11:1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d v="2014-12-23T21:08:45"/>
    <x v="2912"/>
    <n v="100"/>
    <n v="11.36"/>
    <x v="6"/>
    <x v="11"/>
    <d v="2014-11-28T21:08:45"/>
    <d v="2014-12-23T21:08:45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d v="2015-07-26T05:42:16"/>
    <x v="2913"/>
    <n v="5"/>
    <n v="62.5"/>
    <x v="6"/>
    <x v="11"/>
    <d v="2015-05-27T05:42:16"/>
    <d v="2015-07-26T05:42:1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d v="2014-09-16T03:00:00"/>
    <x v="2914"/>
    <n v="2.5"/>
    <n v="35.71"/>
    <x v="6"/>
    <x v="11"/>
    <d v="2014-08-15T15:22:32"/>
    <d v="2014-09-16T03:00:0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d v="2016-01-16T11:00:00"/>
    <x v="2915"/>
    <n v="1"/>
    <n v="49"/>
    <x v="0"/>
    <x v="26"/>
    <d v="2015-12-10T22:07:03"/>
    <d v="2016-01-16T11:00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d v="2016-06-18T05:19:50"/>
    <x v="2916"/>
    <n v="1.62"/>
    <n v="16.2"/>
    <x v="3"/>
    <x v="18"/>
    <d v="2016-04-19T05:19:50"/>
    <d v="2016-06-18T05:19:5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d v="2013-07-12T21:51:00"/>
    <x v="2917"/>
    <n v="3.01"/>
    <n v="30.13"/>
    <x v="7"/>
    <x v="37"/>
    <d v="2013-05-15T00:57:37"/>
    <d v="2013-07-12T21:51:0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d v="2015-02-22T12:14:45"/>
    <x v="2918"/>
    <n v="1.66"/>
    <n v="48.2"/>
    <x v="1"/>
    <x v="31"/>
    <d v="2015-01-28T12:14:45"/>
    <d v="2015-02-22T12:14:4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d v="2015-05-31T23:00:00"/>
    <x v="2919"/>
    <n v="109.55"/>
    <n v="20.079999999999998"/>
    <x v="6"/>
    <x v="11"/>
    <d v="2015-05-18T12:20:11"/>
    <d v="2015-05-31T23:00:0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d v="2015-11-25T22:04:55"/>
    <x v="2920"/>
    <n v="2.67"/>
    <n v="40"/>
    <x v="0"/>
    <x v="1"/>
    <d v="2015-10-26T21:04:55"/>
    <d v="2015-11-25T22:04:55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d v="2015-05-31T17:35:00"/>
    <x v="2921"/>
    <n v="4.8"/>
    <n v="30"/>
    <x v="6"/>
    <x v="11"/>
    <d v="2015-04-28T17:34:48"/>
    <d v="2015-05-31T17:35:0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d v="2015-05-19T21:00:49"/>
    <x v="2922"/>
    <n v="47.4"/>
    <n v="29.63"/>
    <x v="0"/>
    <x v="6"/>
    <d v="2015-04-19T21:00:49"/>
    <d v="2015-05-19T21:00:49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d v="2014-11-13T12:35:08"/>
    <x v="2923"/>
    <n v="0.76"/>
    <n v="33.71"/>
    <x v="2"/>
    <x v="36"/>
    <d v="2014-10-14T11:35:08"/>
    <d v="2014-11-13T12:35:0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d v="2016-03-10T00:35:00"/>
    <x v="2924"/>
    <n v="11.8"/>
    <n v="19.670000000000002"/>
    <x v="3"/>
    <x v="18"/>
    <d v="2016-02-09T00:35:00"/>
    <d v="2016-03-10T00:35:0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d v="2014-02-02T18:02:06"/>
    <x v="2925"/>
    <n v="4.7"/>
    <n v="39.17"/>
    <x v="1"/>
    <x v="35"/>
    <d v="2014-01-03T18:02:06"/>
    <d v="2014-02-02T18:02:06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d v="2014-12-12T07:11:00"/>
    <x v="2926"/>
    <n v="5.85"/>
    <n v="29.25"/>
    <x v="0"/>
    <x v="1"/>
    <d v="2014-12-04T00:57:52"/>
    <d v="2014-12-12T07:11:0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d v="2016-10-10T10:36:23"/>
    <x v="2927"/>
    <n v="11.7"/>
    <n v="39"/>
    <x v="1"/>
    <x v="39"/>
    <d v="2016-09-26T10:36:23"/>
    <d v="2016-10-10T10:36:2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d v="2016-12-21T11:50:30"/>
    <x v="2928"/>
    <n v="104"/>
    <n v="26"/>
    <x v="6"/>
    <x v="11"/>
    <d v="2016-10-22T10:50:30"/>
    <d v="2016-12-21T11:50:3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d v="2016-11-17T14:15:33"/>
    <x v="2929"/>
    <n v="1.94"/>
    <n v="33.29"/>
    <x v="0"/>
    <x v="1"/>
    <d v="2016-10-17T13:15:33"/>
    <d v="2016-11-17T14:15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d v="2015-03-31T13:14:00"/>
    <x v="2930"/>
    <n v="3.88"/>
    <n v="29.13"/>
    <x v="4"/>
    <x v="29"/>
    <d v="2015-02-07T16:13:46"/>
    <d v="2015-03-31T13:14:0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d v="2012-03-18T12:17:05"/>
    <x v="2931"/>
    <n v="1.1499999999999999"/>
    <n v="57.5"/>
    <x v="5"/>
    <x v="23"/>
    <d v="2012-02-17T13:17:05"/>
    <d v="2012-03-18T12:17:0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d v="2015-12-20T11:59:00"/>
    <x v="2932"/>
    <n v="153.33000000000001"/>
    <n v="13.53"/>
    <x v="6"/>
    <x v="11"/>
    <d v="2015-11-20T17:27:05"/>
    <d v="2015-12-20T11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d v="2015-06-01T17:01:00"/>
    <x v="2933"/>
    <n v="0.23"/>
    <n v="45.2"/>
    <x v="0"/>
    <x v="1"/>
    <d v="2015-04-17T17:01:00"/>
    <d v="2015-06-01T17:01:0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d v="2014-11-09T19:47:51"/>
    <x v="2934"/>
    <n v="5.63"/>
    <n v="28.13"/>
    <x v="7"/>
    <x v="14"/>
    <d v="2014-10-10T18:47:51"/>
    <d v="2014-11-09T19:47:5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d v="2010-07-21T19:00:00"/>
    <x v="2935"/>
    <n v="11.25"/>
    <n v="45"/>
    <x v="3"/>
    <x v="18"/>
    <d v="2010-06-03T21:16:52"/>
    <d v="2010-07-21T19:00:0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d v="2017-03-27T16:16:59"/>
    <x v="2936"/>
    <n v="22.5"/>
    <n v="18.75"/>
    <x v="6"/>
    <x v="11"/>
    <d v="2017-03-06T17:16:59"/>
    <d v="2017-03-27T16:16:5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d v="2016-05-27T17:46:51"/>
    <x v="2937"/>
    <n v="225"/>
    <n v="75"/>
    <x v="6"/>
    <x v="11"/>
    <d v="2016-05-13T17:46:51"/>
    <d v="2016-05-27T17:46:5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d v="2015-04-10T05:00:00"/>
    <x v="2938"/>
    <n v="37.5"/>
    <n v="56.25"/>
    <x v="6"/>
    <x v="11"/>
    <d v="2015-03-11T05:16:22"/>
    <d v="2015-04-10T05:00:0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d v="2016-02-08T13:01:00"/>
    <x v="2939"/>
    <n v="4.46"/>
    <n v="24.78"/>
    <x v="0"/>
    <x v="26"/>
    <d v="2016-01-08T13:18:51"/>
    <d v="2016-02-08T13:01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d v="2017-04-01T03:59:00"/>
    <x v="2940"/>
    <n v="2.48"/>
    <n v="74.33"/>
    <x v="1"/>
    <x v="32"/>
    <d v="2017-02-20T00:00:02"/>
    <d v="2017-04-01T03:59:0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d v="2016-09-05T02:59:00"/>
    <x v="2941"/>
    <n v="0.19"/>
    <n v="55"/>
    <x v="0"/>
    <x v="1"/>
    <d v="2016-07-10T19:54:22"/>
    <d v="2016-09-05T02:59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d v="2017-04-11T20:44:05"/>
    <x v="2942"/>
    <n v="4.2300000000000004"/>
    <n v="54"/>
    <x v="7"/>
    <x v="14"/>
    <d v="2017-03-12T20:44:05"/>
    <d v="2017-04-11T20:44:0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d v="2015-04-19T15:08:52"/>
    <x v="2943"/>
    <n v="6.55"/>
    <n v="108"/>
    <x v="6"/>
    <x v="19"/>
    <d v="2015-02-18T16:08:52"/>
    <d v="2015-04-19T15:08:5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d v="2015-01-16T10:26:00"/>
    <x v="2944"/>
    <n v="10.8"/>
    <n v="72"/>
    <x v="6"/>
    <x v="11"/>
    <d v="2014-12-17T14:42:04"/>
    <d v="2015-01-16T10:26:0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d v="2012-01-05T11:33:00"/>
    <x v="2945"/>
    <n v="0.28999999999999998"/>
    <n v="71.67"/>
    <x v="5"/>
    <x v="23"/>
    <d v="2011-12-05T11:33:36"/>
    <d v="2012-01-05T11:33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d v="2010-05-08T22:16:00"/>
    <x v="2946"/>
    <n v="3.31"/>
    <n v="53.75"/>
    <x v="5"/>
    <x v="23"/>
    <d v="2010-03-10T21:15:51"/>
    <d v="2010-05-08T22:16:0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d v="2017-02-23T01:00:00"/>
    <x v="2947"/>
    <n v="7.17"/>
    <n v="30.71"/>
    <x v="6"/>
    <x v="11"/>
    <d v="2017-02-02T23:18:01"/>
    <d v="2017-02-23T01:00:0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d v="2015-01-31T15:25:53"/>
    <x v="2948"/>
    <n v="10.7"/>
    <n v="26.75"/>
    <x v="6"/>
    <x v="11"/>
    <d v="2014-12-02T15:25:53"/>
    <d v="2015-01-31T15:25:5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d v="2016-07-12T18:51:00"/>
    <x v="2949"/>
    <n v="4.24"/>
    <n v="30.29"/>
    <x v="0"/>
    <x v="1"/>
    <d v="2016-06-17T18:09:48"/>
    <d v="2016-07-12T18:51:0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d v="2016-09-25T01:16:29"/>
    <x v="2950"/>
    <n v="1.41"/>
    <n v="53"/>
    <x v="8"/>
    <x v="30"/>
    <d v="2016-08-16T01:16:29"/>
    <d v="2016-09-25T01:16:29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d v="2015-06-30T03:06:42"/>
    <x v="2951"/>
    <n v="1.06"/>
    <n v="16.309999999999999"/>
    <x v="3"/>
    <x v="28"/>
    <d v="2015-05-31T03:06:42"/>
    <d v="2015-06-30T03:06:4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d v="2016-08-29T03:55:00"/>
    <x v="2952"/>
    <n v="7.47"/>
    <n v="35.17"/>
    <x v="6"/>
    <x v="11"/>
    <d v="2016-08-19T20:30:46"/>
    <d v="2016-08-29T03:55:0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d v="2015-02-06T01:37:14"/>
    <x v="2953"/>
    <n v="21.1"/>
    <n v="26.38"/>
    <x v="6"/>
    <x v="11"/>
    <d v="2014-12-08T01:37:14"/>
    <d v="2015-02-06T01:37:1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d v="2013-12-15T03:14:59"/>
    <x v="2954"/>
    <n v="2.79"/>
    <n v="35"/>
    <x v="7"/>
    <x v="37"/>
    <d v="2013-11-05T03:14:59"/>
    <d v="2013-12-15T03:14:5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d v="2014-08-20T09:21:17"/>
    <x v="2955"/>
    <n v="1.75"/>
    <n v="52.5"/>
    <x v="4"/>
    <x v="40"/>
    <d v="2014-08-03T09:21:17"/>
    <d v="2014-08-20T09:21:17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d v="2015-02-22T11:30:00"/>
    <x v="2956"/>
    <n v="102.5"/>
    <n v="15.77"/>
    <x v="5"/>
    <x v="27"/>
    <d v="2015-02-07T14:46:29"/>
    <d v="2015-02-22T11:30:0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d v="2017-02-02T14:46:01"/>
    <x v="2957"/>
    <n v="1.37"/>
    <n v="68.33"/>
    <x v="5"/>
    <x v="23"/>
    <d v="2017-01-03T14:46:01"/>
    <d v="2017-02-02T14:46:0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d v="2014-09-01T20:10:17"/>
    <x v="2958"/>
    <n v="0.21"/>
    <n v="68.33"/>
    <x v="0"/>
    <x v="1"/>
    <d v="2014-07-18T20:10:17"/>
    <d v="2014-09-01T20:10:17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d v="2016-09-15T20:53:33"/>
    <x v="2959"/>
    <n v="41"/>
    <n v="29.29"/>
    <x v="7"/>
    <x v="12"/>
    <d v="2016-08-21T20:53:33"/>
    <d v="2016-09-15T20:53:3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d v="2010-09-02T02:00:00"/>
    <x v="2960"/>
    <n v="10.81"/>
    <n v="51.25"/>
    <x v="1"/>
    <x v="32"/>
    <d v="2010-08-09T01:34:51"/>
    <d v="2010-09-02T02:00:0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d v="2016-05-15T16:21:00"/>
    <x v="2961"/>
    <n v="20.5"/>
    <n v="20.5"/>
    <x v="2"/>
    <x v="34"/>
    <d v="2016-03-16T17:06:22"/>
    <d v="2016-05-15T16:21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d v="2015-01-16T12:09:11"/>
    <x v="2962"/>
    <n v="12.75"/>
    <n v="25.5"/>
    <x v="6"/>
    <x v="11"/>
    <d v="2014-12-17T12:09:11"/>
    <d v="2015-01-16T12:09:11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d v="2012-03-26T08:01:39"/>
    <x v="2963"/>
    <n v="6.8"/>
    <n v="40.78"/>
    <x v="5"/>
    <x v="23"/>
    <d v="2012-01-26T09:01:39"/>
    <d v="2012-03-26T08:01:3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d v="2016-03-30T20:10:58"/>
    <x v="2964"/>
    <n v="16.829999999999998"/>
    <n v="16.829999999999998"/>
    <x v="4"/>
    <x v="29"/>
    <d v="2016-01-30T21:10:58"/>
    <d v="2016-03-30T20:10:58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d v="2016-10-08T09:20:39"/>
    <x v="2965"/>
    <n v="2.38"/>
    <n v="202"/>
    <x v="6"/>
    <x v="11"/>
    <d v="2016-09-08T09:20:39"/>
    <d v="2016-10-08T09:20:39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d v="2016-03-05T19:44:56"/>
    <x v="2966"/>
    <n v="0.72"/>
    <n v="22.33"/>
    <x v="4"/>
    <x v="29"/>
    <d v="2016-01-05T19:44:56"/>
    <d v="2016-03-05T19:44:5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d v="2015-04-29T23:00:00"/>
    <x v="2967"/>
    <n v="100.5"/>
    <n v="18.27"/>
    <x v="6"/>
    <x v="11"/>
    <d v="2015-04-07T19:53:30"/>
    <d v="2015-04-29T23:00:0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d v="2015-02-15T14:05:47"/>
    <x v="2968"/>
    <n v="10.050000000000001"/>
    <n v="100.5"/>
    <x v="6"/>
    <x v="11"/>
    <d v="2015-01-16T14:05:47"/>
    <d v="2015-02-15T14:05:47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d v="2016-03-04T01:55:55"/>
    <x v="2969"/>
    <n v="20"/>
    <n v="100"/>
    <x v="5"/>
    <x v="10"/>
    <d v="2016-02-03T01:55:55"/>
    <d v="2016-03-04T01:55: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d v="2016-01-06T20:38:37"/>
    <x v="2970"/>
    <n v="2.5"/>
    <n v="200"/>
    <x v="0"/>
    <x v="26"/>
    <d v="2015-12-07T20:38:37"/>
    <d v="2016-01-06T20:38:3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d v="2015-04-01T20:32:43"/>
    <x v="2971"/>
    <n v="10"/>
    <n v="40"/>
    <x v="7"/>
    <x v="12"/>
    <d v="2015-03-02T21:32:43"/>
    <d v="2015-04-01T20:32:4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d v="2016-02-15T07:59:00"/>
    <x v="2972"/>
    <n v="100"/>
    <n v="40"/>
    <x v="1"/>
    <x v="17"/>
    <d v="2016-01-27T20:15:27"/>
    <d v="2016-02-15T07:59:0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d v="2015-02-08T21:58:29"/>
    <x v="2973"/>
    <n v="0.1"/>
    <n v="100"/>
    <x v="1"/>
    <x v="31"/>
    <d v="2015-01-09T21:58:29"/>
    <d v="2015-02-08T21:58:29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d v="2015-09-09T22:31:19"/>
    <x v="2974"/>
    <n v="2.5"/>
    <n v="200"/>
    <x v="6"/>
    <x v="9"/>
    <d v="2015-08-10T22:31:19"/>
    <d v="2015-09-09T22:31:19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d v="2016-04-17T23:30:00"/>
    <x v="2975"/>
    <n v="100"/>
    <n v="22.22"/>
    <x v="6"/>
    <x v="11"/>
    <d v="2016-04-07T03:27:36"/>
    <d v="2016-04-17T23:3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d v="2015-04-03T21:44:10"/>
    <x v="2976"/>
    <n v="1.48"/>
    <n v="100"/>
    <x v="6"/>
    <x v="11"/>
    <d v="2015-03-04T22:44:10"/>
    <d v="2015-04-03T21:44:1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d v="2016-06-05T12:42:12"/>
    <x v="2977"/>
    <n v="0.8"/>
    <n v="199"/>
    <x v="0"/>
    <x v="1"/>
    <d v="2016-05-06T12:42:12"/>
    <d v="2016-06-05T12:42:12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d v="2011-01-24T05:45:26"/>
    <x v="2978"/>
    <n v="3.02"/>
    <n v="32.67"/>
    <x v="7"/>
    <x v="33"/>
    <d v="2010-11-25T05:45:26"/>
    <d v="2011-01-24T05:45:26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d v="2014-12-01T22:59:21"/>
    <x v="2979"/>
    <n v="5.03"/>
    <n v="19.600000000000001"/>
    <x v="7"/>
    <x v="33"/>
    <d v="2014-11-01T21:59:21"/>
    <d v="2014-12-01T22:59:2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d v="2010-10-25T03:03:49"/>
    <x v="2980"/>
    <n v="2.44"/>
    <n v="27.86"/>
    <x v="7"/>
    <x v="12"/>
    <d v="2010-09-10T03:03:49"/>
    <d v="2010-10-25T03:03:4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d v="2016-11-02T00:31:01"/>
    <x v="2981"/>
    <n v="130"/>
    <n v="16.25"/>
    <x v="6"/>
    <x v="11"/>
    <d v="2016-10-19T00:31:01"/>
    <d v="2016-11-02T00:31:0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d v="2015-02-28T08:00:00"/>
    <x v="2982"/>
    <n v="3.25"/>
    <n v="39"/>
    <x v="6"/>
    <x v="11"/>
    <d v="2015-01-27T20:00:22"/>
    <d v="2015-02-28T08:00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d v="2016-02-23T00:57:56"/>
    <x v="2983"/>
    <n v="1.29"/>
    <n v="19.399999999999999"/>
    <x v="0"/>
    <x v="1"/>
    <d v="2016-02-09T00:57:56"/>
    <d v="2016-02-23T00:57:5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d v="2015-04-03T13:59:01"/>
    <x v="2984"/>
    <n v="2.38"/>
    <n v="47.5"/>
    <x v="5"/>
    <x v="21"/>
    <d v="2015-03-04T14:59:01"/>
    <d v="2015-04-03T13:59:0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d v="2016-07-12T19:22:21"/>
    <x v="2985"/>
    <n v="95.48"/>
    <n v="47.5"/>
    <x v="8"/>
    <x v="30"/>
    <d v="2016-07-05T19:22:21"/>
    <d v="2016-07-12T19:22:2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d v="2014-10-04T06:59:00"/>
    <x v="2986"/>
    <n v="2.7"/>
    <n v="23.63"/>
    <x v="6"/>
    <x v="11"/>
    <d v="2014-09-03T05:19:02"/>
    <d v="2014-10-04T06:59:0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d v="2014-08-14T18:20:08"/>
    <x v="2987"/>
    <n v="0.75"/>
    <n v="23.5"/>
    <x v="4"/>
    <x v="29"/>
    <d v="2014-07-15T18:20:08"/>
    <d v="2014-08-14T18:20:08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d v="2014-09-27T13:27:24"/>
    <x v="2988"/>
    <n v="3.74"/>
    <n v="12.47"/>
    <x v="2"/>
    <x v="3"/>
    <d v="2014-07-29T13:27:24"/>
    <d v="2014-09-27T13:27:24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d v="2015-12-17T04:38:46"/>
    <x v="2989"/>
    <n v="0.41"/>
    <n v="23.25"/>
    <x v="3"/>
    <x v="28"/>
    <d v="2015-11-17T04:38:46"/>
    <d v="2015-12-17T04:38:4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d v="2014-12-05T17:27:15"/>
    <x v="2990"/>
    <n v="0.41"/>
    <n v="46.25"/>
    <x v="6"/>
    <x v="11"/>
    <d v="2014-11-05T17:27:15"/>
    <d v="2014-12-05T17:27:15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d v="2015-09-07T18:09:57"/>
    <x v="2991"/>
    <n v="3.08"/>
    <n v="61.67"/>
    <x v="6"/>
    <x v="11"/>
    <d v="2015-08-08T18:09:57"/>
    <d v="2015-09-07T18:09:57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d v="2015-03-24T00:08:46"/>
    <x v="2992"/>
    <n v="40"/>
    <n v="25.71"/>
    <x v="5"/>
    <x v="10"/>
    <d v="2015-03-07T01:08:46"/>
    <d v="2015-03-24T00:08:46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d v="2015-03-07T19:55:01"/>
    <x v="2993"/>
    <n v="6.61"/>
    <n v="30"/>
    <x v="1"/>
    <x v="31"/>
    <d v="2015-02-05T19:55:01"/>
    <d v="2015-03-07T19:55:0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d v="2012-09-15T01:35:37"/>
    <x v="2994"/>
    <n v="120"/>
    <n v="22.5"/>
    <x v="7"/>
    <x v="15"/>
    <d v="2012-09-01T01:35:37"/>
    <d v="2012-09-15T01:35:3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d v="2015-04-24T01:39:31"/>
    <x v="2995"/>
    <n v="3.27"/>
    <n v="30"/>
    <x v="0"/>
    <x v="26"/>
    <d v="2015-03-25T01:39:31"/>
    <d v="2015-04-24T01:39:31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d v="2016-05-10T21:00:00"/>
    <x v="2996"/>
    <n v="180"/>
    <n v="12"/>
    <x v="6"/>
    <x v="11"/>
    <d v="2016-04-17T17:30:53"/>
    <d v="2016-05-10T21:00:0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d v="2012-06-09T20:20:08"/>
    <x v="2997"/>
    <n v="0.04"/>
    <n v="17.850000000000001"/>
    <x v="3"/>
    <x v="18"/>
    <d v="2012-04-10T20:20:08"/>
    <d v="2012-06-09T20:20:08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d v="2011-08-06T14:38:56"/>
    <x v="2998"/>
    <n v="17.8"/>
    <n v="59.33"/>
    <x v="7"/>
    <x v="37"/>
    <d v="2011-07-07T14:38:56"/>
    <d v="2011-08-06T14:38:5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d v="2015-05-21T03:26:50"/>
    <x v="2999"/>
    <n v="3.54"/>
    <n v="59"/>
    <x v="1"/>
    <x v="35"/>
    <d v="2015-04-21T03:26:50"/>
    <d v="2015-05-21T03:26:5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d v="2016-07-19T14:14:41"/>
    <x v="3000"/>
    <n v="0.89"/>
    <n v="35.4"/>
    <x v="6"/>
    <x v="11"/>
    <d v="2016-06-19T14:14:41"/>
    <d v="2016-07-19T14:14:4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d v="2014-12-25T20:27:03"/>
    <x v="3001"/>
    <n v="1.46"/>
    <n v="35"/>
    <x v="0"/>
    <x v="26"/>
    <d v="2014-11-25T20:27:03"/>
    <d v="2014-12-25T20:27:03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d v="2015-10-16T16:35:52"/>
    <x v="3002"/>
    <n v="7.0000000000000007E-2"/>
    <n v="87.5"/>
    <x v="6"/>
    <x v="9"/>
    <d v="2015-09-16T16:35:52"/>
    <d v="2015-10-16T16:35:5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d v="2015-06-11T23:00:00"/>
    <x v="3003"/>
    <n v="11.53"/>
    <n v="24.71"/>
    <x v="6"/>
    <x v="11"/>
    <d v="2015-04-30T14:58:23"/>
    <d v="2015-06-11T23:00:0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d v="2011-12-16T01:26:35"/>
    <x v="3004"/>
    <n v="1.7"/>
    <n v="34"/>
    <x v="1"/>
    <x v="35"/>
    <d v="2011-11-16T01:26:35"/>
    <d v="2011-12-16T01:26:3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d v="2013-11-11T14:19:08"/>
    <x v="3005"/>
    <n v="0.34"/>
    <n v="42.5"/>
    <x v="7"/>
    <x v="33"/>
    <d v="2013-10-12T13:19:08"/>
    <d v="2013-11-11T14:19:0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d v="2015-11-03T04:15:59"/>
    <x v="3006"/>
    <n v="34"/>
    <n v="28.33"/>
    <x v="2"/>
    <x v="38"/>
    <d v="2015-10-04T03:15:59"/>
    <d v="2015-11-03T04:15:59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d v="2014-06-17T04:36:18"/>
    <x v="3007"/>
    <n v="10.63"/>
    <n v="42.5"/>
    <x v="6"/>
    <x v="11"/>
    <d v="2014-06-03T04:36:18"/>
    <d v="2014-06-17T04:36:18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d v="2015-07-07T19:26:20"/>
    <x v="3008"/>
    <n v="20"/>
    <n v="34"/>
    <x v="6"/>
    <x v="11"/>
    <d v="2015-05-08T19:26:20"/>
    <d v="2015-07-07T19:26:20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d v="2012-04-04T16:46:15"/>
    <x v="3009"/>
    <n v="41.25"/>
    <n v="23.57"/>
    <x v="3"/>
    <x v="18"/>
    <d v="2012-03-05T17:46:15"/>
    <d v="2012-04-04T16:46:15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d v="2015-03-01T03:00:00"/>
    <x v="3010"/>
    <n v="16.5"/>
    <n v="27.5"/>
    <x v="6"/>
    <x v="11"/>
    <d v="2015-01-27T16:00:20"/>
    <d v="2015-03-01T03:00:0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d v="2017-04-04T03:38:41"/>
    <x v="3011"/>
    <n v="20.85"/>
    <n v="23.14"/>
    <x v="6"/>
    <x v="11"/>
    <d v="2017-03-13T03:38:41"/>
    <d v="2017-04-04T03:38:41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d v="2012-09-23T02:25:00"/>
    <x v="3012"/>
    <n v="3.2"/>
    <n v="40"/>
    <x v="7"/>
    <x v="33"/>
    <d v="2012-08-28T19:06:20"/>
    <d v="2012-09-23T02:25:00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d v="2013-11-27T22:08:31"/>
    <x v="3013"/>
    <n v="2.67"/>
    <n v="32"/>
    <x v="7"/>
    <x v="33"/>
    <d v="2013-10-28T21:08:31"/>
    <d v="2013-11-27T22:08:3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d v="2015-01-16T10:30:47"/>
    <x v="3014"/>
    <n v="0.4"/>
    <n v="39"/>
    <x v="0"/>
    <x v="1"/>
    <d v="2014-12-17T10:30:47"/>
    <d v="2015-01-16T10:30:47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d v="2015-09-12T13:37:40"/>
    <x v="3015"/>
    <n v="155"/>
    <n v="51.67"/>
    <x v="2"/>
    <x v="3"/>
    <d v="2015-07-24T13:37:40"/>
    <d v="2015-09-12T13:37:4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d v="2013-06-05T22:13:50"/>
    <x v="3016"/>
    <n v="0.77"/>
    <n v="11.77"/>
    <x v="5"/>
    <x v="23"/>
    <d v="2013-05-06T22:13:50"/>
    <d v="2013-06-05T22:13:5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d v="2017-03-02T16:49:11"/>
    <x v="3017"/>
    <n v="100"/>
    <n v="21.86"/>
    <x v="7"/>
    <x v="15"/>
    <d v="2017-02-27T16:49:11"/>
    <d v="2017-03-02T16:49:1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d v="2014-10-26T20:08:00"/>
    <x v="3018"/>
    <n v="15.3"/>
    <n v="38.25"/>
    <x v="6"/>
    <x v="11"/>
    <d v="2014-09-24T19:40:06"/>
    <d v="2014-10-26T20:08:0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d v="2014-10-28T22:00:00"/>
    <x v="3019"/>
    <n v="0.27"/>
    <n v="25.17"/>
    <x v="5"/>
    <x v="21"/>
    <d v="2014-09-22T18:46:04"/>
    <d v="2014-10-28T22:00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d v="2016-01-03T01:55:37"/>
    <x v="3020"/>
    <n v="0.3"/>
    <n v="50.33"/>
    <x v="7"/>
    <x v="33"/>
    <d v="2015-12-04T01:55:37"/>
    <d v="2016-01-03T01:55:37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d v="2014-12-05T16:04:40"/>
    <x v="3021"/>
    <n v="1.51"/>
    <n v="50.33"/>
    <x v="4"/>
    <x v="29"/>
    <d v="2014-10-06T15:04:40"/>
    <d v="2014-12-05T16:04:4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d v="2015-08-25T17:34:42"/>
    <x v="3022"/>
    <n v="0.6"/>
    <n v="50.33"/>
    <x v="4"/>
    <x v="29"/>
    <d v="2015-07-26T17:34:42"/>
    <d v="2015-08-25T17:34:4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d v="2016-08-16T18:07:49"/>
    <x v="3023"/>
    <n v="4.03"/>
    <n v="37.75"/>
    <x v="6"/>
    <x v="19"/>
    <d v="2016-06-17T18:07:49"/>
    <d v="2016-08-16T18:07:49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d v="2014-05-16T22:11:30"/>
    <x v="3024"/>
    <n v="37.75"/>
    <n v="11.62"/>
    <x v="6"/>
    <x v="11"/>
    <d v="2014-05-06T22:11:30"/>
    <d v="2014-05-16T22:11:3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d v="2013-04-06T06:16:22"/>
    <x v="3025"/>
    <n v="3"/>
    <n v="30"/>
    <x v="5"/>
    <x v="23"/>
    <d v="2013-03-07T07:16:22"/>
    <d v="2013-04-06T06:16:22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d v="2015-06-20T19:06:13"/>
    <x v="3026"/>
    <n v="2.2400000000000002"/>
    <n v="50"/>
    <x v="1"/>
    <x v="35"/>
    <d v="2015-05-06T19:06:13"/>
    <d v="2015-06-20T19:06:13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d v="2016-12-09T14:51:39"/>
    <x v="3027"/>
    <n v="7.5"/>
    <n v="50"/>
    <x v="7"/>
    <x v="14"/>
    <d v="2016-10-30T13:51:39"/>
    <d v="2016-12-09T14:51: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d v="2011-12-16T00:19:14"/>
    <x v="3028"/>
    <n v="3"/>
    <n v="75"/>
    <x v="1"/>
    <x v="39"/>
    <d v="2011-11-16T00:19:14"/>
    <d v="2011-12-16T00:19:14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d v="2015-11-12T06:59:00"/>
    <x v="3029"/>
    <n v="21.43"/>
    <n v="37.5"/>
    <x v="6"/>
    <x v="11"/>
    <d v="2015-10-20T16:35:03"/>
    <d v="2015-11-12T06:59:0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d v="2015-11-05T23:32:52"/>
    <x v="3030"/>
    <n v="0.19"/>
    <n v="13.55"/>
    <x v="5"/>
    <x v="23"/>
    <d v="2015-09-25T22:32:52"/>
    <d v="2015-11-05T23:32:5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d v="2015-08-08T21:34:00"/>
    <x v="3031"/>
    <n v="4.87"/>
    <n v="24.33"/>
    <x v="6"/>
    <x v="11"/>
    <d v="2015-06-10T00:54:07"/>
    <d v="2015-08-08T21:34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d v="2017-01-03T16:02:45"/>
    <x v="3032"/>
    <n v="2.9"/>
    <n v="48.33"/>
    <x v="1"/>
    <x v="31"/>
    <d v="2016-12-04T16:02:45"/>
    <d v="2017-01-03T16:02:45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d v="2015-09-17T02:31:52"/>
    <x v="3033"/>
    <n v="2.23"/>
    <n v="72.5"/>
    <x v="4"/>
    <x v="29"/>
    <d v="2015-08-18T02:31:52"/>
    <d v="2015-09-17T02:31:5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d v="2014-05-19T11:26:29"/>
    <x v="3034"/>
    <n v="7.84"/>
    <n v="20.71"/>
    <x v="6"/>
    <x v="11"/>
    <d v="2014-04-26T11:26:29"/>
    <d v="2014-05-19T11:26:2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d v="2016-02-18T19:09:29"/>
    <x v="3035"/>
    <n v="0.17"/>
    <n v="142"/>
    <x v="0"/>
    <x v="26"/>
    <d v="2016-01-19T19:09:29"/>
    <d v="2016-02-18T19:09:2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d v="2014-08-23T22:08:38"/>
    <x v="3036"/>
    <n v="17.63"/>
    <n v="28.2"/>
    <x v="5"/>
    <x v="23"/>
    <d v="2014-07-24T22:08:38"/>
    <d v="2014-08-23T22:08: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d v="2014-12-14T20:00:34"/>
    <x v="3037"/>
    <n v="14.1"/>
    <n v="20.14"/>
    <x v="6"/>
    <x v="9"/>
    <d v="2014-11-14T20:00:34"/>
    <d v="2014-12-14T20:00:34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d v="2015-06-18T13:13:11"/>
    <x v="3038"/>
    <n v="0.06"/>
    <n v="28"/>
    <x v="5"/>
    <x v="21"/>
    <d v="2015-04-19T13:13:11"/>
    <d v="2015-06-18T13:13:1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d v="2014-12-26T20:35:39"/>
    <x v="3039"/>
    <n v="1.4"/>
    <n v="23.33"/>
    <x v="0"/>
    <x v="26"/>
    <d v="2014-11-26T20:35:39"/>
    <d v="2014-12-26T20:35:39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d v="2015-07-03T21:26:26"/>
    <x v="3040"/>
    <n v="7"/>
    <n v="46.67"/>
    <x v="2"/>
    <x v="36"/>
    <d v="2015-06-12T21:26:26"/>
    <d v="2015-07-03T21:26:2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d v="2012-06-16T03:10:00"/>
    <x v="3041"/>
    <n v="28"/>
    <n v="35"/>
    <x v="1"/>
    <x v="39"/>
    <d v="2012-05-15T15:33:17"/>
    <d v="2012-06-16T03:10:0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d v="2014-06-27T02:52:54"/>
    <x v="3042"/>
    <n v="26.95"/>
    <n v="17.25"/>
    <x v="5"/>
    <x v="23"/>
    <d v="2014-06-11T02:52:54"/>
    <d v="2014-06-27T02:52:54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d v="2016-05-15T20:21:13"/>
    <x v="3043"/>
    <n v="27.4"/>
    <n v="22.83"/>
    <x v="6"/>
    <x v="11"/>
    <d v="2016-04-15T20:21:13"/>
    <d v="2016-05-15T20:21:13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d v="2014-07-21T12:52:06"/>
    <x v="3044"/>
    <n v="0.97"/>
    <n v="22.67"/>
    <x v="6"/>
    <x v="11"/>
    <d v="2014-06-21T12:52:06"/>
    <d v="2014-07-21T12:52:0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d v="2015-06-11T02:13:11"/>
    <x v="3045"/>
    <n v="5.4"/>
    <n v="27"/>
    <x v="6"/>
    <x v="11"/>
    <d v="2015-05-12T02:13:11"/>
    <d v="2015-06-11T02:13:11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d v="2014-09-11T08:37:22"/>
    <x v="3046"/>
    <n v="0.23"/>
    <n v="33.75"/>
    <x v="6"/>
    <x v="11"/>
    <d v="2014-08-12T08:37:22"/>
    <d v="2014-09-11T08:37:2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d v="2016-11-13T10:17:40"/>
    <x v="3047"/>
    <n v="5.4"/>
    <n v="45"/>
    <x v="6"/>
    <x v="11"/>
    <d v="2016-10-14T09:17:40"/>
    <d v="2016-11-13T10:17:4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d v="2014-06-27T16:21:24"/>
    <x v="3048"/>
    <n v="1.42"/>
    <n v="15"/>
    <x v="6"/>
    <x v="11"/>
    <d v="2014-05-28T16:21:24"/>
    <d v="2014-06-27T16:21:2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d v="2016-03-01T17:05:14"/>
    <x v="3049"/>
    <n v="1.33"/>
    <n v="16.63"/>
    <x v="5"/>
    <x v="23"/>
    <d v="2016-01-31T17:05:14"/>
    <d v="2016-03-01T17:05:1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d v="2013-10-22T21:44:38"/>
    <x v="3050"/>
    <n v="4.4000000000000004"/>
    <n v="44"/>
    <x v="7"/>
    <x v="37"/>
    <d v="2013-08-23T21:44:38"/>
    <d v="2013-10-22T21:44:3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d v="2015-02-28T00:01:34"/>
    <x v="3051"/>
    <n v="0.33"/>
    <n v="44"/>
    <x v="0"/>
    <x v="24"/>
    <d v="2015-01-29T00:01:34"/>
    <d v="2015-02-28T00:01:3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d v="2015-08-23T08:35:08"/>
    <x v="3052"/>
    <n v="2.62"/>
    <n v="16.38"/>
    <x v="0"/>
    <x v="26"/>
    <d v="2015-07-09T08:35:08"/>
    <d v="2015-08-23T08:35:08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d v="2014-03-16T22:00:00"/>
    <x v="3053"/>
    <n v="6.55"/>
    <n v="18.71"/>
    <x v="7"/>
    <x v="33"/>
    <d v="2014-02-10T08:38:22"/>
    <d v="2014-03-16T22:00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d v="2015-01-24T12:00:00"/>
    <x v="3054"/>
    <n v="15.41"/>
    <n v="32.75"/>
    <x v="6"/>
    <x v="11"/>
    <d v="2014-11-25T16:15:33"/>
    <d v="2015-01-24T12:00:0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d v="2015-03-27T02:39:00"/>
    <x v="3055"/>
    <n v="13"/>
    <n v="65"/>
    <x v="5"/>
    <x v="10"/>
    <d v="2015-01-27T18:28:38"/>
    <d v="2015-03-27T02:39:0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d v="2013-12-21T20:32:11"/>
    <x v="3056"/>
    <n v="26"/>
    <n v="13"/>
    <x v="3"/>
    <x v="18"/>
    <d v="2013-11-21T20:32:11"/>
    <d v="2013-12-21T20:32:11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d v="2015-03-14T00:50:01"/>
    <x v="3057"/>
    <n v="32.5"/>
    <n v="26"/>
    <x v="6"/>
    <x v="11"/>
    <d v="2015-02-12T01:50:01"/>
    <d v="2015-03-14T00:50:0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d v="2015-06-10T09:58:22"/>
    <x v="3058"/>
    <n v="65"/>
    <n v="14.44"/>
    <x v="6"/>
    <x v="19"/>
    <d v="2015-05-20T09:58:22"/>
    <d v="2015-06-10T09:58:22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d v="2016-10-07T21:51:48"/>
    <x v="3059"/>
    <n v="8.67"/>
    <n v="32.5"/>
    <x v="6"/>
    <x v="11"/>
    <d v="2016-09-07T21:51:48"/>
    <d v="2016-10-07T21:51:48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d v="2014-09-25T21:16:44"/>
    <x v="3060"/>
    <n v="129"/>
    <n v="43"/>
    <x v="6"/>
    <x v="19"/>
    <d v="2014-08-26T21:16:44"/>
    <d v="2014-09-25T21:16:4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d v="2013-11-09T01:18:59"/>
    <x v="3061"/>
    <n v="12.8"/>
    <n v="10.67"/>
    <x v="3"/>
    <x v="18"/>
    <d v="2013-10-10T00:18:59"/>
    <d v="2013-11-09T01:18:5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d v="2016-05-05T21:36:36"/>
    <x v="3062"/>
    <n v="0.01"/>
    <n v="12.8"/>
    <x v="6"/>
    <x v="9"/>
    <d v="2016-03-06T22:36:36"/>
    <d v="2016-05-05T21:36:3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d v="2015-01-25T03:56:39"/>
    <x v="3063"/>
    <n v="0.84"/>
    <n v="25.2"/>
    <x v="0"/>
    <x v="1"/>
    <d v="2014-12-26T03:56:39"/>
    <d v="2015-01-25T03:56:3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d v="2015-01-08T13:41:00"/>
    <x v="3064"/>
    <n v="0.19"/>
    <n v="42"/>
    <x v="6"/>
    <x v="9"/>
    <d v="2014-12-08T13:44:07"/>
    <d v="2015-01-08T13:41:0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d v="2015-04-19T16:19:46"/>
    <x v="3065"/>
    <n v="6.3"/>
    <n v="42"/>
    <x v="6"/>
    <x v="11"/>
    <d v="2015-02-18T17:19:46"/>
    <d v="2015-04-19T16:19:46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d v="2013-12-01T21:01:42"/>
    <x v="3066"/>
    <n v="5"/>
    <n v="62.5"/>
    <x v="5"/>
    <x v="23"/>
    <d v="2013-10-29T20:01:42"/>
    <d v="2013-12-01T21:01:42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d v="2013-11-21T17:46:19"/>
    <x v="3067"/>
    <n v="4.17"/>
    <n v="31.25"/>
    <x v="7"/>
    <x v="12"/>
    <d v="2013-10-22T16:46:19"/>
    <d v="2013-11-21T17:46:19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d v="2017-01-21T21:45:31"/>
    <x v="3068"/>
    <n v="0.36"/>
    <n v="31.25"/>
    <x v="3"/>
    <x v="28"/>
    <d v="2017-01-01T21:45:31"/>
    <d v="2017-01-21T21:45:3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d v="2016-02-28T23:59:00"/>
    <x v="3069"/>
    <n v="5"/>
    <n v="41.67"/>
    <x v="1"/>
    <x v="32"/>
    <d v="2016-02-04T00:47:39"/>
    <d v="2016-02-28T23:59:00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d v="2017-03-01T04:00:00"/>
    <x v="3070"/>
    <n v="0.5"/>
    <n v="62.5"/>
    <x v="3"/>
    <x v="28"/>
    <d v="2017-01-07T05:54:57"/>
    <d v="2017-03-01T04:00:0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d v="2016-12-21T04:36:30"/>
    <x v="3071"/>
    <n v="0.63"/>
    <n v="62.5"/>
    <x v="6"/>
    <x v="9"/>
    <d v="2016-10-22T03:36:30"/>
    <d v="2016-12-21T04:36:3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d v="2014-08-12T18:36:01"/>
    <x v="3072"/>
    <n v="1.25"/>
    <n v="62.5"/>
    <x v="6"/>
    <x v="11"/>
    <d v="2014-07-23T18:36:01"/>
    <d v="2014-08-12T18:36:01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d v="2014-10-26T21:52:38"/>
    <x v="3073"/>
    <n v="0.83"/>
    <n v="62.5"/>
    <x v="6"/>
    <x v="11"/>
    <d v="2014-08-27T21:52:38"/>
    <d v="2014-10-26T21:52:3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d v="2016-02-01T23:55:41"/>
    <x v="3074"/>
    <n v="0.1"/>
    <n v="41.33"/>
    <x v="0"/>
    <x v="4"/>
    <d v="2015-12-03T23:55:41"/>
    <d v="2016-02-01T23:55:4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d v="2015-03-31T22:59:00"/>
    <x v="3075"/>
    <n v="124"/>
    <n v="8.86"/>
    <x v="6"/>
    <x v="11"/>
    <d v="2015-03-04T00:16:46"/>
    <d v="2015-03-31T22:59:0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d v="2014-11-14T18:16:31"/>
    <x v="3076"/>
    <n v="0.49"/>
    <n v="20.5"/>
    <x v="0"/>
    <x v="26"/>
    <d v="2014-10-15T17:16:31"/>
    <d v="2014-11-14T18:16:31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d v="2017-03-03T13:05:19"/>
    <x v="3077"/>
    <n v="22.36"/>
    <n v="24.6"/>
    <x v="7"/>
    <x v="33"/>
    <d v="2017-01-02T13:05:19"/>
    <d v="2017-03-03T13:05:19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d v="2014-05-12T04:03:29"/>
    <x v="3078"/>
    <n v="6"/>
    <n v="60"/>
    <x v="7"/>
    <x v="33"/>
    <d v="2014-03-13T04:03:29"/>
    <d v="2014-05-12T04:03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d v="2017-03-20T18:07:27"/>
    <x v="3079"/>
    <n v="48"/>
    <n v="30"/>
    <x v="4"/>
    <x v="7"/>
    <d v="2017-03-13T18:07:27"/>
    <d v="2017-03-20T18:07:2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d v="2014-12-11T16:31:10"/>
    <x v="3080"/>
    <n v="28.57"/>
    <n v="60"/>
    <x v="0"/>
    <x v="26"/>
    <d v="2014-11-11T16:31:10"/>
    <d v="2014-12-11T16:31:1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d v="2015-04-23T21:05:38"/>
    <x v="3081"/>
    <n v="0.27"/>
    <n v="60"/>
    <x v="4"/>
    <x v="29"/>
    <d v="2015-03-24T21:05:38"/>
    <d v="2015-04-23T21:05:38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d v="2016-03-13T12:00:00"/>
    <x v="3082"/>
    <n v="171.43"/>
    <n v="8.57"/>
    <x v="6"/>
    <x v="11"/>
    <d v="2016-02-25T17:32:10"/>
    <d v="2016-03-13T12:00:0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d v="2014-08-04T16:00:00"/>
    <x v="3083"/>
    <n v="0.2"/>
    <n v="40"/>
    <x v="6"/>
    <x v="11"/>
    <d v="2014-07-23T15:57:03"/>
    <d v="2014-08-04T16:00:0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d v="2016-06-29T20:20:14"/>
    <x v="3084"/>
    <n v="0.26"/>
    <n v="19.670000000000002"/>
    <x v="3"/>
    <x v="18"/>
    <d v="2016-05-30T20:20:14"/>
    <d v="2016-06-29T20:20:14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d v="2015-01-04T23:26:00"/>
    <x v="3085"/>
    <n v="1.48"/>
    <n v="13.11"/>
    <x v="6"/>
    <x v="11"/>
    <d v="2014-12-04T00:07:10"/>
    <d v="2015-01-04T23:26:0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d v="2012-02-21T22:46:14"/>
    <x v="3086"/>
    <n v="11.6"/>
    <n v="19.329999999999998"/>
    <x v="7"/>
    <x v="37"/>
    <d v="2012-01-31T22:46:14"/>
    <d v="2012-02-21T22:46:14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d v="2016-11-09T23:22:12"/>
    <x v="3087"/>
    <n v="58.29"/>
    <n v="58"/>
    <x v="6"/>
    <x v="9"/>
    <d v="2016-11-04T22:22:12"/>
    <d v="2016-11-09T23:22:12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d v="2015-06-15T19:10:18"/>
    <x v="3088"/>
    <n v="3.27"/>
    <n v="29"/>
    <x v="6"/>
    <x v="19"/>
    <d v="2015-05-14T19:10:18"/>
    <d v="2015-06-15T19:10:18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d v="2017-01-18T00:23:18"/>
    <x v="3089"/>
    <n v="0.57999999999999996"/>
    <n v="38.33"/>
    <x v="5"/>
    <x v="21"/>
    <d v="2016-11-19T00:23:18"/>
    <d v="2017-01-18T00:23:18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d v="2015-04-06T15:15:45"/>
    <x v="3090"/>
    <n v="23"/>
    <n v="16.43"/>
    <x v="0"/>
    <x v="26"/>
    <d v="2015-03-07T16:15:45"/>
    <d v="2015-04-06T15:15:45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d v="2010-11-30T05:00:00"/>
    <x v="3091"/>
    <n v="10.45"/>
    <n v="23"/>
    <x v="3"/>
    <x v="18"/>
    <d v="2010-10-13T00:40:35"/>
    <d v="2010-11-30T05:00:00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d v="2016-03-31T16:56:25"/>
    <x v="3092"/>
    <n v="2.2999999999999998"/>
    <n v="23"/>
    <x v="3"/>
    <x v="18"/>
    <d v="2016-03-01T17:56:25"/>
    <d v="2016-03-31T16:56:2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d v="2015-01-17T12:38:23"/>
    <x v="3093"/>
    <n v="1.75"/>
    <n v="12.67"/>
    <x v="5"/>
    <x v="23"/>
    <d v="2014-12-18T12:38:23"/>
    <d v="2015-01-17T12:38:2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d v="2012-10-30T07:42:18"/>
    <x v="3094"/>
    <n v="2.99"/>
    <n v="14.13"/>
    <x v="7"/>
    <x v="12"/>
    <d v="2012-09-27T07:42:18"/>
    <d v="2012-10-30T07:42:18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d v="2015-02-27T19:49:06"/>
    <x v="3095"/>
    <n v="2.75"/>
    <n v="15.71"/>
    <x v="5"/>
    <x v="10"/>
    <d v="2015-01-28T19:49:06"/>
    <d v="2015-02-27T19:49:0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d v="2016-08-07T19:32:25"/>
    <x v="3096"/>
    <n v="11"/>
    <n v="55"/>
    <x v="7"/>
    <x v="14"/>
    <d v="2016-07-08T19:32:25"/>
    <d v="2016-08-07T19:32:25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d v="2015-04-04T18:10:37"/>
    <x v="3097"/>
    <n v="1.1000000000000001"/>
    <n v="55"/>
    <x v="1"/>
    <x v="39"/>
    <d v="2015-03-05T19:10:37"/>
    <d v="2015-04-04T18:10:3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d v="2015-02-16T10:11:17"/>
    <x v="3098"/>
    <n v="0.37"/>
    <n v="36.67"/>
    <x v="6"/>
    <x v="19"/>
    <d v="2015-01-09T10:11:17"/>
    <d v="2015-02-16T10:11:17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d v="2015-03-29T20:00:00"/>
    <x v="3099"/>
    <n v="1.83"/>
    <n v="18.329999999999998"/>
    <x v="6"/>
    <x v="11"/>
    <d v="2015-03-06T21:40:57"/>
    <d v="2015-03-29T20:00:0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d v="2015-01-11T01:00:00"/>
    <x v="3100"/>
    <n v="2.2000000000000002"/>
    <n v="27.5"/>
    <x v="6"/>
    <x v="11"/>
    <d v="2014-12-18T00:32:23"/>
    <d v="2015-01-11T01:00:0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d v="2014-11-15T20:00:00"/>
    <x v="3101"/>
    <n v="22"/>
    <n v="55"/>
    <x v="6"/>
    <x v="11"/>
    <d v="2014-10-16T16:33:48"/>
    <d v="2014-11-15T20:00:0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d v="2014-04-05T02:59:39"/>
    <x v="3102"/>
    <n v="2.42"/>
    <n v="36.33"/>
    <x v="3"/>
    <x v="18"/>
    <d v="2014-03-06T03:59:39"/>
    <d v="2014-04-05T02:59:39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d v="2017-04-30T17:00:00"/>
    <x v="3103"/>
    <n v="0.72"/>
    <n v="108"/>
    <x v="4"/>
    <x v="7"/>
    <d v="2017-03-10T00:49:08"/>
    <d v="2017-04-30T17:00:0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d v="2015-04-30T02:25:39"/>
    <x v="3104"/>
    <n v="0.56999999999999995"/>
    <n v="15.43"/>
    <x v="0"/>
    <x v="26"/>
    <d v="2015-03-31T02:25:39"/>
    <d v="2015-04-30T02:25:39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d v="2015-01-29T17:46:05"/>
    <x v="3105"/>
    <n v="3.57"/>
    <n v="26.75"/>
    <x v="2"/>
    <x v="3"/>
    <d v="2014-11-30T17:46:05"/>
    <d v="2015-01-29T17:46:05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d v="2015-07-27T03:59:00"/>
    <x v="3106"/>
    <n v="0.42"/>
    <n v="53"/>
    <x v="0"/>
    <x v="26"/>
    <d v="2015-07-07T19:35:23"/>
    <d v="2015-07-27T03:59:0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d v="2014-08-15T20:20:34"/>
    <x v="3107"/>
    <n v="1.33"/>
    <n v="26.5"/>
    <x v="0"/>
    <x v="1"/>
    <d v="2014-07-16T20:20:34"/>
    <d v="2014-08-15T20:20:3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d v="2015-03-28T01:46:48"/>
    <x v="3108"/>
    <n v="1.06"/>
    <n v="35.33"/>
    <x v="0"/>
    <x v="1"/>
    <d v="2015-02-26T02:46:48"/>
    <d v="2015-03-28T01:46:4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d v="2015-05-21T15:45:25"/>
    <x v="3109"/>
    <n v="0.3"/>
    <n v="26.5"/>
    <x v="0"/>
    <x v="1"/>
    <d v="2015-04-21T15:45:25"/>
    <d v="2015-05-21T15:45:25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d v="2015-06-09T02:00:00"/>
    <x v="3110"/>
    <n v="424"/>
    <n v="21.2"/>
    <x v="7"/>
    <x v="15"/>
    <d v="2015-05-17T18:18:26"/>
    <d v="2015-06-09T02:00:0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d v="2016-03-09T17:09:20"/>
    <x v="3111"/>
    <n v="0.88"/>
    <n v="17.670000000000002"/>
    <x v="0"/>
    <x v="4"/>
    <d v="2016-02-08T17:09:20"/>
    <d v="2016-03-09T17:09:2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d v="2016-02-14T16:20:32"/>
    <x v="3112"/>
    <n v="0.22"/>
    <n v="26.25"/>
    <x v="0"/>
    <x v="1"/>
    <d v="2016-01-15T16:20:32"/>
    <d v="2016-02-14T16:20:3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d v="2014-11-28T17:20:01"/>
    <x v="3113"/>
    <n v="0.42"/>
    <n v="6.18"/>
    <x v="1"/>
    <x v="31"/>
    <d v="2014-10-29T16:20:01"/>
    <d v="2014-11-28T17:20:01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d v="2013-11-02T22:09:05"/>
    <x v="3114"/>
    <n v="2.1"/>
    <n v="17.5"/>
    <x v="1"/>
    <x v="35"/>
    <d v="2013-10-03T22:09:05"/>
    <d v="2013-11-02T22:09:0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d v="2016-07-16T08:47:46"/>
    <x v="3115"/>
    <n v="10.5"/>
    <n v="52.5"/>
    <x v="1"/>
    <x v="39"/>
    <d v="2016-06-03T08:47:46"/>
    <d v="2016-07-16T08:47:4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d v="2017-03-02T22:57:58"/>
    <x v="3116"/>
    <n v="0.48"/>
    <n v="52.5"/>
    <x v="6"/>
    <x v="9"/>
    <d v="2017-01-31T22:57:58"/>
    <d v="2017-03-02T22:57:5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d v="2014-09-04T16:07:54"/>
    <x v="3117"/>
    <n v="1.05"/>
    <n v="52.5"/>
    <x v="6"/>
    <x v="11"/>
    <d v="2014-08-05T16:07:54"/>
    <d v="2014-09-04T16:07:54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d v="2013-04-27T21:16:31"/>
    <x v="3118"/>
    <n v="1.73"/>
    <n v="34.67"/>
    <x v="3"/>
    <x v="18"/>
    <d v="2013-03-28T21:16:31"/>
    <d v="2013-04-27T21:16:31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d v="2016-11-07T18:12:55"/>
    <x v="3119"/>
    <n v="0.51"/>
    <n v="17"/>
    <x v="0"/>
    <x v="6"/>
    <d v="2016-10-13T17:12:55"/>
    <d v="2016-11-07T18:12:55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d v="2015-02-28T22:00:00"/>
    <x v="3120"/>
    <n v="1.02"/>
    <n v="12.75"/>
    <x v="6"/>
    <x v="19"/>
    <d v="2015-01-14T22:34:19"/>
    <d v="2015-02-28T22:00:0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d v="2016-11-24T23:00:00"/>
    <x v="3121"/>
    <n v="144.29"/>
    <n v="50.5"/>
    <x v="0"/>
    <x v="1"/>
    <d v="2016-11-09T10:05:15"/>
    <d v="2016-11-24T23:00:0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d v="2016-09-16T23:10:04"/>
    <x v="3122"/>
    <n v="2.2400000000000002"/>
    <n v="50.5"/>
    <x v="7"/>
    <x v="33"/>
    <d v="2016-08-17T23:10:04"/>
    <d v="2016-09-16T23:10:0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d v="2016-05-12T10:47:14"/>
    <x v="3123"/>
    <n v="13.47"/>
    <n v="14.43"/>
    <x v="2"/>
    <x v="38"/>
    <d v="2016-04-12T10:47:14"/>
    <d v="2016-05-12T10:47:14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d v="2016-10-02T03:25:44"/>
    <x v="3124"/>
    <n v="3.37"/>
    <n v="50.5"/>
    <x v="6"/>
    <x v="11"/>
    <d v="2016-09-02T03:25:44"/>
    <d v="2016-10-02T03:25:4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d v="2015-05-15T15:04:49"/>
    <x v="3125"/>
    <n v="2"/>
    <n v="100"/>
    <x v="5"/>
    <x v="10"/>
    <d v="2015-03-16T15:04:49"/>
    <d v="2015-05-15T15:04:4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d v="2015-05-09T19:09:22"/>
    <x v="3126"/>
    <n v="2"/>
    <n v="100"/>
    <x v="0"/>
    <x v="26"/>
    <d v="2015-03-10T19:09:22"/>
    <d v="2015-05-09T19:09:22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d v="2012-12-19T15:24:05"/>
    <x v="3127"/>
    <n v="0.5"/>
    <n v="100"/>
    <x v="7"/>
    <x v="33"/>
    <d v="2012-11-14T15:24:05"/>
    <d v="2012-12-19T15:24:05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d v="2016-02-14T02:39:31"/>
    <x v="3128"/>
    <n v="2.5"/>
    <n v="10"/>
    <x v="3"/>
    <x v="18"/>
    <d v="2016-01-15T02:39:31"/>
    <d v="2016-02-14T02:39:3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d v="2014-10-02T17:56:32"/>
    <x v="3129"/>
    <n v="0.13"/>
    <n v="100"/>
    <x v="4"/>
    <x v="29"/>
    <d v="2014-08-03T17:56:32"/>
    <d v="2014-10-02T17:56:3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d v="2015-05-30T21:26:11"/>
    <x v="3130"/>
    <n v="0.4"/>
    <n v="50"/>
    <x v="4"/>
    <x v="29"/>
    <d v="2015-04-30T21:26:11"/>
    <d v="2015-05-30T21:26: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d v="2016-11-02T03:59:00"/>
    <x v="3131"/>
    <n v="4"/>
    <n v="33.33"/>
    <x v="4"/>
    <x v="29"/>
    <d v="2016-10-13T20:40:23"/>
    <d v="2016-11-02T03:59:0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d v="2015-07-17T19:35:39"/>
    <x v="3132"/>
    <n v="0.2"/>
    <n v="100"/>
    <x v="0"/>
    <x v="1"/>
    <d v="2015-06-17T19:35:39"/>
    <d v="2015-07-17T19:35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d v="2016-02-20T10:29:30"/>
    <x v="3133"/>
    <n v="5"/>
    <n v="100"/>
    <x v="1"/>
    <x v="31"/>
    <d v="2015-12-22T10:29:30"/>
    <d v="2016-02-20T10:29:3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d v="2016-01-01T08:38:51"/>
    <x v="3134"/>
    <n v="0.33"/>
    <n v="100"/>
    <x v="1"/>
    <x v="31"/>
    <d v="2015-12-02T08:38:51"/>
    <d v="2016-01-01T08:38:51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d v="2015-02-15T15:38:00"/>
    <x v="3135"/>
    <n v="8.33"/>
    <n v="100"/>
    <x v="1"/>
    <x v="35"/>
    <d v="2014-12-18T17:07:23"/>
    <d v="2015-02-15T15:38:0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d v="2014-09-20T15:40:33"/>
    <x v="3136"/>
    <n v="4"/>
    <n v="100"/>
    <x v="2"/>
    <x v="38"/>
    <d v="2014-08-20T15:40:33"/>
    <d v="2014-09-20T15:40:3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d v="2011-06-08T17:31:01"/>
    <x v="3137"/>
    <n v="2.5"/>
    <n v="100"/>
    <x v="1"/>
    <x v="32"/>
    <d v="2011-05-09T17:31:01"/>
    <d v="2011-06-08T17:31:0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d v="2015-04-14T16:19:25"/>
    <x v="3138"/>
    <n v="0.25"/>
    <n v="50"/>
    <x v="0"/>
    <x v="26"/>
    <d v="2015-02-28T17:19:25"/>
    <d v="2015-04-14T16:19:25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d v="2016-05-09T20:50:00"/>
    <x v="3139"/>
    <n v="1"/>
    <n v="100"/>
    <x v="4"/>
    <x v="29"/>
    <d v="2016-03-11T15:36:29"/>
    <d v="2016-05-09T20:50:00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d v="2011-08-11T16:01:58"/>
    <x v="3140"/>
    <n v="2"/>
    <n v="25"/>
    <x v="1"/>
    <x v="39"/>
    <d v="2011-07-12T16:01:58"/>
    <d v="2011-08-11T16:01:5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d v="2015-06-07T21:56:38"/>
    <x v="3141"/>
    <n v="1"/>
    <n v="100"/>
    <x v="6"/>
    <x v="9"/>
    <d v="2015-05-08T21:56:38"/>
    <d v="2015-06-07T21:56:38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d v="2016-12-05T14:10:54"/>
    <x v="3142"/>
    <n v="100"/>
    <n v="20"/>
    <x v="6"/>
    <x v="11"/>
    <d v="2016-10-06T13:10:54"/>
    <d v="2016-12-05T14:10:54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d v="2014-11-23T22:29:09"/>
    <x v="3143"/>
    <n v="20"/>
    <n v="100"/>
    <x v="6"/>
    <x v="19"/>
    <d v="2014-11-03T22:29:09"/>
    <d v="2014-11-23T22:29:0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d v="2015-08-17T16:15:59"/>
    <x v="3144"/>
    <n v="10"/>
    <n v="100"/>
    <x v="6"/>
    <x v="11"/>
    <d v="2015-07-18T16:15:59"/>
    <d v="2015-08-17T16:15:59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d v="2014-09-06T05:09:04"/>
    <x v="3145"/>
    <n v="2"/>
    <n v="25"/>
    <x v="6"/>
    <x v="11"/>
    <d v="2014-08-07T05:09:04"/>
    <d v="2014-09-06T05:09:04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d v="2014-11-12T21:47:00"/>
    <x v="3146"/>
    <n v="5"/>
    <n v="100"/>
    <x v="6"/>
    <x v="11"/>
    <d v="2014-10-02T14:09:37"/>
    <d v="2014-11-12T21:47:0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d v="2015-05-31T15:28:02"/>
    <x v="3147"/>
    <n v="20"/>
    <n v="100"/>
    <x v="6"/>
    <x v="11"/>
    <d v="2015-05-01T15:28:02"/>
    <d v="2015-05-31T15:28:0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d v="2015-03-24T03:34:59"/>
    <x v="3148"/>
    <n v="16.670000000000002"/>
    <n v="33.33"/>
    <x v="6"/>
    <x v="11"/>
    <d v="2015-02-22T04:34:59"/>
    <d v="2015-03-24T03:34:59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d v="2015-08-26T18:32:00"/>
    <x v="3149"/>
    <n v="10"/>
    <n v="16.670000000000002"/>
    <x v="6"/>
    <x v="11"/>
    <d v="2015-07-03T19:59:26"/>
    <d v="2015-08-26T18:32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d v="2017-04-07T16:15:03"/>
    <x v="3150"/>
    <n v="0.96"/>
    <n v="24"/>
    <x v="6"/>
    <x v="11"/>
    <d v="2017-03-08T17:15:03"/>
    <d v="2017-04-07T16:15:0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d v="2016-10-23T15:29:19"/>
    <x v="3151"/>
    <n v="0.95"/>
    <n v="10.56"/>
    <x v="0"/>
    <x v="1"/>
    <d v="2016-09-23T15:29:19"/>
    <d v="2016-10-23T15:29:19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d v="2014-06-21T01:05:03"/>
    <x v="3152"/>
    <n v="1.9"/>
    <n v="15.83"/>
    <x v="6"/>
    <x v="11"/>
    <d v="2014-05-22T01:05:03"/>
    <d v="2014-06-21T01:05:0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d v="2014-11-08T00:00:00"/>
    <x v="3153"/>
    <n v="6.33"/>
    <n v="9.5"/>
    <x v="6"/>
    <x v="11"/>
    <d v="2014-10-08T23:07:24"/>
    <d v="2014-11-08T00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d v="2016-04-01T03:59:00"/>
    <x v="3154"/>
    <n v="2.5299999999999998"/>
    <n v="23.75"/>
    <x v="6"/>
    <x v="11"/>
    <d v="2016-03-17T01:27:24"/>
    <d v="2016-04-01T03:59:0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d v="2014-11-13T01:29:53"/>
    <x v="3155"/>
    <n v="3.76"/>
    <n v="23.5"/>
    <x v="2"/>
    <x v="38"/>
    <d v="2014-10-24T00:29:53"/>
    <d v="2014-11-13T01:29:53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d v="2015-02-24T03:15:40"/>
    <x v="3156"/>
    <n v="3.13"/>
    <n v="15.67"/>
    <x v="6"/>
    <x v="11"/>
    <d v="2015-01-25T03:15:40"/>
    <d v="2015-02-24T03:15:4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d v="2015-10-26T21:20:00"/>
    <x v="3157"/>
    <n v="9.3000000000000007"/>
    <n v="31"/>
    <x v="2"/>
    <x v="34"/>
    <d v="2015-08-30T18:57:33"/>
    <d v="2015-10-26T21:20:0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d v="2014-12-25T08:00:00"/>
    <x v="3158"/>
    <n v="0.92"/>
    <n v="15.33"/>
    <x v="5"/>
    <x v="21"/>
    <d v="2014-11-25T04:07:50"/>
    <d v="2014-12-25T08:0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d v="2016-07-30T21:13:14"/>
    <x v="3159"/>
    <n v="0.09"/>
    <n v="22.75"/>
    <x v="0"/>
    <x v="4"/>
    <d v="2016-06-30T21:13:14"/>
    <d v="2016-07-30T21:13:14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d v="2016-03-14T23:00:00"/>
    <x v="3160"/>
    <n v="0.02"/>
    <n v="90"/>
    <x v="0"/>
    <x v="26"/>
    <d v="2016-01-15T07:21:51"/>
    <d v="2016-03-14T23:00:0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d v="2017-02-18T05:59:00"/>
    <x v="3161"/>
    <n v="0.75"/>
    <n v="22.5"/>
    <x v="0"/>
    <x v="1"/>
    <d v="2017-01-17T20:17:27"/>
    <d v="2017-02-18T05:59:0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d v="2012-02-12T02:49:26"/>
    <x v="3162"/>
    <n v="4.5"/>
    <n v="18"/>
    <x v="7"/>
    <x v="33"/>
    <d v="2012-01-13T02:49:26"/>
    <d v="2012-02-12T02:49:2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d v="2014-08-30T15:30:00"/>
    <x v="3163"/>
    <n v="0.3"/>
    <n v="30"/>
    <x v="7"/>
    <x v="33"/>
    <d v="2014-07-09T23:10:22"/>
    <d v="2014-08-30T15:30:0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d v="2014-08-03T18:05:47"/>
    <x v="3164"/>
    <n v="1"/>
    <n v="18"/>
    <x v="4"/>
    <x v="29"/>
    <d v="2014-06-19T18:05:47"/>
    <d v="2014-08-03T18:05:47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d v="2013-05-24T13:54:44"/>
    <x v="3165"/>
    <n v="0.23"/>
    <n v="30"/>
    <x v="1"/>
    <x v="39"/>
    <d v="2013-04-09T13:54:44"/>
    <d v="2013-05-24T13:54:44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d v="2016-01-18T00:00:00"/>
    <x v="3166"/>
    <n v="1.8"/>
    <n v="30"/>
    <x v="6"/>
    <x v="11"/>
    <d v="2015-12-20T16:26:13"/>
    <d v="2016-01-18T00:00:0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d v="2014-09-21T19:48:38"/>
    <x v="3167"/>
    <n v="0.08"/>
    <n v="17.2"/>
    <x v="4"/>
    <x v="40"/>
    <d v="2014-08-07T19:48:38"/>
    <d v="2014-09-21T19:48:38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d v="2016-07-21T15:02:31"/>
    <x v="3168"/>
    <n v="28.67"/>
    <n v="14.33"/>
    <x v="6"/>
    <x v="11"/>
    <d v="2016-05-22T15:02:31"/>
    <d v="2016-07-21T15:02:3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d v="2014-03-14T16:49:11"/>
    <x v="3169"/>
    <n v="1.42"/>
    <n v="42.5"/>
    <x v="1"/>
    <x v="32"/>
    <d v="2014-01-13T17:49:11"/>
    <d v="2014-03-14T16:49:11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d v="2014-08-31T19:39:00"/>
    <x v="3170"/>
    <n v="4.8600000000000003"/>
    <n v="21.25"/>
    <x v="7"/>
    <x v="14"/>
    <d v="2014-07-21T13:31:54"/>
    <d v="2014-08-31T19:39:0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d v="2014-05-23T14:05:25"/>
    <x v="3171"/>
    <n v="0.28000000000000003"/>
    <n v="21.25"/>
    <x v="0"/>
    <x v="6"/>
    <d v="2014-05-08T14:05:25"/>
    <d v="2014-05-23T14:05:25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d v="2014-08-16T02:04:23"/>
    <x v="3172"/>
    <n v="0.2"/>
    <n v="21.25"/>
    <x v="3"/>
    <x v="18"/>
    <d v="2014-07-12T02:04:23"/>
    <d v="2014-08-16T02:04:23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d v="2012-05-19T17:05:05"/>
    <x v="3173"/>
    <n v="0.85"/>
    <n v="5.31"/>
    <x v="3"/>
    <x v="18"/>
    <d v="2012-04-19T17:05:05"/>
    <d v="2012-05-19T17:05:05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d v="2017-04-09T20:29:29"/>
    <x v="3174"/>
    <n v="3.15"/>
    <n v="21.25"/>
    <x v="4"/>
    <x v="7"/>
    <d v="2017-03-10T21:29:29"/>
    <d v="2017-04-09T20:29:2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d v="2016-06-19T08:11:57"/>
    <x v="3175"/>
    <n v="5.67"/>
    <n v="12.14"/>
    <x v="4"/>
    <x v="29"/>
    <d v="2016-05-20T08:11:57"/>
    <d v="2016-06-19T08:11:5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d v="2015-12-25T14:21:53"/>
    <x v="3176"/>
    <n v="8.3000000000000007"/>
    <n v="10.38"/>
    <x v="3"/>
    <x v="18"/>
    <d v="2015-11-25T14:21:53"/>
    <d v="2015-12-25T14:21:5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d v="2014-05-14T18:11:35"/>
    <x v="3177"/>
    <n v="3.28"/>
    <n v="20.5"/>
    <x v="5"/>
    <x v="23"/>
    <d v="2014-04-24T18:11:35"/>
    <d v="2014-05-14T18:11:3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d v="2014-11-26T13:14:00"/>
    <x v="3178"/>
    <n v="0.82"/>
    <n v="16.399999999999999"/>
    <x v="5"/>
    <x v="23"/>
    <d v="2014-10-26T17:12:51"/>
    <d v="2014-11-26T13:14:0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d v="2014-12-18T04:32:21"/>
    <x v="3179"/>
    <n v="0.33"/>
    <n v="20.5"/>
    <x v="0"/>
    <x v="26"/>
    <d v="2014-11-18T04:32:21"/>
    <d v="2014-12-18T04:32:21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d v="2015-07-23T13:25:35"/>
    <x v="3180"/>
    <n v="0.01"/>
    <n v="20.25"/>
    <x v="5"/>
    <x v="21"/>
    <d v="2015-06-13T13:25:35"/>
    <d v="2015-07-23T13:25:3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d v="2014-02-19T09:08:42"/>
    <x v="3181"/>
    <n v="2.7"/>
    <n v="16.2"/>
    <x v="3"/>
    <x v="18"/>
    <d v="2014-01-22T09:08:42"/>
    <d v="2014-02-19T09:08:4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d v="2016-10-19T10:38:27"/>
    <x v="3182"/>
    <n v="0.72"/>
    <n v="20"/>
    <x v="0"/>
    <x v="26"/>
    <d v="2016-09-19T10:38:27"/>
    <d v="2016-10-19T10:38:2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d v="2015-06-19T18:28:03"/>
    <x v="3183"/>
    <n v="0.66"/>
    <n v="20"/>
    <x v="1"/>
    <x v="32"/>
    <d v="2015-05-20T18:28:03"/>
    <d v="2015-06-19T18:28:0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d v="2017-03-29T23:32:11"/>
    <x v="3184"/>
    <n v="8"/>
    <n v="11.43"/>
    <x v="4"/>
    <x v="7"/>
    <d v="2017-02-28T00:32:11"/>
    <d v="2017-03-29T23:32:11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d v="2015-09-24T14:10:48"/>
    <x v="3185"/>
    <n v="32"/>
    <n v="26.67"/>
    <x v="6"/>
    <x v="11"/>
    <d v="2015-09-10T14:10:48"/>
    <d v="2015-09-24T14:10:48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d v="2016-05-24T14:25:00"/>
    <x v="3186"/>
    <n v="11.43"/>
    <n v="40"/>
    <x v="6"/>
    <x v="11"/>
    <d v="2016-05-07T01:41:55"/>
    <d v="2016-05-24T14:25:0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d v="2015-07-16T21:38:56"/>
    <x v="3187"/>
    <n v="7.8"/>
    <n v="26"/>
    <x v="2"/>
    <x v="36"/>
    <d v="2015-06-26T21:38:56"/>
    <d v="2015-07-16T21:38:56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d v="2016-02-21T08:24:17"/>
    <x v="3188"/>
    <n v="0.77"/>
    <n v="38.5"/>
    <x v="1"/>
    <x v="31"/>
    <d v="2016-01-22T08:24:17"/>
    <d v="2016-02-21T08:24:17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d v="2012-09-07T22:37:44"/>
    <x v="3189"/>
    <n v="0.76"/>
    <n v="15.2"/>
    <x v="5"/>
    <x v="23"/>
    <d v="2012-08-08T22:37:44"/>
    <d v="2012-09-07T22:37:44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d v="2014-10-31T22:45:42"/>
    <x v="3190"/>
    <n v="1.38"/>
    <n v="19"/>
    <x v="2"/>
    <x v="3"/>
    <d v="2014-10-01T22:45:42"/>
    <d v="2014-10-31T22:45:4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d v="2014-12-18T21:33:15"/>
    <x v="3191"/>
    <n v="0.38"/>
    <n v="75"/>
    <x v="0"/>
    <x v="1"/>
    <d v="2014-11-03T21:33:15"/>
    <d v="2014-12-18T21:33:15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d v="2016-06-16T17:02:46"/>
    <x v="3192"/>
    <n v="0.15"/>
    <n v="37.5"/>
    <x v="4"/>
    <x v="29"/>
    <d v="2016-05-17T17:02:46"/>
    <d v="2016-06-16T17:02: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d v="2016-07-08T17:32:14"/>
    <x v="3193"/>
    <n v="0.02"/>
    <n v="25"/>
    <x v="1"/>
    <x v="31"/>
    <d v="2016-06-08T17:32:14"/>
    <d v="2016-07-08T17:32:14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d v="2014-12-13T11:19:29"/>
    <x v="3194"/>
    <n v="2.31"/>
    <n v="25"/>
    <x v="2"/>
    <x v="34"/>
    <d v="2014-10-29T10:19:29"/>
    <d v="2014-12-13T11:19:29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d v="2016-05-14T04:59:00"/>
    <x v="3195"/>
    <n v="0.21"/>
    <n v="37.5"/>
    <x v="7"/>
    <x v="14"/>
    <d v="2016-03-31T14:39:09"/>
    <d v="2016-05-14T04:59:0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d v="2015-08-04T04:30:03"/>
    <x v="3196"/>
    <n v="2.5"/>
    <n v="37.5"/>
    <x v="0"/>
    <x v="26"/>
    <d v="2015-07-10T04:30:03"/>
    <d v="2015-08-04T04:30:03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d v="2015-05-14T23:56:12"/>
    <x v="3197"/>
    <n v="0.15"/>
    <n v="37.5"/>
    <x v="4"/>
    <x v="40"/>
    <d v="2015-03-15T23:56:12"/>
    <d v="2015-05-14T23:56:12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d v="2016-10-11T12:35:39"/>
    <x v="3198"/>
    <n v="0.75"/>
    <n v="25"/>
    <x v="4"/>
    <x v="29"/>
    <d v="2016-08-12T12:35:39"/>
    <d v="2016-10-11T12:35:3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d v="2016-03-03T19:00:00"/>
    <x v="3199"/>
    <n v="150"/>
    <n v="25"/>
    <x v="6"/>
    <x v="11"/>
    <d v="2016-02-16T16:35:59"/>
    <d v="2016-03-03T19:00:0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d v="2014-11-09T12:00:00"/>
    <x v="3200"/>
    <n v="5"/>
    <n v="18.75"/>
    <x v="6"/>
    <x v="11"/>
    <d v="2014-10-28T23:13:51"/>
    <d v="2014-11-09T12:00:0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d v="2015-05-28T15:59:00"/>
    <x v="3201"/>
    <n v="0.15"/>
    <n v="37.5"/>
    <x v="6"/>
    <x v="9"/>
    <d v="2015-04-28T16:04:54"/>
    <d v="2015-05-28T15:59:0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d v="2014-09-09T16:49:20"/>
    <x v="3202"/>
    <n v="3.89"/>
    <n v="25"/>
    <x v="6"/>
    <x v="11"/>
    <d v="2014-07-31T16:49:20"/>
    <d v="2014-09-09T16:49:2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d v="2015-02-24T03:00:00"/>
    <x v="3203"/>
    <n v="0.15"/>
    <n v="5.29"/>
    <x v="4"/>
    <x v="29"/>
    <d v="2015-01-24T02:51:10"/>
    <d v="2015-02-24T03:00:0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d v="2016-12-01T05:06:21"/>
    <x v="3204"/>
    <n v="0.49"/>
    <n v="24.33"/>
    <x v="4"/>
    <x v="29"/>
    <d v="2016-11-01T04:06:21"/>
    <d v="2016-12-01T05:06:2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d v="2011-09-01T06:00:00"/>
    <x v="3205"/>
    <n v="7.2"/>
    <n v="18"/>
    <x v="7"/>
    <x v="12"/>
    <d v="2011-07-27T18:04:45"/>
    <d v="2011-09-01T06:00:0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d v="2015-11-13T21:55:56"/>
    <x v="3206"/>
    <n v="7.2"/>
    <n v="12"/>
    <x v="1"/>
    <x v="31"/>
    <d v="2015-10-14T20:55:56"/>
    <d v="2015-11-13T21:55:56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d v="2015-04-14T03:21:58"/>
    <x v="3207"/>
    <n v="0.47"/>
    <n v="23.67"/>
    <x v="4"/>
    <x v="29"/>
    <d v="2015-02-13T04:21:58"/>
    <d v="2015-04-14T03:21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d v="2015-02-26T03:19:55"/>
    <x v="3208"/>
    <n v="0.12"/>
    <n v="23.67"/>
    <x v="6"/>
    <x v="9"/>
    <d v="2015-01-27T03:19:55"/>
    <d v="2015-02-26T03:19:55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d v="2017-02-03T23:51:20"/>
    <x v="3209"/>
    <n v="14"/>
    <n v="11.67"/>
    <x v="5"/>
    <x v="21"/>
    <d v="2016-12-05T23:51:20"/>
    <d v="2017-02-03T23:51:2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d v="2014-11-01T02:12:42"/>
    <x v="3210"/>
    <n v="0.32"/>
    <n v="35"/>
    <x v="0"/>
    <x v="26"/>
    <d v="2014-10-02T02:12:42"/>
    <d v="2014-11-01T02:12:4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d v="2012-01-15T18:11:50"/>
    <x v="3211"/>
    <n v="2.8"/>
    <n v="35"/>
    <x v="7"/>
    <x v="12"/>
    <d v="2011-12-01T18:11:50"/>
    <d v="2012-01-15T18:11:5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d v="2012-10-01T00:17:02"/>
    <x v="3212"/>
    <n v="0.7"/>
    <n v="35"/>
    <x v="3"/>
    <x v="18"/>
    <d v="2012-09-11T00:17:02"/>
    <d v="2012-10-01T00:17:02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d v="2014-09-18T20:59:32"/>
    <x v="3213"/>
    <n v="0.7"/>
    <n v="17.5"/>
    <x v="4"/>
    <x v="29"/>
    <d v="2014-08-19T20:59:32"/>
    <d v="2014-09-18T20:59:3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d v="2015-05-29T15:34:19"/>
    <x v="3214"/>
    <n v="0.2"/>
    <n v="23.33"/>
    <x v="6"/>
    <x v="11"/>
    <d v="2015-04-29T15:34:19"/>
    <d v="2015-05-29T15:34:1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d v="2016-05-15T23:00:00"/>
    <x v="3215"/>
    <n v="140"/>
    <n v="23.33"/>
    <x v="6"/>
    <x v="11"/>
    <d v="2016-05-03T14:19:42"/>
    <d v="2016-05-15T23:00:0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d v="2015-02-14T11:27:00"/>
    <x v="3216"/>
    <n v="35"/>
    <n v="17.5"/>
    <x v="6"/>
    <x v="11"/>
    <d v="2015-01-15T16:24:37"/>
    <d v="2015-02-14T11:27:0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d v="2014-09-17T20:56:40"/>
    <x v="3217"/>
    <n v="14"/>
    <n v="10"/>
    <x v="6"/>
    <x v="11"/>
    <d v="2014-08-18T20:56:40"/>
    <d v="2014-09-17T20:56:4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d v="2014-11-11T21:13:28"/>
    <x v="3218"/>
    <n v="1.75"/>
    <n v="11.64"/>
    <x v="2"/>
    <x v="3"/>
    <d v="2014-10-22T20:13:28"/>
    <d v="2014-11-11T21:13:28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d v="2016-03-02T16:08:13"/>
    <x v="3219"/>
    <n v="4.18"/>
    <n v="23"/>
    <x v="6"/>
    <x v="11"/>
    <d v="2016-02-01T16:08:13"/>
    <d v="2016-03-02T16:08:13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d v="2015-07-08T15:17:02"/>
    <x v="3220"/>
    <n v="2.72"/>
    <n v="8.5"/>
    <x v="0"/>
    <x v="26"/>
    <d v="2015-06-08T15:17:02"/>
    <d v="2015-07-08T15:17:0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d v="2015-02-17T01:40:47"/>
    <x v="3221"/>
    <n v="0.09"/>
    <n v="34"/>
    <x v="0"/>
    <x v="26"/>
    <d v="2015-01-18T01:40:47"/>
    <d v="2015-02-17T01:40:47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d v="2013-11-07T02:00:03"/>
    <x v="3222"/>
    <n v="0.67"/>
    <n v="67"/>
    <x v="1"/>
    <x v="32"/>
    <d v="2013-10-08T01:00:03"/>
    <d v="2013-11-07T02:00:0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d v="2011-03-10T19:48:47"/>
    <x v="3223"/>
    <n v="0.81"/>
    <n v="32.5"/>
    <x v="7"/>
    <x v="33"/>
    <d v="2011-01-24T19:48:47"/>
    <d v="2011-03-10T19:48:4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d v="2010-12-23T05:35:24"/>
    <x v="3224"/>
    <n v="1.3"/>
    <n v="32.5"/>
    <x v="7"/>
    <x v="33"/>
    <d v="2010-11-23T05:35:24"/>
    <d v="2010-12-23T05:35:2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d v="2014-07-27T15:27:00"/>
    <x v="3225"/>
    <n v="1.63"/>
    <n v="13"/>
    <x v="0"/>
    <x v="1"/>
    <d v="2014-06-27T20:47:40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d v="2014-11-28T03:28:17"/>
    <x v="3226"/>
    <n v="1.3"/>
    <n v="8.1300000000000008"/>
    <x v="0"/>
    <x v="1"/>
    <d v="2014-10-29T02:28:17"/>
    <d v="2014-11-28T03:28:17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d v="2014-07-19T03:43:24"/>
    <x v="3227"/>
    <n v="0.04"/>
    <n v="16.25"/>
    <x v="4"/>
    <x v="40"/>
    <d v="2014-06-19T03:43:24"/>
    <d v="2014-07-19T03:43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d v="2016-03-28T15:50:29"/>
    <x v="3228"/>
    <n v="6500"/>
    <n v="21.67"/>
    <x v="6"/>
    <x v="11"/>
    <d v="2016-03-03T16:50:29"/>
    <d v="2016-03-28T15:50:29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d v="2014-07-29T03:14:56"/>
    <x v="3229"/>
    <n v="8.67"/>
    <n v="16.25"/>
    <x v="6"/>
    <x v="11"/>
    <d v="2014-07-14T03:14:56"/>
    <d v="2014-07-29T03:14:5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d v="2013-09-29T10:11:01"/>
    <x v="3230"/>
    <n v="160"/>
    <n v="4.92"/>
    <x v="1"/>
    <x v="17"/>
    <d v="2013-07-31T10:11:01"/>
    <d v="2013-09-29T10:11:0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d v="2015-07-03T14:46:35"/>
    <x v="3231"/>
    <n v="2.1"/>
    <n v="15.75"/>
    <x v="6"/>
    <x v="11"/>
    <d v="2015-05-04T14:46:35"/>
    <d v="2015-07-03T14:46:3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d v="2013-09-01T00:32:03"/>
    <x v="3232"/>
    <n v="0.31"/>
    <n v="12.4"/>
    <x v="7"/>
    <x v="33"/>
    <d v="2013-08-02T00:32:03"/>
    <d v="2013-09-01T00:32:03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d v="2013-10-22T03:59:00"/>
    <x v="3233"/>
    <n v="0.69"/>
    <n v="20.329999999999998"/>
    <x v="5"/>
    <x v="23"/>
    <d v="2013-09-30T16:40:01"/>
    <d v="2013-10-22T03:59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d v="2015-07-22T13:02:10"/>
    <x v="3234"/>
    <n v="0.06"/>
    <n v="30.5"/>
    <x v="0"/>
    <x v="26"/>
    <d v="2015-06-22T13:02:10"/>
    <d v="2015-07-22T13:02:1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d v="2014-12-05T00:59:19"/>
    <x v="3235"/>
    <n v="0.41"/>
    <n v="30.5"/>
    <x v="0"/>
    <x v="1"/>
    <d v="2014-11-05T00:59:19"/>
    <d v="2014-12-05T00:59:1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d v="2015-03-02T23:00:00"/>
    <x v="3236"/>
    <n v="8.1300000000000008"/>
    <n v="10.17"/>
    <x v="6"/>
    <x v="11"/>
    <d v="2015-01-16T18:26:50"/>
    <d v="2015-03-02T23:00:0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d v="2015-06-04T18:39:11"/>
    <x v="3237"/>
    <n v="0.4"/>
    <n v="30"/>
    <x v="5"/>
    <x v="10"/>
    <d v="2015-05-05T18:39:11"/>
    <d v="2015-06-04T18:39:1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d v="2015-05-08T08:14:03"/>
    <x v="3238"/>
    <n v="3"/>
    <n v="20"/>
    <x v="0"/>
    <x v="26"/>
    <d v="2015-03-24T08:14:03"/>
    <d v="2015-05-08T08:14:03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d v="2015-11-08T22:10:20"/>
    <x v="3239"/>
    <n v="8.57"/>
    <n v="60"/>
    <x v="2"/>
    <x v="38"/>
    <d v="2015-10-09T21:10:20"/>
    <d v="2015-11-08T22:10:2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d v="2014-11-01T03:59:00"/>
    <x v="3240"/>
    <n v="9.01"/>
    <n v="30"/>
    <x v="0"/>
    <x v="6"/>
    <d v="2014-10-17T04:11:13"/>
    <d v="2014-11-01T03:59:0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d v="2015-11-17T22:24:14"/>
    <x v="3241"/>
    <n v="1.2"/>
    <n v="20"/>
    <x v="6"/>
    <x v="11"/>
    <d v="2015-10-18T21:24:14"/>
    <d v="2015-11-17T22:24:1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d v="2015-07-22T23:08:27"/>
    <x v="3242"/>
    <n v="6"/>
    <n v="15"/>
    <x v="6"/>
    <x v="11"/>
    <d v="2015-06-22T23:08:27"/>
    <d v="2015-07-22T23:08:2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d v="2015-08-22T19:34:53"/>
    <x v="3243"/>
    <n v="2.4"/>
    <n v="15"/>
    <x v="6"/>
    <x v="11"/>
    <d v="2015-06-23T19:34:53"/>
    <d v="2015-08-22T19:34:53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d v="2017-02-08T21:40:35"/>
    <x v="3244"/>
    <n v="0.84"/>
    <n v="29.5"/>
    <x v="4"/>
    <x v="29"/>
    <d v="2017-01-09T21:40:35"/>
    <d v="2017-02-08T21:40:3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d v="2017-03-03T05:00:00"/>
    <x v="3245"/>
    <n v="1.97"/>
    <n v="59"/>
    <x v="6"/>
    <x v="11"/>
    <d v="2017-02-01T00:45:37"/>
    <d v="2017-03-03T05:00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d v="2014-09-03T23:36:18"/>
    <x v="3246"/>
    <n v="1.9"/>
    <n v="19"/>
    <x v="1"/>
    <x v="35"/>
    <d v="2014-07-20T23:36:18"/>
    <d v="2014-09-03T23:36:18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d v="2015-02-15T20:30:07"/>
    <x v="3247"/>
    <n v="0.56000000000000005"/>
    <n v="14"/>
    <x v="0"/>
    <x v="26"/>
    <d v="2015-01-16T20:30:07"/>
    <d v="2015-02-15T20:30:0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d v="2012-08-10T21:44:48"/>
    <x v="3248"/>
    <n v="0.56000000000000005"/>
    <n v="18.670000000000002"/>
    <x v="3"/>
    <x v="18"/>
    <d v="2012-07-11T21:44:48"/>
    <d v="2012-08-10T21:44:4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d v="2014-09-01T05:00:00"/>
    <x v="3249"/>
    <n v="0.28000000000000003"/>
    <n v="18.670000000000002"/>
    <x v="6"/>
    <x v="9"/>
    <d v="2014-08-02T13:31:18"/>
    <d v="2014-09-01T05:00:0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d v="2015-10-26T15:48:33"/>
    <x v="3250"/>
    <n v="0.37"/>
    <n v="27.5"/>
    <x v="0"/>
    <x v="26"/>
    <d v="2015-09-21T15:48:33"/>
    <d v="2015-10-26T15:48:33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d v="2015-09-15T11:11:00"/>
    <x v="3251"/>
    <n v="1.22"/>
    <n v="27.5"/>
    <x v="1"/>
    <x v="31"/>
    <d v="2015-08-16T03:36:14"/>
    <d v="2015-09-15T11:11:0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d v="2012-07-24T20:20:48"/>
    <x v="3252"/>
    <n v="0.55000000000000004"/>
    <n v="27.5"/>
    <x v="1"/>
    <x v="32"/>
    <d v="2012-05-25T20:20:48"/>
    <d v="2012-07-24T20:20:48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d v="2015-05-02T22:02:16"/>
    <x v="3253"/>
    <n v="0.69"/>
    <n v="27.5"/>
    <x v="0"/>
    <x v="26"/>
    <d v="2015-04-02T22:02:16"/>
    <d v="2015-05-02T22:02:1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d v="2015-10-01T19:02:22"/>
    <x v="3254"/>
    <n v="0.37"/>
    <n v="18.329999999999998"/>
    <x v="0"/>
    <x v="26"/>
    <d v="2015-09-01T19:02:22"/>
    <d v="2015-10-01T19:02:2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d v="2014-07-10T21:29:10"/>
    <x v="3255"/>
    <n v="0.69"/>
    <n v="27.5"/>
    <x v="4"/>
    <x v="29"/>
    <d v="2014-06-15T21:29:10"/>
    <d v="2014-07-10T21:29:1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d v="2014-06-24T18:57:09"/>
    <x v="3256"/>
    <n v="0.43"/>
    <n v="18.329999999999998"/>
    <x v="6"/>
    <x v="11"/>
    <d v="2014-05-25T18:57:09"/>
    <d v="2014-06-24T18:57:0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d v="2015-05-10T18:45:30"/>
    <x v="3257"/>
    <n v="5.5"/>
    <n v="18.329999999999998"/>
    <x v="6"/>
    <x v="19"/>
    <d v="2015-04-10T18:45:30"/>
    <d v="2015-05-10T18:45:3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d v="2017-03-14T17:22:02"/>
    <x v="3258"/>
    <n v="0.11"/>
    <n v="13.25"/>
    <x v="0"/>
    <x v="1"/>
    <d v="2017-02-12T18:22:02"/>
    <d v="2017-03-14T17:22:02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d v="2016-03-30T15:41:35"/>
    <x v="3259"/>
    <n v="0.13"/>
    <n v="13.25"/>
    <x v="3"/>
    <x v="18"/>
    <d v="2016-02-29T16:41:35"/>
    <d v="2016-03-30T15:41:3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d v="2016-09-02T17:03:22"/>
    <x v="3260"/>
    <n v="1.06"/>
    <n v="13.25"/>
    <x v="1"/>
    <x v="39"/>
    <d v="2016-08-03T17:03:22"/>
    <d v="2016-09-02T17:03:22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d v="2015-11-22T15:03:41"/>
    <x v="3261"/>
    <n v="2.12"/>
    <n v="53"/>
    <x v="1"/>
    <x v="39"/>
    <d v="2015-10-23T14:03:41"/>
    <d v="2015-11-22T15:03:41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d v="2015-12-25T02:21:26"/>
    <x v="3262"/>
    <n v="0.43"/>
    <n v="3.71"/>
    <x v="5"/>
    <x v="23"/>
    <d v="2015-11-10T02:21:26"/>
    <d v="2015-12-25T02:21:26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d v="2015-10-17T16:01:55"/>
    <x v="3263"/>
    <n v="0.09"/>
    <n v="26"/>
    <x v="0"/>
    <x v="26"/>
    <d v="2015-09-02T16:01:55"/>
    <d v="2015-10-17T16:01:55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d v="2015-05-13T16:18:51"/>
    <x v="3264"/>
    <n v="0.43"/>
    <n v="52"/>
    <x v="4"/>
    <x v="29"/>
    <d v="2015-04-13T16:18:51"/>
    <d v="2015-05-13T16:18:51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d v="2014-09-01T03:59:00"/>
    <x v="3265"/>
    <n v="3.4"/>
    <n v="25.5"/>
    <x v="5"/>
    <x v="10"/>
    <d v="2014-07-05T18:59:22"/>
    <d v="2014-09-01T03:59:0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d v="2014-01-16T04:00:00"/>
    <x v="3266"/>
    <n v="1.02"/>
    <n v="25.5"/>
    <x v="5"/>
    <x v="23"/>
    <d v="2013-11-27T04:01:29"/>
    <d v="2014-01-16T04:00:0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d v="2014-02-05T19:58:17"/>
    <x v="3267"/>
    <n v="7.0000000000000007E-2"/>
    <n v="12.75"/>
    <x v="3"/>
    <x v="18"/>
    <d v="2014-01-06T19:58:17"/>
    <d v="2014-02-05T19:58:17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d v="2015-08-31T06:45:37"/>
    <x v="3268"/>
    <n v="1.02"/>
    <n v="25.5"/>
    <x v="7"/>
    <x v="14"/>
    <d v="2015-07-02T06:45:37"/>
    <d v="2015-08-31T06:45:37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d v="2016-08-06T21:35:08"/>
    <x v="3269"/>
    <n v="0.51"/>
    <n v="17"/>
    <x v="3"/>
    <x v="28"/>
    <d v="2016-06-07T21:35:08"/>
    <d v="2016-08-06T21:35:08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d v="2016-08-02T23:00:00"/>
    <x v="3270"/>
    <n v="3.19"/>
    <n v="12.75"/>
    <x v="2"/>
    <x v="36"/>
    <d v="2016-07-04T16:46:11"/>
    <d v="2016-08-02T23:00:0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d v="2015-05-16T03:00:00"/>
    <x v="3271"/>
    <n v="0.6"/>
    <n v="25.5"/>
    <x v="4"/>
    <x v="29"/>
    <d v="2015-04-16T07:50:03"/>
    <d v="2015-05-16T0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d v="2015-04-21T13:25:26"/>
    <x v="3272"/>
    <n v="0.05"/>
    <n v="8.5"/>
    <x v="0"/>
    <x v="4"/>
    <d v="2015-02-20T14:25:26"/>
    <d v="2015-04-21T13:25:2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d v="2014-08-05T14:52:09"/>
    <x v="3273"/>
    <n v="8.5"/>
    <n v="8.5"/>
    <x v="6"/>
    <x v="11"/>
    <d v="2014-07-06T14:52:09"/>
    <d v="2014-08-05T14:52:0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d v="2016-06-16T15:37:26"/>
    <x v="3274"/>
    <n v="0.42"/>
    <n v="50"/>
    <x v="5"/>
    <x v="10"/>
    <d v="2016-06-06T15:37:26"/>
    <d v="2016-06-16T15:37:2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d v="2016-03-08T13:51:09"/>
    <x v="3275"/>
    <n v="0.33"/>
    <n v="50"/>
    <x v="5"/>
    <x v="10"/>
    <d v="2016-01-08T13:51:09"/>
    <d v="2016-03-08T13:51:09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d v="2012-02-15T21:46:01"/>
    <x v="3276"/>
    <n v="5"/>
    <n v="50"/>
    <x v="5"/>
    <x v="23"/>
    <d v="2011-12-17T21:46:01"/>
    <d v="2012-02-15T21:46:01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d v="2014-06-01T22:37:19"/>
    <x v="3277"/>
    <n v="0.01"/>
    <n v="50"/>
    <x v="5"/>
    <x v="23"/>
    <d v="2014-05-02T22:37:19"/>
    <d v="2014-06-01T22:37:19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d v="2014-08-09T14:44:07"/>
    <x v="3278"/>
    <n v="3.33"/>
    <n v="16.670000000000002"/>
    <x v="5"/>
    <x v="23"/>
    <d v="2014-07-10T14:44:07"/>
    <d v="2014-08-09T14:44:0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d v="2015-12-13T06:47:40"/>
    <x v="3279"/>
    <n v="0.02"/>
    <n v="50"/>
    <x v="0"/>
    <x v="26"/>
    <d v="2015-11-13T06:47:40"/>
    <d v="2015-12-13T06:47:4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d v="2009-11-01T03:59:00"/>
    <x v="3280"/>
    <n v="3.33"/>
    <n v="50"/>
    <x v="1"/>
    <x v="35"/>
    <d v="2009-09-12T01:21:59"/>
    <d v="2009-11-01T03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d v="2014-01-07T00:39:58"/>
    <x v="3281"/>
    <n v="0.11"/>
    <n v="50"/>
    <x v="7"/>
    <x v="33"/>
    <d v="2013-12-08T00:39:58"/>
    <d v="2014-01-07T00:39:58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d v="2016-01-29T08:00:29"/>
    <x v="3282"/>
    <n v="1.43"/>
    <n v="25"/>
    <x v="7"/>
    <x v="33"/>
    <d v="2015-12-30T08:00:29"/>
    <d v="2016-01-29T08:00:2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d v="2015-04-15T21:54:53"/>
    <x v="3283"/>
    <n v="1"/>
    <n v="50"/>
    <x v="8"/>
    <x v="30"/>
    <d v="2015-03-16T21:54:53"/>
    <d v="2015-04-15T21:54:5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d v="2016-08-06T23:44:54"/>
    <x v="3284"/>
    <n v="5"/>
    <n v="50"/>
    <x v="3"/>
    <x v="28"/>
    <d v="2016-07-07T23:44:54"/>
    <d v="2016-08-06T23:44:54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d v="2015-06-18T17:08:25"/>
    <x v="3285"/>
    <n v="0.63"/>
    <n v="50"/>
    <x v="4"/>
    <x v="29"/>
    <d v="2015-05-19T17:08:25"/>
    <d v="2015-06-18T17:08:2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d v="2016-07-22T04:37:55"/>
    <x v="3286"/>
    <n v="0.71"/>
    <n v="25"/>
    <x v="1"/>
    <x v="35"/>
    <d v="2016-06-27T04:37:55"/>
    <d v="2016-07-22T04:37:55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d v="2015-04-29T01:16:39"/>
    <x v="3287"/>
    <n v="0.33"/>
    <n v="50"/>
    <x v="2"/>
    <x v="38"/>
    <d v="2015-04-14T01:16:39"/>
    <d v="2015-04-29T01:16:39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d v="2014-10-05T19:13:32"/>
    <x v="3288"/>
    <n v="1.67"/>
    <n v="50"/>
    <x v="7"/>
    <x v="14"/>
    <d v="2014-09-05T19:13:32"/>
    <d v="2014-10-05T19:13:3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d v="2016-01-02T16:27:01"/>
    <x v="3289"/>
    <n v="0.1"/>
    <n v="25"/>
    <x v="0"/>
    <x v="6"/>
    <d v="2015-11-18T16:27:01"/>
    <d v="2016-01-02T16:27:0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d v="2016-12-11T16:20:08"/>
    <x v="3290"/>
    <n v="1"/>
    <n v="50"/>
    <x v="2"/>
    <x v="36"/>
    <d v="2016-11-11T16:20:08"/>
    <d v="2016-12-11T16:20:08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d v="2010-03-15T06:59:00"/>
    <x v="3291"/>
    <n v="10"/>
    <n v="10"/>
    <x v="3"/>
    <x v="18"/>
    <d v="2010-01-20T10:11:47"/>
    <d v="2010-03-15T06:59:00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d v="2014-03-15T18:58:29"/>
    <x v="3292"/>
    <n v="0.17"/>
    <n v="12.5"/>
    <x v="3"/>
    <x v="18"/>
    <d v="2014-02-13T19:58:29"/>
    <d v="2014-03-15T18:58:29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d v="2015-08-29T15:53:44"/>
    <x v="3293"/>
    <n v="0.01"/>
    <n v="50"/>
    <x v="0"/>
    <x v="26"/>
    <d v="2015-07-30T15:53:44"/>
    <d v="2015-08-29T15:53:4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d v="2015-08-08T15:33:37"/>
    <x v="3294"/>
    <n v="0.05"/>
    <n v="50"/>
    <x v="0"/>
    <x v="26"/>
    <d v="2015-07-09T15:33:37"/>
    <d v="2015-08-08T15:33: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d v="2015-12-07T22:57:42"/>
    <x v="3295"/>
    <n v="0.33"/>
    <n v="50"/>
    <x v="4"/>
    <x v="29"/>
    <d v="2015-10-08T21:57:42"/>
    <d v="2015-12-07T22:57:42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d v="2016-09-01T15:59:54"/>
    <x v="3296"/>
    <n v="0.5"/>
    <n v="50"/>
    <x v="4"/>
    <x v="29"/>
    <d v="2016-08-02T15:59:54"/>
    <d v="2016-09-01T15:59:5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d v="2014-07-05T23:07:12"/>
    <x v="3297"/>
    <n v="0.17"/>
    <n v="50"/>
    <x v="4"/>
    <x v="29"/>
    <d v="2014-06-05T23:07:12"/>
    <d v="2014-07-05T23:07:1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d v="2014-10-05T19:13:41"/>
    <x v="3298"/>
    <n v="0.17"/>
    <n v="50"/>
    <x v="4"/>
    <x v="29"/>
    <d v="2014-09-05T19:13:41"/>
    <d v="2014-10-05T19:13:4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d v="2015-08-17T16:05:59"/>
    <x v="3299"/>
    <n v="0.25"/>
    <n v="16.670000000000002"/>
    <x v="6"/>
    <x v="9"/>
    <d v="2015-06-18T16:05:59"/>
    <d v="2015-08-17T16:05:59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d v="2016-08-01T00:36:20"/>
    <x v="3300"/>
    <n v="0.34"/>
    <n v="50"/>
    <x v="6"/>
    <x v="9"/>
    <d v="2016-06-02T00:36:20"/>
    <d v="2016-08-01T00:36:2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d v="2017-05-03T19:12:00"/>
    <x v="3301"/>
    <n v="3.33"/>
    <n v="50"/>
    <x v="6"/>
    <x v="11"/>
    <d v="2017-03-13T21:14:29"/>
    <d v="2017-05-03T19:12: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d v="2015-06-07T13:55:54"/>
    <x v="3302"/>
    <n v="1"/>
    <n v="50"/>
    <x v="6"/>
    <x v="19"/>
    <d v="2015-05-08T13:55:54"/>
    <d v="2015-06-07T13:55:5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d v="2015-02-28T06:00:18"/>
    <x v="3303"/>
    <n v="5"/>
    <n v="50"/>
    <x v="6"/>
    <x v="11"/>
    <d v="2015-01-28T06:00:18"/>
    <d v="2015-02-28T06:00:18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d v="2014-11-25T01:00:00"/>
    <x v="3304"/>
    <n v="0.91"/>
    <n v="25"/>
    <x v="6"/>
    <x v="11"/>
    <d v="2014-10-28T14:05:37"/>
    <d v="2014-11-25T01:00:0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d v="2016-09-02T20:24:33"/>
    <x v="3305"/>
    <n v="1.1100000000000001"/>
    <n v="50"/>
    <x v="6"/>
    <x v="11"/>
    <d v="2016-07-19T20:24:33"/>
    <d v="2016-09-02T20:24:3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d v="2015-02-27T04:02:41"/>
    <x v="3306"/>
    <n v="0.24"/>
    <n v="16"/>
    <x v="1"/>
    <x v="35"/>
    <d v="2015-01-28T04:02:41"/>
    <d v="2015-02-27T04:02:41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d v="2013-10-19T12:13:06"/>
    <x v="3307"/>
    <n v="0.06"/>
    <n v="11.92"/>
    <x v="3"/>
    <x v="18"/>
    <d v="2013-09-19T12:13:06"/>
    <d v="2013-10-19T12:13:0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d v="2014-03-02T19:01:17"/>
    <x v="3308"/>
    <n v="0.05"/>
    <n v="6.71"/>
    <x v="3"/>
    <x v="18"/>
    <d v="2014-01-21T19:01:17"/>
    <d v="2014-03-02T19:01:17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d v="2015-11-21T04:00:00"/>
    <x v="3309"/>
    <n v="4.7"/>
    <n v="9.4"/>
    <x v="6"/>
    <x v="11"/>
    <d v="2015-10-27T22:34:59"/>
    <d v="2015-11-21T04:00:0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d v="2013-10-17T13:38:05"/>
    <x v="3310"/>
    <n v="2.25"/>
    <n v="9"/>
    <x v="5"/>
    <x v="23"/>
    <d v="2013-09-17T13:38:05"/>
    <d v="2013-10-17T13:38:0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d v="2012-04-17T00:31:00"/>
    <x v="3311"/>
    <n v="7.0000000000000007E-2"/>
    <n v="22.5"/>
    <x v="5"/>
    <x v="23"/>
    <d v="2012-03-03T00:03:42"/>
    <d v="2012-04-17T00:31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d v="2013-01-16T18:33:17"/>
    <x v="3312"/>
    <n v="2.0499999999999998"/>
    <n v="22.5"/>
    <x v="7"/>
    <x v="33"/>
    <d v="2012-11-17T18:33:17"/>
    <d v="2013-01-16T18:33:1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d v="2012-11-11T05:00:40"/>
    <x v="3313"/>
    <n v="1.29"/>
    <n v="9"/>
    <x v="7"/>
    <x v="33"/>
    <d v="2012-10-02T04:00:40"/>
    <d v="2012-11-11T05:00:4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d v="2016-04-10T07:54:24"/>
    <x v="3314"/>
    <n v="0.15"/>
    <n v="11.25"/>
    <x v="3"/>
    <x v="18"/>
    <d v="2016-03-11T08:54:24"/>
    <d v="2016-04-10T07:54:2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d v="2012-05-06T21:41:56"/>
    <x v="3315"/>
    <n v="4.5"/>
    <n v="15"/>
    <x v="3"/>
    <x v="18"/>
    <d v="2012-04-06T21:41:56"/>
    <d v="2012-05-06T21:41:56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d v="2011-07-22T04:42:01"/>
    <x v="3316"/>
    <n v="7.5"/>
    <n v="9"/>
    <x v="3"/>
    <x v="18"/>
    <d v="2011-06-07T04:42:01"/>
    <d v="2011-07-22T04:42:01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d v="2016-11-18T19:03:10"/>
    <x v="3317"/>
    <n v="0.45"/>
    <n v="15"/>
    <x v="3"/>
    <x v="18"/>
    <d v="2016-10-19T18:03:10"/>
    <d v="2016-11-18T19:03:1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d v="2016-04-02T08:06:57"/>
    <x v="3318"/>
    <n v="4.5"/>
    <n v="15"/>
    <x v="1"/>
    <x v="31"/>
    <d v="2016-03-03T09:06:57"/>
    <d v="2016-04-02T08:06:5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d v="2016-01-29T14:46:10"/>
    <x v="3319"/>
    <n v="0.04"/>
    <n v="22.5"/>
    <x v="4"/>
    <x v="29"/>
    <d v="2015-11-30T14:46:10"/>
    <d v="2016-01-29T14:46:1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d v="2012-05-30T19:00:00"/>
    <x v="3320"/>
    <n v="1.1299999999999999"/>
    <n v="11.25"/>
    <x v="1"/>
    <x v="39"/>
    <d v="2012-05-01T07:00:31"/>
    <d v="2012-05-30T19:00:0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d v="2016-10-14T22:00:00"/>
    <x v="3321"/>
    <n v="0.9"/>
    <n v="22.5"/>
    <x v="6"/>
    <x v="11"/>
    <d v="2016-09-14T22:55:21"/>
    <d v="2016-10-14T22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d v="2017-03-19T11:18:59"/>
    <x v="3322"/>
    <n v="1.64"/>
    <n v="15"/>
    <x v="6"/>
    <x v="11"/>
    <d v="2017-02-17T12:18:59"/>
    <d v="2017-03-19T11:18: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d v="2016-01-03T20:17:36"/>
    <x v="3323"/>
    <n v="1.5"/>
    <n v="11.25"/>
    <x v="6"/>
    <x v="11"/>
    <d v="2015-12-04T20:17:36"/>
    <d v="2016-01-03T20:17:3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d v="2015-11-28T14:54:54"/>
    <x v="3324"/>
    <n v="3.21"/>
    <n v="15"/>
    <x v="6"/>
    <x v="11"/>
    <d v="2015-11-03T14:54:54"/>
    <d v="2015-11-28T14:54:5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d v="2014-07-24T02:59:00"/>
    <x v="3325"/>
    <n v="0.6"/>
    <n v="22.5"/>
    <x v="6"/>
    <x v="11"/>
    <d v="2014-06-11T17:04:38"/>
    <d v="2014-07-24T02:59:0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d v="2016-02-11T23:22:17"/>
    <x v="3326"/>
    <n v="14.08"/>
    <n v="10.56"/>
    <x v="3"/>
    <x v="18"/>
    <d v="2016-01-27T23:22:17"/>
    <d v="2016-02-11T23:22:17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d v="2017-01-12T16:42:00"/>
    <x v="3327"/>
    <n v="4.2"/>
    <n v="10.5"/>
    <x v="4"/>
    <x v="29"/>
    <d v="2016-12-24T19:51:28"/>
    <d v="2017-01-12T16:42:0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d v="2014-09-07T22:13:14"/>
    <x v="3328"/>
    <n v="0.17"/>
    <n v="10.5"/>
    <x v="0"/>
    <x v="6"/>
    <d v="2014-08-08T22:13:14"/>
    <d v="2014-09-07T22:13:14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d v="2016-07-14T18:12:00"/>
    <x v="3329"/>
    <n v="0.04"/>
    <n v="6.83"/>
    <x v="3"/>
    <x v="18"/>
    <d v="2016-06-17T18:32:18"/>
    <d v="2016-07-14T18:12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d v="2015-09-16T22:00:00"/>
    <x v="3330"/>
    <n v="4.0999999999999996"/>
    <n v="10.25"/>
    <x v="6"/>
    <x v="9"/>
    <d v="2015-08-25T10:17:56"/>
    <d v="2015-09-16T22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d v="2014-09-24T22:00:01"/>
    <x v="3331"/>
    <n v="2.0499999999999998"/>
    <n v="10.25"/>
    <x v="6"/>
    <x v="11"/>
    <d v="2014-09-01T22:00:01"/>
    <d v="2014-09-24T22:00:01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d v="2016-02-27T06:45:36"/>
    <x v="3332"/>
    <n v="0.08"/>
    <n v="20"/>
    <x v="5"/>
    <x v="21"/>
    <d v="2016-01-28T06:45:36"/>
    <d v="2016-02-27T06:45:36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d v="2015-06-03T13:08:15"/>
    <x v="3333"/>
    <n v="2.67"/>
    <n v="13.33"/>
    <x v="5"/>
    <x v="21"/>
    <d v="2015-04-21T13:08:15"/>
    <d v="2015-06-03T13:08:1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d v="2013-11-03T20:09:17"/>
    <x v="3334"/>
    <n v="1.1399999999999999"/>
    <n v="20"/>
    <x v="7"/>
    <x v="33"/>
    <d v="2013-10-04T19:09:17"/>
    <d v="2013-11-03T20:09:17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d v="2013-06-30T19:58:00"/>
    <x v="3335"/>
    <n v="1.45"/>
    <n v="20"/>
    <x v="7"/>
    <x v="33"/>
    <d v="2013-05-22T18:18:58"/>
    <d v="2013-06-30T19:58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d v="2013-10-06T20:21:10"/>
    <x v="3336"/>
    <n v="0.8"/>
    <n v="40"/>
    <x v="7"/>
    <x v="37"/>
    <d v="2013-08-20T20:21:10"/>
    <d v="2013-10-06T20:21:1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d v="2015-01-12T06:00:03"/>
    <x v="3337"/>
    <n v="0.5"/>
    <n v="10"/>
    <x v="2"/>
    <x v="3"/>
    <d v="2014-11-13T06:00:03"/>
    <d v="2015-01-12T06:00:0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d v="2014-11-27T22:24:00"/>
    <x v="3338"/>
    <n v="1.33"/>
    <n v="20"/>
    <x v="2"/>
    <x v="3"/>
    <d v="2014-10-28T21:24:00"/>
    <d v="2014-11-27T22:24:0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d v="2014-10-24T04:00:00"/>
    <x v="3339"/>
    <n v="7.0000000000000007E-2"/>
    <n v="1.54"/>
    <x v="2"/>
    <x v="3"/>
    <d v="2014-08-25T10:24:30"/>
    <d v="2014-10-24T04:00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d v="2014-08-13T03:19:26"/>
    <x v="3340"/>
    <n v="0.8"/>
    <n v="13.33"/>
    <x v="4"/>
    <x v="29"/>
    <d v="2014-07-14T03:19:26"/>
    <d v="2014-08-13T03:19:26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d v="2015-07-17T13:18:00"/>
    <x v="3341"/>
    <n v="1.6"/>
    <n v="13.33"/>
    <x v="6"/>
    <x v="11"/>
    <d v="2015-06-17T14:43:27"/>
    <d v="2015-07-17T13:18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d v="2014-10-02T03:59:00"/>
    <x v="3342"/>
    <n v="0.4"/>
    <n v="13.33"/>
    <x v="6"/>
    <x v="9"/>
    <d v="2014-08-11T18:16:53"/>
    <d v="2014-10-02T03:59:0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d v="2017-03-29T17:44:10"/>
    <x v="3343"/>
    <n v="2.67"/>
    <n v="13.33"/>
    <x v="6"/>
    <x v="19"/>
    <d v="2017-01-28T18:44:10"/>
    <d v="2017-03-29T17:44:1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d v="2014-10-20T19:23:05"/>
    <x v="3344"/>
    <n v="1.33"/>
    <n v="20"/>
    <x v="6"/>
    <x v="11"/>
    <d v="2014-08-21T19:23:05"/>
    <d v="2014-10-20T19:23:0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d v="2016-10-17T19:10:31"/>
    <x v="3345"/>
    <n v="7.0000000000000007E-2"/>
    <n v="13"/>
    <x v="0"/>
    <x v="26"/>
    <d v="2016-09-02T19:10:31"/>
    <d v="2016-10-17T19:10:3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d v="2015-09-09T04:00:18"/>
    <x v="3346"/>
    <n v="0.78"/>
    <n v="9.75"/>
    <x v="6"/>
    <x v="11"/>
    <d v="2015-07-11T04:00:18"/>
    <d v="2015-09-09T04:00:18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d v="2015-01-01T02:59:03"/>
    <x v="3347"/>
    <n v="3.8"/>
    <n v="9.5"/>
    <x v="6"/>
    <x v="11"/>
    <d v="2014-12-02T02:59:03"/>
    <d v="2015-01-01T02:59:0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d v="2015-05-09T04:00:00"/>
    <x v="3348"/>
    <n v="1.06"/>
    <n v="18.5"/>
    <x v="6"/>
    <x v="11"/>
    <d v="2015-03-15T08:17:06"/>
    <d v="2015-05-09T04:00:0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d v="2015-07-08T16:45:00"/>
    <x v="3349"/>
    <n v="0.45"/>
    <n v="18"/>
    <x v="3"/>
    <x v="28"/>
    <d v="2015-06-09T14:46:50"/>
    <d v="2015-07-08T16:45:0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d v="2015-08-14T06:16:59"/>
    <x v="3350"/>
    <n v="1.44"/>
    <n v="12"/>
    <x v="0"/>
    <x v="4"/>
    <d v="2015-07-15T06:16:59"/>
    <d v="2015-08-14T06:16:5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d v="2015-03-01T18:07:20"/>
    <x v="3351"/>
    <n v="0.24"/>
    <n v="12"/>
    <x v="4"/>
    <x v="29"/>
    <d v="2015-01-30T18:07:20"/>
    <d v="2015-03-01T18:07:2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d v="2013-01-03T01:31:33"/>
    <x v="3352"/>
    <n v="0.72"/>
    <n v="9"/>
    <x v="1"/>
    <x v="39"/>
    <d v="2012-12-04T01:31:33"/>
    <d v="2013-01-03T01:31:3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d v="2017-01-31T05:00:00"/>
    <x v="3353"/>
    <n v="0.7"/>
    <n v="8.75"/>
    <x v="0"/>
    <x v="26"/>
    <d v="2017-01-18T16:17:25"/>
    <d v="2017-01-31T05:00:0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d v="2014-12-09T02:12:08"/>
    <x v="3354"/>
    <n v="0.47"/>
    <n v="11.67"/>
    <x v="4"/>
    <x v="29"/>
    <d v="2014-11-09T02:12:08"/>
    <d v="2014-12-09T02:12:08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d v="2014-09-25T16:24:24"/>
    <x v="3355"/>
    <n v="0.06"/>
    <n v="17.5"/>
    <x v="4"/>
    <x v="29"/>
    <d v="2014-08-25T16:24:24"/>
    <d v="2014-09-25T16:24: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d v="2015-08-28T12:12:00"/>
    <x v="3356"/>
    <n v="4.67"/>
    <n v="11.67"/>
    <x v="2"/>
    <x v="38"/>
    <d v="2015-06-30T09:32:39"/>
    <d v="2015-08-28T12:12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d v="2014-09-17T12:49:51"/>
    <x v="3357"/>
    <n v="0.88"/>
    <n v="11.67"/>
    <x v="7"/>
    <x v="14"/>
    <d v="2014-08-18T12:49:51"/>
    <d v="2014-09-17T12:49:51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d v="2014-10-30T22:22:42"/>
    <x v="3358"/>
    <n v="0.57999999999999996"/>
    <n v="8.75"/>
    <x v="7"/>
    <x v="14"/>
    <d v="2014-09-30T22:22:42"/>
    <d v="2014-10-30T22:22:42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d v="2015-05-10T17:22:37"/>
    <x v="3359"/>
    <n v="0.05"/>
    <n v="17.5"/>
    <x v="4"/>
    <x v="29"/>
    <d v="2015-03-26T17:22:37"/>
    <d v="2015-05-10T17:22:37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d v="2014-10-20T02:07:00"/>
    <x v="3360"/>
    <n v="0.44"/>
    <n v="8.75"/>
    <x v="1"/>
    <x v="39"/>
    <d v="2014-09-29T15:46:42"/>
    <d v="2014-10-20T02:07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d v="2015-10-16T08:41:44"/>
    <x v="3361"/>
    <n v="1.75"/>
    <n v="35"/>
    <x v="6"/>
    <x v="11"/>
    <d v="2015-08-17T08:41:44"/>
    <d v="2015-10-16T08:41:4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d v="2015-07-15T10:43:42"/>
    <x v="3362"/>
    <n v="0.28000000000000003"/>
    <n v="17.5"/>
    <x v="6"/>
    <x v="19"/>
    <d v="2015-06-15T10:43:42"/>
    <d v="2015-07-15T10:43:4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d v="2015-05-01T22:00:00"/>
    <x v="3363"/>
    <n v="1.75"/>
    <n v="17.5"/>
    <x v="6"/>
    <x v="19"/>
    <d v="2015-03-16T20:35:29"/>
    <d v="2015-05-01T22:00:0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d v="2017-01-13T23:05:00"/>
    <x v="3364"/>
    <n v="1"/>
    <n v="34.950000000000003"/>
    <x v="6"/>
    <x v="11"/>
    <d v="2016-12-14T23:07:35"/>
    <d v="2017-01-13T23:05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d v="2016-01-18T13:00:00"/>
    <x v="3365"/>
    <n v="0.68"/>
    <n v="34"/>
    <x v="7"/>
    <x v="14"/>
    <d v="2015-12-03T14:11:28"/>
    <d v="2016-01-18T13:00:00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d v="2015-01-10T07:59:00"/>
    <x v="3366"/>
    <n v="0.01"/>
    <n v="8.5"/>
    <x v="3"/>
    <x v="18"/>
    <d v="2014-12-01T21:51:58"/>
    <d v="2015-01-10T07:59:00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d v="2015-08-16T23:00:50"/>
    <x v="3367"/>
    <n v="0.85"/>
    <n v="11.33"/>
    <x v="1"/>
    <x v="39"/>
    <d v="2015-06-17T23:00:50"/>
    <d v="2015-08-16T23:00:5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d v="2015-05-10T23:01:00"/>
    <x v="3368"/>
    <n v="0.85"/>
    <n v="16"/>
    <x v="1"/>
    <x v="35"/>
    <d v="2015-04-06T17:39:45"/>
    <d v="2015-05-10T23:01:0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d v="2015-08-29T01:56:53"/>
    <x v="3369"/>
    <n v="2.13"/>
    <n v="8"/>
    <x v="6"/>
    <x v="11"/>
    <d v="2015-08-14T01:56:53"/>
    <d v="2015-08-29T01:56:53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d v="2015-08-07T15:00:00"/>
    <x v="3370"/>
    <n v="3.2"/>
    <n v="10.67"/>
    <x v="6"/>
    <x v="11"/>
    <d v="2015-07-24T16:08:57"/>
    <d v="2015-08-07T15:00:0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d v="2014-07-03T03:00:00"/>
    <x v="3371"/>
    <n v="0.16"/>
    <n v="10.33"/>
    <x v="5"/>
    <x v="23"/>
    <d v="2014-06-09T19:56:05"/>
    <d v="2014-07-03T03:00:0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d v="2015-03-08T15:16:00"/>
    <x v="3372"/>
    <n v="0.06"/>
    <n v="15.5"/>
    <x v="0"/>
    <x v="26"/>
    <d v="2015-02-12T19:30:02"/>
    <d v="2015-03-08T15:16:0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d v="2014-09-23T01:51:40"/>
    <x v="3373"/>
    <n v="0.01"/>
    <n v="15"/>
    <x v="5"/>
    <x v="21"/>
    <d v="2014-08-24T01:51:40"/>
    <d v="2014-09-23T01:51:40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d v="2014-12-25T05:00:00"/>
    <x v="3374"/>
    <n v="0.67"/>
    <n v="10"/>
    <x v="5"/>
    <x v="23"/>
    <d v="2014-11-02T00:54:25"/>
    <d v="2014-12-25T05:00:0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d v="2012-01-14T06:01:26"/>
    <x v="3375"/>
    <n v="0.8"/>
    <n v="30"/>
    <x v="7"/>
    <x v="12"/>
    <d v="2011-11-30T06:01:26"/>
    <d v="2012-01-14T06:01:2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d v="2012-12-11T03:37:27"/>
    <x v="3376"/>
    <n v="0.86"/>
    <n v="15"/>
    <x v="7"/>
    <x v="33"/>
    <d v="2012-10-12T02:37:27"/>
    <d v="2012-12-11T03:37:2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d v="2014-07-14T02:30:00"/>
    <x v="3377"/>
    <n v="0.6"/>
    <n v="30"/>
    <x v="7"/>
    <x v="33"/>
    <d v="2014-06-12T22:38:50"/>
    <d v="2014-07-14T02:30:0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d v="2015-08-03T04:27:37"/>
    <x v="3378"/>
    <n v="0.02"/>
    <n v="30"/>
    <x v="4"/>
    <x v="29"/>
    <d v="2015-06-29T04:27:37"/>
    <d v="2015-08-03T04:27:37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d v="2011-06-18T21:14:06"/>
    <x v="3379"/>
    <n v="0.75"/>
    <n v="15"/>
    <x v="1"/>
    <x v="35"/>
    <d v="2011-05-19T21:14:06"/>
    <d v="2011-06-18T21:14:0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d v="2015-10-05T18:56:01"/>
    <x v="3380"/>
    <n v="120"/>
    <n v="7.5"/>
    <x v="2"/>
    <x v="3"/>
    <d v="2015-09-05T18:56:01"/>
    <d v="2015-10-05T18:56:0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d v="2015-07-25T21:59:00"/>
    <x v="3381"/>
    <n v="0.19"/>
    <n v="30"/>
    <x v="0"/>
    <x v="26"/>
    <d v="2015-06-24T15:40:52"/>
    <d v="2015-07-25T21:59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d v="2014-11-06T04:22:37"/>
    <x v="3382"/>
    <n v="0.2"/>
    <n v="15"/>
    <x v="4"/>
    <x v="29"/>
    <d v="2014-10-07T03:22:37"/>
    <d v="2014-11-06T04:22:37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d v="2015-10-03T21:00:00"/>
    <x v="3383"/>
    <n v="0.6"/>
    <n v="15"/>
    <x v="4"/>
    <x v="40"/>
    <d v="2015-09-11T07:07:49"/>
    <d v="2015-10-03T21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d v="2017-01-04T13:06:20"/>
    <x v="3384"/>
    <n v="5.45"/>
    <n v="30"/>
    <x v="6"/>
    <x v="11"/>
    <d v="2016-12-05T13:06:20"/>
    <d v="2017-01-04T13:06:2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d v="2016-09-30T17:58:47"/>
    <x v="3385"/>
    <n v="6"/>
    <n v="15"/>
    <x v="6"/>
    <x v="19"/>
    <d v="2016-08-16T17:58:47"/>
    <d v="2016-09-30T17:58:4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d v="2016-03-13T21:25:16"/>
    <x v="3386"/>
    <n v="0.01"/>
    <n v="5.8"/>
    <x v="3"/>
    <x v="18"/>
    <d v="2016-02-12T22:25:16"/>
    <d v="2016-03-13T21:25:16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d v="2013-07-30T02:32:46"/>
    <x v="3387"/>
    <n v="116"/>
    <n v="7.25"/>
    <x v="7"/>
    <x v="25"/>
    <d v="2013-07-09T02:32:46"/>
    <d v="2013-07-30T02:32:4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d v="2016-01-20T17:24:21"/>
    <x v="3388"/>
    <n v="0.26"/>
    <n v="29"/>
    <x v="6"/>
    <x v="11"/>
    <d v="2015-12-21T17:24:21"/>
    <d v="2016-01-20T17:24:2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d v="2016-04-15T16:28:00"/>
    <x v="3389"/>
    <n v="0.83"/>
    <n v="7.25"/>
    <x v="6"/>
    <x v="11"/>
    <d v="2016-02-17T16:13:16"/>
    <d v="2016-04-15T16:28:0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d v="2015-04-18T16:52:02"/>
    <x v="3390"/>
    <n v="0.61"/>
    <n v="28"/>
    <x v="0"/>
    <x v="1"/>
    <d v="2015-03-19T16:52:02"/>
    <d v="2015-04-18T16:52:02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d v="2013-08-28T23:54:51"/>
    <x v="3391"/>
    <n v="0.84"/>
    <n v="14"/>
    <x v="1"/>
    <x v="32"/>
    <d v="2013-07-26T23:54:51"/>
    <d v="2013-08-28T23:54:51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d v="2014-08-12T22:50:11"/>
    <x v="3392"/>
    <n v="0.68"/>
    <n v="6.75"/>
    <x v="6"/>
    <x v="11"/>
    <d v="2014-07-13T22:50:11"/>
    <d v="2014-08-12T22:50:1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d v="2014-06-27T21:33:28"/>
    <x v="3393"/>
    <n v="0.33"/>
    <n v="13.01"/>
    <x v="4"/>
    <x v="29"/>
    <d v="2014-05-28T21:33:28"/>
    <d v="2014-06-27T21:33:28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d v="2015-02-19T19:47:59"/>
    <x v="3394"/>
    <n v="0.03"/>
    <n v="13"/>
    <x v="5"/>
    <x v="23"/>
    <d v="2015-02-03T19:47:59"/>
    <d v="2015-02-19T19:47:59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d v="2016-04-16T18:43:26"/>
    <x v="3395"/>
    <n v="0.1"/>
    <n v="13"/>
    <x v="0"/>
    <x v="26"/>
    <d v="2016-03-17T18:43:26"/>
    <d v="2016-04-16T18:43:2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d v="2014-09-03T18:49:24"/>
    <x v="3396"/>
    <n v="0.1"/>
    <n v="13"/>
    <x v="0"/>
    <x v="1"/>
    <d v="2014-08-04T18:49:24"/>
    <d v="2014-09-03T18:49:2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d v="2016-09-21T05:45:04"/>
    <x v="3397"/>
    <n v="0.1"/>
    <n v="13"/>
    <x v="1"/>
    <x v="31"/>
    <d v="2016-08-22T05:45:04"/>
    <d v="2016-09-21T05:45:04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d v="2016-06-28T23:15:33"/>
    <x v="3398"/>
    <n v="0.02"/>
    <n v="13"/>
    <x v="3"/>
    <x v="28"/>
    <d v="2016-06-08T23:15:33"/>
    <d v="2016-06-28T23:15:33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d v="2011-07-16T17:32:54"/>
    <x v="3399"/>
    <n v="0.72"/>
    <n v="13"/>
    <x v="3"/>
    <x v="18"/>
    <d v="2011-06-16T17:32:54"/>
    <d v="2011-07-16T17:32:54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d v="2015-08-04T04:27:54"/>
    <x v="3400"/>
    <n v="0.13"/>
    <n v="13"/>
    <x v="4"/>
    <x v="29"/>
    <d v="2015-06-25T04:27:54"/>
    <d v="2015-08-04T04:27:5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d v="2016-03-13T20:45:24"/>
    <x v="3401"/>
    <n v="1.73"/>
    <n v="13"/>
    <x v="4"/>
    <x v="29"/>
    <d v="2016-01-13T21:45:24"/>
    <d v="2016-03-13T20:45:24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d v="2015-04-28T15:19:54"/>
    <x v="3402"/>
    <n v="0.05"/>
    <n v="13"/>
    <x v="6"/>
    <x v="9"/>
    <d v="2015-02-27T16:19:54"/>
    <d v="2015-04-28T15:19:54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d v="2015-02-02T18:43:21"/>
    <x v="3403"/>
    <n v="0"/>
    <n v="6.5"/>
    <x v="6"/>
    <x v="9"/>
    <d v="2014-12-04T18:43:21"/>
    <d v="2015-02-02T18:43:2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d v="2014-09-01T20:09:38"/>
    <x v="3404"/>
    <n v="0.03"/>
    <n v="13"/>
    <x v="6"/>
    <x v="11"/>
    <d v="2014-07-28T20:09:38"/>
    <d v="2014-09-01T20:09:38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d v="2015-02-16T07:13:43"/>
    <x v="3405"/>
    <n v="1.3"/>
    <n v="13"/>
    <x v="6"/>
    <x v="11"/>
    <d v="2015-01-17T07:13:43"/>
    <d v="2015-02-16T07:13:4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d v="2011-11-13T16:22:07"/>
    <x v="3406"/>
    <n v="0.06"/>
    <n v="25"/>
    <x v="5"/>
    <x v="23"/>
    <d v="2011-09-14T15:22:07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d v="2014-06-01T04:00:00"/>
    <x v="3407"/>
    <n v="0.28999999999999998"/>
    <n v="12.5"/>
    <x v="5"/>
    <x v="23"/>
    <d v="2014-04-30T13:01:15"/>
    <d v="2014-06-01T04:00:0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d v="2015-10-29T01:07:14"/>
    <x v="3408"/>
    <n v="0.56000000000000005"/>
    <n v="25"/>
    <x v="0"/>
    <x v="26"/>
    <d v="2015-09-29T01:07:14"/>
    <d v="2015-10-29T01:07:1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d v="2012-09-02T11:30:48"/>
    <x v="3409"/>
    <n v="0.36"/>
    <n v="25"/>
    <x v="7"/>
    <x v="33"/>
    <d v="2012-08-03T11:30:48"/>
    <d v="2012-09-02T11:30:48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d v="2016-04-10T18:41:12"/>
    <x v="3410"/>
    <n v="12.5"/>
    <n v="12.5"/>
    <x v="3"/>
    <x v="18"/>
    <d v="2016-03-11T19:41:12"/>
    <d v="2016-04-10T18:41:12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d v="2015-05-13T20:04:28"/>
    <x v="3411"/>
    <n v="0.5"/>
    <n v="25"/>
    <x v="3"/>
    <x v="18"/>
    <d v="2015-04-13T20:04:28"/>
    <d v="2015-05-13T20:04:28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d v="2014-11-13T20:18:47"/>
    <x v="3412"/>
    <n v="0.1"/>
    <n v="25"/>
    <x v="4"/>
    <x v="29"/>
    <d v="2014-10-26T19:18:47"/>
    <d v="2014-11-13T20:18:47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d v="2012-04-16T16:00:00"/>
    <x v="3413"/>
    <n v="0.91"/>
    <n v="25"/>
    <x v="7"/>
    <x v="37"/>
    <d v="2012-03-17T11:02:07"/>
    <d v="2012-04-16T16:00:0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d v="2014-07-30T18:03:16"/>
    <x v="3414"/>
    <n v="2.08"/>
    <n v="6.25"/>
    <x v="2"/>
    <x v="3"/>
    <d v="2014-06-30T18:03:16"/>
    <d v="2014-07-30T18:03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d v="2015-08-20T18:19:02"/>
    <x v="3415"/>
    <n v="0.42"/>
    <n v="25"/>
    <x v="2"/>
    <x v="36"/>
    <d v="2015-07-21T18:19:02"/>
    <d v="2015-08-20T18:19:0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d v="2014-09-21T18:32:49"/>
    <x v="3416"/>
    <n v="0.17"/>
    <n v="25"/>
    <x v="3"/>
    <x v="18"/>
    <d v="2014-07-23T18:32:49"/>
    <d v="2014-09-21T18:32:49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d v="2015-07-12T04:58:11"/>
    <x v="3417"/>
    <n v="5"/>
    <n v="8.33"/>
    <x v="3"/>
    <x v="18"/>
    <d v="2015-06-12T04:58:11"/>
    <d v="2015-07-12T04:58:11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d v="2015-01-10T17:21:00"/>
    <x v="3418"/>
    <n v="7.0000000000000007E-2"/>
    <n v="25"/>
    <x v="0"/>
    <x v="26"/>
    <d v="2014-11-11T17:21:00"/>
    <d v="2015-01-10T17:21:0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d v="2015-03-31T18:04:04"/>
    <x v="3419"/>
    <n v="0.13"/>
    <n v="25"/>
    <x v="0"/>
    <x v="26"/>
    <d v="2015-03-01T19:04:04"/>
    <d v="2015-03-31T18:04:04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d v="2014-05-31T23:30:00"/>
    <x v="3420"/>
    <n v="0.83"/>
    <n v="8.33"/>
    <x v="4"/>
    <x v="29"/>
    <d v="2014-05-01T02:38:02"/>
    <d v="2014-05-31T23:30:0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d v="2015-03-25T07:01:00"/>
    <x v="3421"/>
    <n v="0.71"/>
    <n v="25"/>
    <x v="4"/>
    <x v="29"/>
    <d v="2015-02-23T08:01:00"/>
    <d v="2015-03-25T07:01:00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d v="2012-03-18T23:53:15"/>
    <x v="3422"/>
    <n v="0.77"/>
    <n v="25"/>
    <x v="1"/>
    <x v="39"/>
    <d v="2012-01-19T00:53:15"/>
    <d v="2012-03-18T23:53:15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d v="2015-01-09T02:00:00"/>
    <x v="3423"/>
    <n v="0.5"/>
    <n v="12.5"/>
    <x v="6"/>
    <x v="11"/>
    <d v="2014-11-10T18:33:15"/>
    <d v="2015-01-09T02:00:0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d v="2015-08-24T10:33:16"/>
    <x v="3424"/>
    <n v="0.02"/>
    <n v="25"/>
    <x v="6"/>
    <x v="11"/>
    <d v="2015-07-25T10:33:16"/>
    <d v="2015-08-24T10:33:1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d v="2015-11-19T20:45:17"/>
    <x v="3425"/>
    <n v="2.5"/>
    <n v="12.5"/>
    <x v="6"/>
    <x v="9"/>
    <d v="2015-10-20T19:45:17"/>
    <d v="2015-11-19T20:45:17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d v="2015-09-20T19:05:56"/>
    <x v="3426"/>
    <n v="0.03"/>
    <n v="25"/>
    <x v="6"/>
    <x v="9"/>
    <d v="2015-07-22T19:05:56"/>
    <d v="2015-09-20T19:05:56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d v="2014-08-31T18:24:37"/>
    <x v="3427"/>
    <n v="1.25"/>
    <n v="12.5"/>
    <x v="6"/>
    <x v="19"/>
    <d v="2014-08-10T18:24:37"/>
    <d v="2014-08-31T18:24:37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d v="2015-07-05T22:59:00"/>
    <x v="3428"/>
    <n v="1"/>
    <n v="25"/>
    <x v="6"/>
    <x v="11"/>
    <d v="2015-06-09T07:11:36"/>
    <d v="2015-07-05T22:59:0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d v="2015-03-26T22:17:51"/>
    <x v="3429"/>
    <n v="2.5"/>
    <n v="25"/>
    <x v="6"/>
    <x v="11"/>
    <d v="2015-02-24T23:17:51"/>
    <d v="2015-03-26T22:17:51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d v="2017-02-20T00:26:39"/>
    <x v="3430"/>
    <n v="5"/>
    <n v="25"/>
    <x v="6"/>
    <x v="19"/>
    <d v="2017-01-21T00:26:39"/>
    <d v="2017-02-20T00:26:39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d v="2015-12-19T19:49:59"/>
    <x v="3431"/>
    <n v="0.83"/>
    <n v="25"/>
    <x v="6"/>
    <x v="11"/>
    <d v="2015-11-09T19:49:59"/>
    <d v="2015-12-19T19:49:59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d v="2014-08-09T06:25:04"/>
    <x v="3432"/>
    <n v="1"/>
    <n v="12.5"/>
    <x v="6"/>
    <x v="11"/>
    <d v="2014-07-10T06:25:04"/>
    <d v="2014-08-09T06:25:04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d v="2016-04-08T18:35:00"/>
    <x v="3433"/>
    <n v="0.63"/>
    <n v="25"/>
    <x v="6"/>
    <x v="11"/>
    <d v="2016-03-10T16:51:20"/>
    <d v="2016-04-08T18:35:0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d v="2015-10-26T18:58:10"/>
    <x v="3434"/>
    <n v="0.1"/>
    <n v="25"/>
    <x v="6"/>
    <x v="11"/>
    <d v="2015-08-27T18:58:10"/>
    <d v="2015-10-26T18:58:1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d v="2016-05-19T00:56:28"/>
    <x v="3435"/>
    <n v="0.17"/>
    <n v="25"/>
    <x v="6"/>
    <x v="11"/>
    <d v="2016-04-19T00:56:28"/>
    <d v="2016-05-19T00:56:2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d v="2013-09-11T02:34:27"/>
    <x v="3436"/>
    <n v="2.4"/>
    <n v="4.8"/>
    <x v="5"/>
    <x v="23"/>
    <d v="2013-08-27T02:34:27"/>
    <d v="2013-09-11T02:34:2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d v="2015-06-02T15:34:53"/>
    <x v="3437"/>
    <n v="0"/>
    <n v="2.67"/>
    <x v="6"/>
    <x v="9"/>
    <d v="2015-04-03T15:34:53"/>
    <d v="2015-06-02T15:34:53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d v="2014-06-22T21:00:00"/>
    <x v="3438"/>
    <n v="4.5999999999999996"/>
    <n v="5.75"/>
    <x v="6"/>
    <x v="11"/>
    <d v="2014-06-21T13:19:52"/>
    <d v="2014-06-22T21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d v="2014-09-27T01:02:41"/>
    <x v="3439"/>
    <n v="1.84"/>
    <n v="5.75"/>
    <x v="6"/>
    <x v="11"/>
    <d v="2014-08-28T01:02:41"/>
    <d v="2014-09-27T01:02:41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d v="2015-11-08T21:40:33"/>
    <x v="3440"/>
    <n v="0.73"/>
    <n v="22"/>
    <x v="7"/>
    <x v="14"/>
    <d v="2015-10-09T20:40:33"/>
    <d v="2015-11-08T21:40:3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d v="2016-03-10T13:42:39"/>
    <x v="3441"/>
    <n v="0.09"/>
    <n v="7.33"/>
    <x v="6"/>
    <x v="9"/>
    <d v="2016-02-09T13:42:39"/>
    <d v="2016-03-10T13:42:39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d v="2013-07-31T23:32:57"/>
    <x v="3442"/>
    <n v="0.7"/>
    <n v="7"/>
    <x v="1"/>
    <x v="35"/>
    <d v="2013-07-01T23:32:57"/>
    <d v="2013-07-31T23:32:57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d v="2016-03-30T19:23:22"/>
    <x v="3443"/>
    <n v="0.42"/>
    <n v="10.5"/>
    <x v="7"/>
    <x v="33"/>
    <d v="2016-02-29T20:23:22"/>
    <d v="2016-03-30T19:23:2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d v="2013-01-06T00:37:18"/>
    <x v="3444"/>
    <n v="1.05"/>
    <n v="3"/>
    <x v="3"/>
    <x v="18"/>
    <d v="2012-12-07T00:37:18"/>
    <d v="2013-01-06T00:37: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d v="2016-06-05T06:21:33"/>
    <x v="3445"/>
    <n v="0.11"/>
    <n v="10.5"/>
    <x v="3"/>
    <x v="28"/>
    <d v="2016-05-06T06:21:33"/>
    <d v="2016-06-05T06:21:33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d v="2016-02-12T03:08:24"/>
    <x v="3446"/>
    <n v="0.7"/>
    <n v="10.5"/>
    <x v="4"/>
    <x v="29"/>
    <d v="2016-01-13T03:08:24"/>
    <d v="2016-02-12T03:08:24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d v="2014-08-09T03:00:00"/>
    <x v="3447"/>
    <n v="1.05"/>
    <n v="7"/>
    <x v="6"/>
    <x v="11"/>
    <d v="2014-07-11T17:49:52"/>
    <d v="2014-08-09T03:00:0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d v="2014-05-08T21:23:30"/>
    <x v="3448"/>
    <n v="0.42"/>
    <n v="10.5"/>
    <x v="6"/>
    <x v="11"/>
    <d v="2014-04-16T21:23:30"/>
    <d v="2014-05-08T21:23:3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d v="2016-09-06T11:22:34"/>
    <x v="3449"/>
    <n v="0.42"/>
    <n v="10.5"/>
    <x v="6"/>
    <x v="11"/>
    <d v="2016-07-08T11:22:34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d v="2015-01-20T19:16:00"/>
    <x v="3450"/>
    <n v="0.21"/>
    <n v="7"/>
    <x v="6"/>
    <x v="11"/>
    <d v="2014-12-22T02:01:04"/>
    <d v="2015-01-20T19:16:0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d v="2015-08-16T14:06:41"/>
    <x v="3451"/>
    <n v="0.04"/>
    <n v="20"/>
    <x v="5"/>
    <x v="10"/>
    <d v="2015-07-17T14:15:47"/>
    <d v="2015-08-16T14:06:4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d v="2016-01-01T20:20:12"/>
    <x v="3452"/>
    <n v="0.8"/>
    <n v="20"/>
    <x v="0"/>
    <x v="26"/>
    <d v="2015-12-02T20:20:12"/>
    <d v="2016-01-01T20:20:1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d v="2016-07-31T16:00:00"/>
    <x v="3453"/>
    <n v="0.27"/>
    <n v="10"/>
    <x v="0"/>
    <x v="26"/>
    <d v="2016-06-24T16:55:35"/>
    <d v="2016-07-31T16:00:00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d v="2012-05-12T02:31:00"/>
    <x v="3454"/>
    <n v="1"/>
    <n v="10"/>
    <x v="7"/>
    <x v="12"/>
    <d v="2012-03-13T19:15:46"/>
    <d v="2012-05-12T02:31:0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d v="2014-07-31T09:46:21"/>
    <x v="3455"/>
    <n v="0.67"/>
    <n v="20"/>
    <x v="3"/>
    <x v="28"/>
    <d v="2014-07-01T09:46:21"/>
    <d v="2014-07-31T09:46:2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d v="2015-06-30T23:55:00"/>
    <x v="3456"/>
    <n v="4"/>
    <n v="20"/>
    <x v="2"/>
    <x v="38"/>
    <d v="2015-06-15T23:55:00"/>
    <d v="2015-06-30T23:55:0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d v="2014-10-02T20:59:02"/>
    <x v="3457"/>
    <n v="0.4"/>
    <n v="20"/>
    <x v="7"/>
    <x v="14"/>
    <d v="2014-09-02T20:59:02"/>
    <d v="2014-10-02T20:59:0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d v="2014-09-09T16:12:03"/>
    <x v="3458"/>
    <n v="0.04"/>
    <n v="20"/>
    <x v="6"/>
    <x v="11"/>
    <d v="2014-07-11T16:12:03"/>
    <d v="2014-09-09T16:12:03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d v="2014-11-25T19:46:00"/>
    <x v="3459"/>
    <n v="0.01"/>
    <n v="20"/>
    <x v="6"/>
    <x v="11"/>
    <d v="2014-10-17T06:23:21"/>
    <d v="2014-11-25T19:46:0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d v="2015-05-28T16:38:09"/>
    <x v="3460"/>
    <n v="13.33"/>
    <n v="10"/>
    <x v="6"/>
    <x v="11"/>
    <d v="2015-04-28T16:38:09"/>
    <d v="2015-05-28T16:38:0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d v="2015-03-27T03:34:36"/>
    <x v="3461"/>
    <n v="0.2"/>
    <n v="10"/>
    <x v="6"/>
    <x v="11"/>
    <d v="2015-03-02T04:34:36"/>
    <d v="2015-03-27T03:34:3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d v="2015-04-05T03:40:47"/>
    <x v="3462"/>
    <n v="0.02"/>
    <n v="20"/>
    <x v="6"/>
    <x v="11"/>
    <d v="2015-02-04T04:40:47"/>
    <d v="2015-04-05T03:40:47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d v="2015-11-24T18:06:58"/>
    <x v="3463"/>
    <n v="0.1"/>
    <n v="3.8"/>
    <x v="0"/>
    <x v="4"/>
    <d v="2015-09-25T17:06:58"/>
    <d v="2015-11-24T18:06:58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d v="2015-01-28T13:04:38"/>
    <x v="3464"/>
    <n v="7.6"/>
    <n v="4.75"/>
    <x v="6"/>
    <x v="11"/>
    <d v="2014-12-29T13:04:38"/>
    <d v="2015-01-28T13:04:38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d v="2017-03-25T13:14:22"/>
    <x v="3465"/>
    <n v="0.01"/>
    <n v="3"/>
    <x v="0"/>
    <x v="26"/>
    <d v="2017-01-24T14:14:22"/>
    <d v="2017-03-25T13:14:2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d v="2017-04-27T19:15:19"/>
    <x v="3466"/>
    <n v="0.36"/>
    <n v="18"/>
    <x v="7"/>
    <x v="14"/>
    <d v="2017-02-26T20:15:19"/>
    <d v="2017-04-27T19:15:19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d v="2014-10-17T19:00:32"/>
    <x v="3467"/>
    <n v="0"/>
    <n v="5.67"/>
    <x v="5"/>
    <x v="10"/>
    <d v="2014-09-17T19:00:32"/>
    <d v="2014-10-17T19:00:3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d v="2015-02-22T08:29:23"/>
    <x v="3468"/>
    <n v="0.17"/>
    <n v="5.67"/>
    <x v="4"/>
    <x v="29"/>
    <d v="2015-01-23T08:29:23"/>
    <d v="2015-02-22T08:29:2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d v="2011-04-24T06:59:00"/>
    <x v="3469"/>
    <n v="1.6"/>
    <n v="5.33"/>
    <x v="3"/>
    <x v="18"/>
    <d v="2011-03-17T02:19:59"/>
    <d v="2011-04-24T06:59:0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d v="2015-07-14T23:00:15"/>
    <x v="3470"/>
    <n v="0.08"/>
    <n v="16"/>
    <x v="6"/>
    <x v="11"/>
    <d v="2015-06-14T23:00:15"/>
    <d v="2015-07-14T23:00:15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d v="2014-08-12T02:47:07"/>
    <x v="3471"/>
    <n v="0.03"/>
    <n v="7.5"/>
    <x v="0"/>
    <x v="1"/>
    <d v="2014-06-13T02:47:07"/>
    <d v="2014-08-12T02:47:07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d v="2017-03-06T04:08:52"/>
    <x v="3472"/>
    <n v="1"/>
    <n v="15"/>
    <x v="8"/>
    <x v="30"/>
    <d v="2017-02-09T04:08:52"/>
    <d v="2017-03-06T04:08:5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d v="2014-08-24T20:48:11"/>
    <x v="3473"/>
    <n v="0.08"/>
    <n v="7.5"/>
    <x v="3"/>
    <x v="18"/>
    <d v="2014-07-25T20:48:11"/>
    <d v="2014-08-24T20:48:1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d v="2015-12-12T10:00:00"/>
    <x v="3474"/>
    <n v="0.13"/>
    <n v="5"/>
    <x v="1"/>
    <x v="31"/>
    <d v="2015-10-20T10:23:27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d v="2014-08-12T12:52:58"/>
    <x v="3475"/>
    <n v="0.5"/>
    <n v="7.5"/>
    <x v="1"/>
    <x v="31"/>
    <d v="2014-07-18T12:52:58"/>
    <d v="2014-08-12T12:52:58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d v="2015-10-11T18:43:40"/>
    <x v="3476"/>
    <n v="0.1"/>
    <n v="7.5"/>
    <x v="1"/>
    <x v="31"/>
    <d v="2015-09-11T18:43:40"/>
    <d v="2015-10-11T18:43:4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d v="2016-04-24T21:59:00"/>
    <x v="3477"/>
    <n v="0.86"/>
    <n v="15"/>
    <x v="1"/>
    <x v="31"/>
    <d v="2016-04-03T20:48:00"/>
    <d v="2016-04-24T21:59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d v="2014-09-25T21:43:11"/>
    <x v="3478"/>
    <n v="0.08"/>
    <n v="15"/>
    <x v="2"/>
    <x v="34"/>
    <d v="2014-08-26T21:43:11"/>
    <d v="2014-09-25T21:43:11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d v="2014-08-21T21:50:26"/>
    <x v="3479"/>
    <n v="3.33"/>
    <n v="7.5"/>
    <x v="2"/>
    <x v="3"/>
    <d v="2014-08-09T21:50:26"/>
    <d v="2014-08-21T21:50:2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d v="2016-08-25T14:34:36"/>
    <x v="3480"/>
    <n v="1.5"/>
    <n v="15"/>
    <x v="0"/>
    <x v="26"/>
    <d v="2016-07-26T14:34:36"/>
    <d v="2016-08-25T14:34: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d v="2014-09-15T20:09:00"/>
    <x v="3481"/>
    <n v="1"/>
    <n v="15"/>
    <x v="0"/>
    <x v="4"/>
    <d v="2014-08-29T19:51:03"/>
    <d v="2014-09-15T20:09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d v="2015-11-30T17:00:00"/>
    <x v="3482"/>
    <n v="2.14"/>
    <n v="7.5"/>
    <x v="6"/>
    <x v="19"/>
    <d v="2015-10-20T19:35:27"/>
    <d v="2015-11-30T17:00:0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d v="2014-07-30T20:53:59"/>
    <x v="3483"/>
    <n v="10"/>
    <n v="5"/>
    <x v="6"/>
    <x v="11"/>
    <d v="2014-06-30T20:53:59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d v="2014-12-27T02:02:28"/>
    <x v="3484"/>
    <n v="0.3"/>
    <n v="15"/>
    <x v="6"/>
    <x v="11"/>
    <d v="2014-11-27T02:02:28"/>
    <d v="2014-12-27T02:02:28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d v="2014-03-14T04:40:31"/>
    <x v="3485"/>
    <n v="0.44"/>
    <n v="4.83"/>
    <x v="5"/>
    <x v="23"/>
    <d v="2014-02-12T05:40:31"/>
    <d v="2014-03-14T04:40:31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d v="2015-09-07T13:53:13"/>
    <x v="3486"/>
    <n v="0.01"/>
    <n v="2"/>
    <x v="0"/>
    <x v="26"/>
    <d v="2015-08-14T13:53:13"/>
    <d v="2015-09-07T13:53:1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d v="2016-01-25T19:00:34"/>
    <x v="3487"/>
    <n v="100"/>
    <n v="13"/>
    <x v="5"/>
    <x v="16"/>
    <d v="2016-01-07T19:00:34"/>
    <d v="2016-01-25T19:00:34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d v="2016-10-13T20:22:44"/>
    <x v="3488"/>
    <n v="130"/>
    <n v="3.25"/>
    <x v="6"/>
    <x v="11"/>
    <d v="2016-09-15T20:22:44"/>
    <d v="2016-10-13T20:22:4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d v="2014-12-17T18:30:45"/>
    <x v="3489"/>
    <n v="0.01"/>
    <n v="4"/>
    <x v="0"/>
    <x v="26"/>
    <d v="2014-11-17T18:30:45"/>
    <d v="2014-12-17T18:30:45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d v="2015-01-28T22:14:52"/>
    <x v="3490"/>
    <n v="0.02"/>
    <n v="3"/>
    <x v="3"/>
    <x v="18"/>
    <d v="2014-12-29T22:14:52"/>
    <d v="2015-01-28T22:14:5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d v="2015-03-04T18:57:27"/>
    <x v="3491"/>
    <n v="1.2"/>
    <n v="4"/>
    <x v="0"/>
    <x v="6"/>
    <d v="2015-02-02T18:57:27"/>
    <d v="2015-03-04T18:57:27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d v="2015-08-04T22:15:35"/>
    <x v="3492"/>
    <n v="0.01"/>
    <n v="5.5"/>
    <x v="5"/>
    <x v="10"/>
    <d v="2015-06-05T22:15:35"/>
    <d v="2015-08-04T22:15:3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d v="2016-11-20T18:48:47"/>
    <x v="3493"/>
    <n v="0.14000000000000001"/>
    <n v="5.5"/>
    <x v="5"/>
    <x v="23"/>
    <d v="2016-10-06T17:48:47"/>
    <d v="2016-11-20T18:48:47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d v="2014-08-09T22:43:42"/>
    <x v="3494"/>
    <n v="0.01"/>
    <n v="2.75"/>
    <x v="0"/>
    <x v="1"/>
    <d v="2014-07-10T22:43:42"/>
    <d v="2014-08-09T22:43:4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d v="2014-04-19T12:34:08"/>
    <x v="3495"/>
    <n v="0.22"/>
    <n v="3.67"/>
    <x v="3"/>
    <x v="18"/>
    <d v="2014-03-20T12:34:08"/>
    <d v="2014-04-19T12:34:0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d v="2014-11-26T00:55:00"/>
    <x v="3496"/>
    <n v="0.22"/>
    <n v="3.67"/>
    <x v="3"/>
    <x v="28"/>
    <d v="2014-09-26T23:55:00"/>
    <d v="2014-11-26T00:55:0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d v="2015-03-31T03:22:00"/>
    <x v="3497"/>
    <n v="0.22"/>
    <n v="5.5"/>
    <x v="7"/>
    <x v="14"/>
    <d v="2015-03-01T05:13:05"/>
    <d v="2015-03-31T03:22:0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d v="2015-06-12T03:45:06"/>
    <x v="3498"/>
    <n v="0.27"/>
    <n v="5.5"/>
    <x v="6"/>
    <x v="9"/>
    <d v="2015-04-13T03:45:06"/>
    <d v="2015-06-12T03:45:0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d v="2016-03-23T03:29:00"/>
    <x v="3499"/>
    <n v="0.55000000000000004"/>
    <n v="5.5"/>
    <x v="6"/>
    <x v="11"/>
    <d v="2016-02-02T22:43:41"/>
    <d v="2016-03-23T03:29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d v="2015-01-02T11:49:11"/>
    <x v="3500"/>
    <n v="0.22"/>
    <n v="5.5"/>
    <x v="6"/>
    <x v="11"/>
    <d v="2014-11-18T11:49:11"/>
    <d v="2015-01-02T11:49:1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d v="2016-04-17T20:43:31"/>
    <x v="3501"/>
    <n v="7.0000000000000007E-2"/>
    <n v="5.5"/>
    <x v="6"/>
    <x v="11"/>
    <d v="2016-03-18T20:43:31"/>
    <d v="2016-04-17T20:43:3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d v="2016-10-03T01:11:47"/>
    <x v="3502"/>
    <n v="0.01"/>
    <n v="10"/>
    <x v="5"/>
    <x v="21"/>
    <d v="2016-09-03T01:11:47"/>
    <d v="2016-10-03T01:11:47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d v="2014-11-16T22:26:18"/>
    <x v="3503"/>
    <n v="0.33"/>
    <n v="10"/>
    <x v="5"/>
    <x v="21"/>
    <d v="2014-10-26T21:26:18"/>
    <d v="2014-11-16T22:26:1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d v="2016-07-03T10:25:45"/>
    <x v="3504"/>
    <n v="0"/>
    <n v="10"/>
    <x v="5"/>
    <x v="21"/>
    <d v="2016-05-24T10:25:45"/>
    <d v="2016-07-03T10:25:45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d v="2016-02-17T23:59:00"/>
    <x v="3505"/>
    <n v="0.23"/>
    <n v="10"/>
    <x v="5"/>
    <x v="10"/>
    <d v="2016-01-06T05:31:22"/>
    <d v="2016-02-17T23:59:0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d v="2014-02-10T00:21:41"/>
    <x v="3506"/>
    <n v="0.1"/>
    <n v="5"/>
    <x v="5"/>
    <x v="23"/>
    <d v="2014-01-11T00:21:41"/>
    <d v="2014-02-10T00:21:4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d v="2016-04-14T14:34:00"/>
    <x v="3507"/>
    <n v="0.1"/>
    <n v="10"/>
    <x v="5"/>
    <x v="23"/>
    <d v="2016-03-18T21:31:30"/>
    <d v="2016-04-14T14:3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d v="2015-06-28T15:09:30"/>
    <x v="3508"/>
    <n v="0.2"/>
    <n v="10"/>
    <x v="5"/>
    <x v="23"/>
    <d v="2015-05-29T15:09:30"/>
    <d v="2015-06-28T15:09:3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d v="2016-05-20T14:08:22"/>
    <x v="3509"/>
    <n v="0.2"/>
    <n v="10"/>
    <x v="0"/>
    <x v="26"/>
    <d v="2016-03-21T14:08:22"/>
    <d v="2016-05-20T14:08:2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d v="2015-03-16T16:11:56"/>
    <x v="3510"/>
    <n v="1"/>
    <n v="5"/>
    <x v="0"/>
    <x v="26"/>
    <d v="2015-02-14T17:11:56"/>
    <d v="2015-03-16T16:11:56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d v="2015-05-24T15:00:00"/>
    <x v="3511"/>
    <n v="0.2"/>
    <n v="10"/>
    <x v="0"/>
    <x v="26"/>
    <d v="2015-04-08T15:36:49"/>
    <d v="2015-05-24T15:00:0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d v="2015-09-06T05:10:00"/>
    <x v="3512"/>
    <n v="0.08"/>
    <n v="10"/>
    <x v="0"/>
    <x v="26"/>
    <d v="2015-08-07T14:52:01"/>
    <d v="2015-09-06T05:10:0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d v="2016-01-30T19:46:42"/>
    <x v="3513"/>
    <n v="0.03"/>
    <n v="10"/>
    <x v="1"/>
    <x v="35"/>
    <d v="2015-12-11T19:46:42"/>
    <d v="2016-01-30T19:46:4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d v="2015-07-10T19:09:36"/>
    <x v="3514"/>
    <n v="100"/>
    <n v="10"/>
    <x v="7"/>
    <x v="20"/>
    <d v="2015-06-10T19:09:36"/>
    <d v="2015-07-10T19:09:3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d v="2014-09-12T10:00:00"/>
    <x v="3515"/>
    <n v="1.54"/>
    <n v="10"/>
    <x v="8"/>
    <x v="30"/>
    <d v="2014-07-31T16:42:28"/>
    <d v="2014-09-12T10:00:00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d v="2011-10-16T23:09:01"/>
    <x v="3516"/>
    <n v="1.33"/>
    <n v="10"/>
    <x v="3"/>
    <x v="18"/>
    <d v="2011-09-16T23:09:01"/>
    <d v="2011-10-16T23:09:01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d v="2013-10-09T08:18:07"/>
    <x v="3517"/>
    <n v="0.17"/>
    <n v="3.33"/>
    <x v="3"/>
    <x v="18"/>
    <d v="2013-09-09T08:18:07"/>
    <d v="2013-10-09T08:18:07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d v="2016-07-14T07:51:34"/>
    <x v="3518"/>
    <n v="0.5"/>
    <n v="5"/>
    <x v="3"/>
    <x v="28"/>
    <d v="2016-06-14T07:51:34"/>
    <d v="2016-07-14T07:51:34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d v="2017-03-06T13:00:00"/>
    <x v="3519"/>
    <n v="0.01"/>
    <n v="10"/>
    <x v="4"/>
    <x v="29"/>
    <d v="2017-01-11T00:28:18"/>
    <d v="2017-03-06T13:00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d v="2014-11-22T13:13:54"/>
    <x v="3520"/>
    <n v="0.44"/>
    <n v="10"/>
    <x v="2"/>
    <x v="38"/>
    <d v="2014-10-23T12:13:54"/>
    <d v="2014-11-22T13:13:54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d v="2015-05-28T20:05:00"/>
    <x v="3521"/>
    <n v="0.1"/>
    <n v="10"/>
    <x v="1"/>
    <x v="32"/>
    <d v="2015-04-27T08:48:29"/>
    <d v="2015-05-28T20:05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d v="2015-01-15T15:56:45"/>
    <x v="3522"/>
    <n v="0.2"/>
    <n v="5"/>
    <x v="7"/>
    <x v="14"/>
    <d v="2014-12-16T15:56:45"/>
    <d v="2015-01-15T15:56:45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d v="2014-06-12T19:08:05"/>
    <x v="3523"/>
    <n v="0.4"/>
    <n v="5"/>
    <x v="3"/>
    <x v="28"/>
    <d v="2014-05-13T19:08:05"/>
    <d v="2014-06-12T19:08:05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d v="2016-11-05T22:11:52"/>
    <x v="3524"/>
    <n v="0.05"/>
    <n v="10"/>
    <x v="3"/>
    <x v="28"/>
    <d v="2016-10-06T22:11:52"/>
    <d v="2016-11-05T22:11:52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d v="2014-08-09T00:48:54"/>
    <x v="3525"/>
    <n v="0.02"/>
    <n v="10"/>
    <x v="0"/>
    <x v="6"/>
    <d v="2014-07-10T00:48:54"/>
    <d v="2014-08-09T00:48:54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d v="2014-12-08T23:21:27"/>
    <x v="3526"/>
    <n v="0.05"/>
    <n v="5"/>
    <x v="3"/>
    <x v="18"/>
    <d v="2014-11-08T23:21:27"/>
    <d v="2014-12-08T23:21:27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d v="2015-05-15T19:49:39"/>
    <x v="3527"/>
    <n v="200"/>
    <n v="10"/>
    <x v="7"/>
    <x v="13"/>
    <d v="2015-04-15T19:49:39"/>
    <d v="2015-05-15T19:49:39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d v="2015-02-12T20:14:20"/>
    <x v="3528"/>
    <n v="0.05"/>
    <n v="10"/>
    <x v="0"/>
    <x v="26"/>
    <d v="2015-01-13T20:14:20"/>
    <d v="2015-02-12T20:14:2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d v="2015-10-15T20:22:38"/>
    <x v="3529"/>
    <n v="0.2"/>
    <n v="10"/>
    <x v="0"/>
    <x v="26"/>
    <d v="2015-09-15T20:22:38"/>
    <d v="2015-10-15T20:22:38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d v="2016-02-13T21:35:13"/>
    <x v="3530"/>
    <n v="0.2"/>
    <n v="5"/>
    <x v="4"/>
    <x v="29"/>
    <d v="2016-01-14T21:35:13"/>
    <d v="2016-02-13T21:35:1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d v="2015-04-27T15:42:10"/>
    <x v="3531"/>
    <n v="0.02"/>
    <n v="10"/>
    <x v="4"/>
    <x v="29"/>
    <d v="2015-02-26T16:42:10"/>
    <d v="2015-04-27T15:42:10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d v="2016-08-06T15:45:32"/>
    <x v="3532"/>
    <n v="0.67"/>
    <n v="5"/>
    <x v="1"/>
    <x v="39"/>
    <d v="2016-07-22T15:45:32"/>
    <d v="2016-08-06T15:45:3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d v="2015-07-17T16:03:24"/>
    <x v="3533"/>
    <n v="0.33"/>
    <n v="10"/>
    <x v="1"/>
    <x v="39"/>
    <d v="2015-06-17T16:03:24"/>
    <d v="2015-07-17T16:03:2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d v="2015-12-13T18:44:57"/>
    <x v="3534"/>
    <n v="1"/>
    <n v="10"/>
    <x v="6"/>
    <x v="11"/>
    <d v="2015-10-14T17:44:57"/>
    <d v="2015-12-13T18:44:57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d v="2015-09-19T03:59:00"/>
    <x v="3535"/>
    <n v="5"/>
    <n v="10"/>
    <x v="6"/>
    <x v="11"/>
    <d v="2015-09-14T15:11:24"/>
    <d v="2015-09-19T03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d v="2014-07-30T01:19:32"/>
    <x v="3536"/>
    <n v="0.04"/>
    <n v="5"/>
    <x v="6"/>
    <x v="9"/>
    <d v="2014-07-05T01:19:32"/>
    <d v="2014-07-30T01:19:3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d v="2017-02-19T00:45:19"/>
    <x v="3537"/>
    <n v="0.04"/>
    <n v="10"/>
    <x v="6"/>
    <x v="9"/>
    <d v="2017-01-10T00:45:19"/>
    <d v="2017-02-19T00:45:19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d v="2014-09-26T16:18:55"/>
    <x v="3538"/>
    <n v="0.67"/>
    <n v="10"/>
    <x v="6"/>
    <x v="9"/>
    <d v="2014-07-28T16:18:55"/>
    <d v="2014-09-26T16:18:55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d v="2017-04-18T19:13:39"/>
    <x v="3539"/>
    <n v="0.8"/>
    <n v="10"/>
    <x v="6"/>
    <x v="11"/>
    <d v="2017-03-09T20:13:39"/>
    <d v="2017-04-18T19:13:39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d v="2017-04-21T07:24:20"/>
    <x v="3540"/>
    <n v="0.03"/>
    <n v="10"/>
    <x v="6"/>
    <x v="11"/>
    <d v="2017-02-20T08:24:20"/>
    <d v="2017-04-21T07:24:2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d v="2015-03-23T18:00:00"/>
    <x v="3541"/>
    <n v="0.67"/>
    <n v="10"/>
    <x v="6"/>
    <x v="11"/>
    <d v="2015-02-13T17:04:53"/>
    <d v="2015-03-23T18:00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d v="2014-08-10T16:45:02"/>
    <x v="3542"/>
    <n v="10"/>
    <n v="10"/>
    <x v="6"/>
    <x v="11"/>
    <d v="2014-07-11T16:45:02"/>
    <d v="2014-08-10T16:45:0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d v="2015-08-28T22:30:00"/>
    <x v="3543"/>
    <n v="1.67"/>
    <n v="5"/>
    <x v="6"/>
    <x v="19"/>
    <d v="2015-07-16T10:28:10"/>
    <d v="2015-08-28T22:30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d v="2015-05-22T21:00:00"/>
    <x v="3544"/>
    <n v="2"/>
    <n v="10"/>
    <x v="6"/>
    <x v="11"/>
    <d v="2015-05-04T10:20:44"/>
    <d v="2015-05-22T21:00:00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d v="2014-09-08T15:50:05"/>
    <x v="3545"/>
    <n v="0.2"/>
    <n v="10"/>
    <x v="6"/>
    <x v="19"/>
    <d v="2014-08-14T15:50:05"/>
    <d v="2014-09-08T15:50:05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d v="2015-06-30T03:59:00"/>
    <x v="3546"/>
    <n v="0.06"/>
    <n v="10"/>
    <x v="6"/>
    <x v="19"/>
    <d v="2015-05-30T19:39:06"/>
    <d v="2015-06-30T03:59:00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d v="2014-09-11T12:39:21"/>
    <x v="3547"/>
    <n v="0.28999999999999998"/>
    <n v="10"/>
    <x v="6"/>
    <x v="11"/>
    <d v="2014-08-12T12:39:21"/>
    <d v="2014-09-11T12:39:21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d v="2016-05-07T14:29:18"/>
    <x v="3548"/>
    <n v="0.13"/>
    <n v="10"/>
    <x v="6"/>
    <x v="11"/>
    <d v="2016-03-08T15:29:18"/>
    <d v="2016-05-07T14:29:1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d v="2015-08-31T16:04:57"/>
    <x v="3549"/>
    <n v="1.25"/>
    <n v="10"/>
    <x v="6"/>
    <x v="11"/>
    <d v="2015-08-01T16:04:57"/>
    <d v="2015-08-31T16:04:57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d v="2016-10-09T10:28:26"/>
    <x v="3550"/>
    <n v="0.33"/>
    <n v="10"/>
    <x v="6"/>
    <x v="11"/>
    <d v="2016-09-09T10:28:26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d v="2015-03-24T03:59:00"/>
    <x v="3551"/>
    <n v="0.28999999999999998"/>
    <n v="10"/>
    <x v="6"/>
    <x v="11"/>
    <d v="2015-02-23T14:29:35"/>
    <d v="2015-03-24T03:59:0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d v="2015-10-29T21:40:48"/>
    <x v="3552"/>
    <n v="0.09"/>
    <n v="9"/>
    <x v="0"/>
    <x v="26"/>
    <d v="2015-09-29T21:40:48"/>
    <d v="2015-10-29T21:40:48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d v="2016-02-26T21:52:52"/>
    <x v="3553"/>
    <n v="0.27"/>
    <n v="4"/>
    <x v="5"/>
    <x v="21"/>
    <d v="2016-01-27T21:52:52"/>
    <d v="2016-02-26T21:52:5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d v="2014-08-17T19:58:18"/>
    <x v="3554"/>
    <n v="0"/>
    <n v="2"/>
    <x v="0"/>
    <x v="1"/>
    <d v="2014-07-18T19:58:18"/>
    <d v="2014-08-17T19:58:18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d v="2014-09-02T01:10:22"/>
    <x v="3555"/>
    <n v="1.6"/>
    <n v="2"/>
    <x v="0"/>
    <x v="6"/>
    <d v="2014-08-13T01:10:22"/>
    <d v="2014-09-02T01:10:2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d v="2014-11-14T02:37:23"/>
    <x v="3556"/>
    <n v="0.8"/>
    <n v="1"/>
    <x v="0"/>
    <x v="26"/>
    <d v="2014-10-15T01:37:23"/>
    <d v="2014-11-14T02:37:23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d v="2014-12-31T16:54:50"/>
    <x v="3557"/>
    <n v="0.01"/>
    <n v="8"/>
    <x v="4"/>
    <x v="29"/>
    <d v="2014-12-01T16:54:50"/>
    <d v="2014-12-31T16:54:5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d v="2015-02-06T01:25:00"/>
    <x v="3558"/>
    <n v="0.23"/>
    <n v="2.33"/>
    <x v="1"/>
    <x v="31"/>
    <d v="2015-01-09T01:25:00"/>
    <d v="2015-02-06T01:25:0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d v="2016-05-05T03:04:53"/>
    <x v="3559"/>
    <n v="0.04"/>
    <n v="2.33"/>
    <x v="6"/>
    <x v="11"/>
    <d v="2016-04-05T03:04:53"/>
    <d v="2016-05-05T03:04:53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d v="2016-07-08T23:25:54"/>
    <x v="3560"/>
    <n v="0.03"/>
    <n v="7"/>
    <x v="6"/>
    <x v="11"/>
    <d v="2016-05-23T23:25:54"/>
    <d v="2016-07-08T23:25:5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d v="2015-11-27T21:40:04"/>
    <x v="3561"/>
    <n v="0.01"/>
    <n v="3"/>
    <x v="5"/>
    <x v="23"/>
    <d v="2015-09-28T20:40:04"/>
    <d v="2015-11-27T21:40:0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d v="2016-07-04T15:46:00"/>
    <x v="3562"/>
    <n v="1.2"/>
    <n v="3"/>
    <x v="0"/>
    <x v="26"/>
    <d v="2016-06-04T15:46:00"/>
    <d v="2016-07-04T15:46:0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d v="2016-11-02T21:31:32"/>
    <x v="3563"/>
    <n v="0.03"/>
    <n v="3"/>
    <x v="0"/>
    <x v="26"/>
    <d v="2016-10-03T21:31:32"/>
    <d v="2016-11-02T21:31:32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d v="2015-03-05T20:27:00"/>
    <x v="3564"/>
    <n v="0.09"/>
    <n v="3"/>
    <x v="8"/>
    <x v="30"/>
    <d v="2015-01-07T22:13:21"/>
    <d v="2015-03-05T20:27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d v="2016-02-25T10:57:14"/>
    <x v="3565"/>
    <n v="0.2"/>
    <n v="6"/>
    <x v="1"/>
    <x v="31"/>
    <d v="2016-01-26T10:57:14"/>
    <d v="2016-02-25T10:57:14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d v="2014-12-31T17:05:38"/>
    <x v="3566"/>
    <n v="0.03"/>
    <n v="3"/>
    <x v="2"/>
    <x v="38"/>
    <d v="2014-12-01T17:05:38"/>
    <d v="2014-12-31T17:05:3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d v="2016-03-14T14:35:29"/>
    <x v="3567"/>
    <n v="0.12"/>
    <n v="3"/>
    <x v="3"/>
    <x v="28"/>
    <d v="2016-02-13T15:35:29"/>
    <d v="2016-03-14T14:35:29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d v="2015-02-07T21:42:19"/>
    <x v="3568"/>
    <n v="0.8"/>
    <n v="3"/>
    <x v="6"/>
    <x v="11"/>
    <d v="2014-12-09T21:42:19"/>
    <d v="2015-02-07T21:42:19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d v="2014-07-02T16:29:55"/>
    <x v="3569"/>
    <n v="0.01"/>
    <n v="5"/>
    <x v="5"/>
    <x v="10"/>
    <d v="2014-06-02T16:29:55"/>
    <d v="2014-07-02T16:29:5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d v="2016-03-24T22:39:13"/>
    <x v="3570"/>
    <n v="0.1"/>
    <n v="5"/>
    <x v="5"/>
    <x v="23"/>
    <d v="2016-02-23T23:39:13"/>
    <d v="2016-03-24T22:39:13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d v="2013-03-23T12:19:23"/>
    <x v="3571"/>
    <n v="0.02"/>
    <n v="5"/>
    <x v="5"/>
    <x v="23"/>
    <d v="2013-02-26T13:19:23"/>
    <d v="2013-03-23T12:19:23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d v="2015-11-29T01:49:04"/>
    <x v="3572"/>
    <n v="0.64"/>
    <n v="5"/>
    <x v="0"/>
    <x v="26"/>
    <d v="2015-10-30T00:49:04"/>
    <d v="2015-11-29T01:49:0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d v="2013-08-15T10:43:28"/>
    <x v="3573"/>
    <n v="0.12"/>
    <n v="5"/>
    <x v="1"/>
    <x v="35"/>
    <d v="2013-07-16T10:43:28"/>
    <d v="2013-08-15T10:43:28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d v="2015-05-29T04:27:33"/>
    <x v="3574"/>
    <n v="0.04"/>
    <n v="5"/>
    <x v="3"/>
    <x v="18"/>
    <d v="2015-04-29T04:27:33"/>
    <d v="2015-05-29T04:27:3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d v="2014-08-14T23:27:00"/>
    <x v="3575"/>
    <n v="0.5"/>
    <n v="5"/>
    <x v="3"/>
    <x v="18"/>
    <d v="2014-07-15T23:27:00"/>
    <d v="2014-08-14T23:27:0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d v="2014-04-06T19:01:04"/>
    <x v="3576"/>
    <n v="0.24"/>
    <n v="5"/>
    <x v="3"/>
    <x v="18"/>
    <d v="2014-03-24T19:01:04"/>
    <d v="2014-04-06T19:01:04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d v="2015-01-01T08:20:26"/>
    <x v="3577"/>
    <n v="0.06"/>
    <n v="5"/>
    <x v="3"/>
    <x v="28"/>
    <d v="2014-12-02T08:20:26"/>
    <d v="2015-01-01T08:20:2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d v="2014-08-16T21:44:12"/>
    <x v="3578"/>
    <n v="0.01"/>
    <n v="5"/>
    <x v="4"/>
    <x v="29"/>
    <d v="2014-07-17T21:44:12"/>
    <d v="2014-08-16T21:44:1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d v="2011-09-11T13:18:00"/>
    <x v="3579"/>
    <n v="0.55000000000000004"/>
    <n v="5"/>
    <x v="7"/>
    <x v="37"/>
    <d v="2011-08-27T03:58:22"/>
    <d v="2011-09-11T13:18:0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d v="2012-09-07T07:51:00"/>
    <x v="3580"/>
    <n v="0.1"/>
    <n v="5"/>
    <x v="1"/>
    <x v="35"/>
    <d v="2012-08-15T20:35:36"/>
    <d v="2012-09-07T07:51:0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d v="2016-08-05T00:10:33"/>
    <x v="3581"/>
    <n v="0.25"/>
    <n v="5"/>
    <x v="1"/>
    <x v="35"/>
    <d v="2016-06-06T00:10:33"/>
    <d v="2016-08-05T00:10:33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d v="2015-12-19T10:46:30"/>
    <x v="3582"/>
    <n v="0.5"/>
    <n v="5"/>
    <x v="2"/>
    <x v="34"/>
    <d v="2015-11-17T10:46:30"/>
    <d v="2015-12-19T10:46:3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d v="2017-03-27T04:36:00"/>
    <x v="3583"/>
    <n v="0.05"/>
    <n v="5"/>
    <x v="7"/>
    <x v="14"/>
    <d v="2017-02-25T16:04:34"/>
    <d v="2017-03-27T04:36:0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d v="2015-03-14T15:00:00"/>
    <x v="3584"/>
    <n v="0.03"/>
    <n v="5"/>
    <x v="4"/>
    <x v="29"/>
    <d v="2015-01-15T17:42:23"/>
    <d v="2015-03-14T15:00:0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d v="2015-03-24T19:34:04"/>
    <x v="3585"/>
    <n v="0.02"/>
    <n v="1"/>
    <x v="4"/>
    <x v="29"/>
    <d v="2015-01-23T20:34:04"/>
    <d v="2015-03-24T19:34:0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d v="2015-03-16T17:28:00"/>
    <x v="3586"/>
    <n v="0.5"/>
    <n v="1"/>
    <x v="4"/>
    <x v="29"/>
    <d v="2015-01-15T18:28:00"/>
    <d v="2015-03-16T17:28:0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d v="2015-12-25T07:55:36"/>
    <x v="3587"/>
    <n v="0.17"/>
    <n v="5"/>
    <x v="4"/>
    <x v="29"/>
    <d v="2015-11-25T07:55:36"/>
    <d v="2015-12-25T07:55:36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d v="2016-03-23T11:52:07"/>
    <x v="3588"/>
    <n v="0.01"/>
    <n v="5"/>
    <x v="4"/>
    <x v="29"/>
    <d v="2016-02-22T12:52:07"/>
    <d v="2016-03-23T11:52:07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d v="2016-04-23T10:16:40"/>
    <x v="3589"/>
    <n v="1"/>
    <n v="5"/>
    <x v="6"/>
    <x v="11"/>
    <d v="2016-03-24T10:16:40"/>
    <d v="2016-04-23T10:16:4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d v="2015-01-11T10:15:24"/>
    <x v="3590"/>
    <n v="0.17"/>
    <n v="5"/>
    <x v="6"/>
    <x v="11"/>
    <d v="2014-12-12T10:15:24"/>
    <d v="2015-01-11T10:15:24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d v="2015-03-27T00:05:32"/>
    <x v="3591"/>
    <n v="0.05"/>
    <n v="5"/>
    <x v="6"/>
    <x v="9"/>
    <d v="2015-02-25T01:05:32"/>
    <d v="2015-03-27T00:05:3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d v="2014-06-29T06:13:01"/>
    <x v="3592"/>
    <n v="7.0000000000000007E-2"/>
    <n v="5"/>
    <x v="6"/>
    <x v="19"/>
    <d v="2014-06-09T06:13:01"/>
    <d v="2014-06-29T06:13:01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d v="2016-06-01T23:38:29"/>
    <x v="3593"/>
    <n v="0.33"/>
    <n v="5"/>
    <x v="6"/>
    <x v="11"/>
    <d v="2016-05-02T23:38:29"/>
    <d v="2016-06-01T23:38:29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d v="2014-10-07T04:30:00"/>
    <x v="3594"/>
    <n v="0.1"/>
    <n v="5"/>
    <x v="6"/>
    <x v="11"/>
    <d v="2014-10-03T09:36:19"/>
    <d v="2014-10-07T04:30:0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d v="2015-05-15T19:14:28"/>
    <x v="3595"/>
    <n v="0.25"/>
    <n v="5"/>
    <x v="6"/>
    <x v="11"/>
    <d v="2015-04-15T19:14:28"/>
    <d v="2015-05-15T19:14:28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d v="2014-07-19T09:21:30"/>
    <x v="3596"/>
    <n v="0.25"/>
    <n v="5"/>
    <x v="6"/>
    <x v="11"/>
    <d v="2014-06-19T09:21:30"/>
    <d v="2014-07-19T09:21:30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d v="2014-08-26T16:28:00"/>
    <x v="3597"/>
    <n v="0.25"/>
    <n v="5"/>
    <x v="6"/>
    <x v="11"/>
    <d v="2014-07-28T18:33:01"/>
    <d v="2014-08-26T16:28:0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d v="2016-06-19T22:32:01"/>
    <x v="3598"/>
    <n v="0.17"/>
    <n v="5"/>
    <x v="6"/>
    <x v="11"/>
    <d v="2016-05-20T22:32:01"/>
    <d v="2016-06-19T22:32:0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d v="2015-06-06T10:47:00"/>
    <x v="3599"/>
    <n v="0.2"/>
    <n v="4"/>
    <x v="0"/>
    <x v="26"/>
    <d v="2015-05-07T10:55:50"/>
    <d v="2015-06-06T10:47:0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d v="2015-03-01T08:08:41"/>
    <x v="3600"/>
    <n v="0.01"/>
    <n v="1.33"/>
    <x v="4"/>
    <x v="29"/>
    <d v="2015-01-30T08:08:41"/>
    <d v="2015-03-01T08:08:41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d v="2016-11-06T09:49:07"/>
    <x v="3601"/>
    <n v="0"/>
    <n v="2"/>
    <x v="3"/>
    <x v="28"/>
    <d v="2016-10-02T08:49:07"/>
    <d v="2016-11-06T09:49:07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d v="2014-08-21T18:35:11"/>
    <x v="3602"/>
    <n v="0.4"/>
    <n v="2"/>
    <x v="6"/>
    <x v="11"/>
    <d v="2014-06-22T18:35:11"/>
    <d v="2014-08-21T18:35:11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d v="2016-03-06T23:55:31"/>
    <x v="3603"/>
    <n v="0.12"/>
    <n v="1"/>
    <x v="5"/>
    <x v="10"/>
    <d v="2016-01-06T23:55:31"/>
    <d v="2016-03-06T23:55:3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d v="2013-09-13T17:56:20"/>
    <x v="3604"/>
    <n v="0"/>
    <n v="1"/>
    <x v="5"/>
    <x v="23"/>
    <d v="2013-08-14T17:56:20"/>
    <d v="2013-09-13T17:56:2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d v="2016-10-02T18:04:46"/>
    <x v="3605"/>
    <n v="0.02"/>
    <n v="1"/>
    <x v="0"/>
    <x v="1"/>
    <d v="2016-09-02T18:04:46"/>
    <d v="2016-10-02T18:04:46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d v="2016-06-28T16:01:26"/>
    <x v="3606"/>
    <n v="2.73"/>
    <n v="1"/>
    <x v="1"/>
    <x v="31"/>
    <d v="2016-06-03T16:01:26"/>
    <d v="2016-06-28T16:01: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d v="2015-02-28T20:17:35"/>
    <x v="3607"/>
    <n v="0.01"/>
    <n v="1"/>
    <x v="2"/>
    <x v="34"/>
    <d v="2015-01-29T20:17:35"/>
    <d v="2015-02-28T20:17:35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d v="2015-02-26T08:41:33"/>
    <x v="3608"/>
    <n v="0.06"/>
    <n v="1.5"/>
    <x v="0"/>
    <x v="26"/>
    <d v="2015-01-27T08:41:33"/>
    <d v="2015-02-26T08:41:33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d v="2016-05-20T08:59:00"/>
    <x v="3609"/>
    <n v="0.02"/>
    <n v="1"/>
    <x v="6"/>
    <x v="9"/>
    <d v="2016-03-31T08:59:00"/>
    <d v="2016-05-20T08:59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d v="2014-09-27T21:17:20"/>
    <x v="3610"/>
    <n v="0"/>
    <n v="1.5"/>
    <x v="6"/>
    <x v="19"/>
    <d v="2014-07-29T21:17:20"/>
    <d v="2014-09-27T21:17:2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d v="2015-04-15T05:04:00"/>
    <x v="3611"/>
    <n v="0.03"/>
    <n v="1.5"/>
    <x v="6"/>
    <x v="11"/>
    <d v="2015-04-01T05:30:00"/>
    <d v="2015-04-15T05:04:0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d v="2015-05-13T20:45:12"/>
    <x v="3612"/>
    <n v="0.01"/>
    <n v="3"/>
    <x v="6"/>
    <x v="11"/>
    <d v="2015-04-13T20:45:12"/>
    <d v="2015-05-13T20:45:1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d v="2015-11-14T23:00:00"/>
    <x v="3613"/>
    <n v="2"/>
    <n v="1.5"/>
    <x v="6"/>
    <x v="11"/>
    <d v="2015-10-30T04:32:33"/>
    <d v="2015-11-14T23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d v="2016-01-08T06:34:00"/>
    <x v="3614"/>
    <n v="0.2"/>
    <n v="1"/>
    <x v="6"/>
    <x v="11"/>
    <d v="2015-12-20T13:45:23"/>
    <d v="2016-01-08T06:34:0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d v="2015-05-21T08:02:55"/>
    <x v="3615"/>
    <n v="0"/>
    <n v="1"/>
    <x v="5"/>
    <x v="23"/>
    <d v="2015-05-06T08:02:55"/>
    <d v="2015-05-21T08:02:55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d v="2015-04-12T02:12:42"/>
    <x v="3616"/>
    <n v="0.01"/>
    <n v="2"/>
    <x v="0"/>
    <x v="26"/>
    <d v="2015-03-13T02:12:42"/>
    <d v="2015-04-12T02:12:42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d v="2014-04-30T16:51:20"/>
    <x v="3617"/>
    <n v="0.4"/>
    <n v="2"/>
    <x v="1"/>
    <x v="35"/>
    <d v="2014-03-31T16:51:20"/>
    <d v="2014-04-30T16:51:2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d v="2014-11-19T00:00:59"/>
    <x v="3618"/>
    <n v="0.01"/>
    <n v="1"/>
    <x v="1"/>
    <x v="31"/>
    <d v="2014-10-19T23:00:59"/>
    <d v="2014-11-19T00:00:59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d v="2015-02-18T03:26:31"/>
    <x v="3619"/>
    <n v="0.13"/>
    <n v="1"/>
    <x v="2"/>
    <x v="36"/>
    <d v="2015-01-19T03:26:31"/>
    <d v="2015-02-18T03:26:31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d v="2015-04-02T16:36:22"/>
    <x v="3620"/>
    <n v="2"/>
    <n v="1"/>
    <x v="3"/>
    <x v="18"/>
    <d v="2015-03-03T17:36:22"/>
    <d v="2015-04-02T16:36:22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d v="2014-01-28T15:10:27"/>
    <x v="3621"/>
    <n v="0.8"/>
    <n v="1"/>
    <x v="3"/>
    <x v="18"/>
    <d v="2014-01-08T15:10:27"/>
    <d v="2014-01-28T15:10:2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d v="2016-02-07T16:58:00"/>
    <x v="3622"/>
    <n v="0.04"/>
    <n v="2"/>
    <x v="0"/>
    <x v="26"/>
    <d v="2016-01-08T16:58:00"/>
    <d v="2016-02-07T16:58:0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d v="2016-06-28T02:23:33"/>
    <x v="3623"/>
    <n v="0"/>
    <n v="1"/>
    <x v="4"/>
    <x v="29"/>
    <d v="2016-04-29T02:23:33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d v="2015-03-08T05:14:57"/>
    <x v="3624"/>
    <n v="0.01"/>
    <n v="1"/>
    <x v="4"/>
    <x v="29"/>
    <d v="2015-02-06T05:14:57"/>
    <d v="2015-03-08T05:14:57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d v="2014-06-05T19:49:50"/>
    <x v="3625"/>
    <n v="0.25"/>
    <n v="1"/>
    <x v="1"/>
    <x v="39"/>
    <d v="2014-04-16T19:49:50"/>
    <d v="2014-06-05T19:49:5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d v="2016-05-14T21:03:57"/>
    <x v="3626"/>
    <n v="0.08"/>
    <n v="1"/>
    <x v="6"/>
    <x v="11"/>
    <d v="2016-03-15T21:03:57"/>
    <d v="2016-05-14T21:03:57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d v="2014-09-06T22:08:59"/>
    <x v="3627"/>
    <n v="0.02"/>
    <n v="1"/>
    <x v="6"/>
    <x v="11"/>
    <d v="2014-07-08T22:08:59"/>
    <d v="2014-09-06T22:08:59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d v="2016-08-15T12:44:52"/>
    <x v="3628"/>
    <n v="0.1"/>
    <n v="1"/>
    <x v="6"/>
    <x v="9"/>
    <d v="2016-07-16T12:44:52"/>
    <d v="2016-08-15T12:44:52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d v="2016-10-30T01:46:00"/>
    <x v="3629"/>
    <n v="0.02"/>
    <n v="1"/>
    <x v="6"/>
    <x v="9"/>
    <d v="2016-10-15T16:34:22"/>
    <d v="2016-10-30T01:46:0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d v="2016-05-05T17:00:00"/>
    <x v="3630"/>
    <n v="0"/>
    <n v="1"/>
    <x v="6"/>
    <x v="19"/>
    <d v="2016-03-08T02:16:04"/>
    <d v="2016-05-05T17:00:0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d v="2016-02-16T18:33:07"/>
    <x v="3631"/>
    <n v="0.01"/>
    <n v="2"/>
    <x v="6"/>
    <x v="11"/>
    <d v="2016-01-22T18:33:07"/>
    <d v="2016-02-16T18:33:0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d v="2015-04-18T10:16:00"/>
    <x v="3632"/>
    <n v="0.03"/>
    <n v="1"/>
    <x v="5"/>
    <x v="21"/>
    <d v="2015-04-02T16:55:10"/>
    <d v="2015-04-18T10:16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d v="2016-08-12T04:20:14"/>
    <x v="3633"/>
    <n v="0"/>
    <n v="1"/>
    <x v="5"/>
    <x v="10"/>
    <d v="2016-06-13T04:20:14"/>
    <d v="2016-08-12T04:20:14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d v="2016-04-16T20:08:40"/>
    <x v="3634"/>
    <n v="0.02"/>
    <n v="1"/>
    <x v="5"/>
    <x v="10"/>
    <d v="2016-02-16T21:08:40"/>
    <d v="2016-04-16T20:08:4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d v="2015-03-06T15:22:29"/>
    <x v="3635"/>
    <n v="0.01"/>
    <n v="1"/>
    <x v="5"/>
    <x v="10"/>
    <d v="2015-01-05T15:22:29"/>
    <d v="2015-03-06T15:22:29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d v="2016-05-18T20:22:15"/>
    <x v="3636"/>
    <n v="0.1"/>
    <n v="1"/>
    <x v="5"/>
    <x v="23"/>
    <d v="2016-04-28T20:22:15"/>
    <d v="2016-05-18T20:22:1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d v="2017-02-17T07:53:49"/>
    <x v="3637"/>
    <n v="0.03"/>
    <n v="1"/>
    <x v="5"/>
    <x v="23"/>
    <d v="2017-01-18T07:53:49"/>
    <d v="2017-02-17T07:53:49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d v="2014-02-10T22:21:14"/>
    <x v="3638"/>
    <n v="0"/>
    <n v="1"/>
    <x v="5"/>
    <x v="23"/>
    <d v="2013-12-12T22:21:14"/>
    <d v="2014-02-10T22:21:14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d v="2015-02-04T19:36:46"/>
    <x v="3639"/>
    <n v="0.01"/>
    <n v="1"/>
    <x v="0"/>
    <x v="26"/>
    <d v="2015-01-05T19:36:46"/>
    <d v="2015-02-04T19:36:46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d v="2016-05-03T16:41:56"/>
    <x v="3640"/>
    <n v="0"/>
    <n v="1"/>
    <x v="0"/>
    <x v="26"/>
    <d v="2016-03-04T17:41:56"/>
    <d v="2016-05-03T16:41:56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d v="2016-03-12T22:37:55"/>
    <x v="3641"/>
    <n v="0.01"/>
    <n v="1"/>
    <x v="0"/>
    <x v="26"/>
    <d v="2016-02-11T22:37:55"/>
    <d v="2016-03-12T22:37:5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d v="2016-07-14T16:25:33"/>
    <x v="3642"/>
    <n v="0.02"/>
    <n v="1"/>
    <x v="0"/>
    <x v="26"/>
    <d v="2016-06-14T16:25:33"/>
    <d v="2016-07-14T16:25:3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d v="2015-03-28T10:19:12"/>
    <x v="3643"/>
    <n v="0"/>
    <n v="1"/>
    <x v="0"/>
    <x v="26"/>
    <d v="2015-01-27T11:19:12"/>
    <d v="2015-03-28T10:19:12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d v="2016-09-22T21:47:47"/>
    <x v="3644"/>
    <n v="0.03"/>
    <n v="1"/>
    <x v="0"/>
    <x v="26"/>
    <d v="2016-08-23T21:47:47"/>
    <d v="2016-09-22T21:47:4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d v="2015-03-19T21:31:27"/>
    <x v="3645"/>
    <n v="0.01"/>
    <n v="1"/>
    <x v="0"/>
    <x v="26"/>
    <d v="2015-02-17T22:31:27"/>
    <d v="2015-03-19T21:31:27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d v="2015-07-08T14:44:59"/>
    <x v="3646"/>
    <n v="0.01"/>
    <n v="1"/>
    <x v="0"/>
    <x v="26"/>
    <d v="2015-06-23T14:44:59"/>
    <d v="2015-07-08T14:44:59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d v="2014-11-25T16:36:30"/>
    <x v="3647"/>
    <n v="0"/>
    <n v="1"/>
    <x v="0"/>
    <x v="26"/>
    <d v="2014-09-26T15:36:30"/>
    <d v="2014-11-25T16:36:3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d v="2015-02-26T22:17:09"/>
    <x v="3648"/>
    <n v="0.02"/>
    <n v="1"/>
    <x v="0"/>
    <x v="26"/>
    <d v="2015-01-27T22:17:09"/>
    <d v="2015-02-26T22:17:09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d v="2014-10-13T13:59:55"/>
    <x v="3649"/>
    <n v="0"/>
    <n v="1"/>
    <x v="0"/>
    <x v="26"/>
    <d v="2014-08-14T13:59:55"/>
    <d v="2014-10-13T13:59:5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d v="2016-10-26T19:20:04"/>
    <x v="3650"/>
    <n v="0.04"/>
    <n v="1"/>
    <x v="0"/>
    <x v="1"/>
    <d v="2016-09-26T19:20:04"/>
    <d v="2016-10-26T19:20:04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d v="2014-07-25T22:15:02"/>
    <x v="3651"/>
    <n v="0"/>
    <n v="1"/>
    <x v="0"/>
    <x v="1"/>
    <d v="2014-06-25T22:15:02"/>
    <d v="2014-07-25T22:15:0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d v="2014-11-05T20:38:35"/>
    <x v="3652"/>
    <n v="0.05"/>
    <n v="1"/>
    <x v="8"/>
    <x v="30"/>
    <d v="2014-10-06T19:38:35"/>
    <d v="2014-11-05T20:38:3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d v="2016-01-08T04:53:10"/>
    <x v="3653"/>
    <n v="0.04"/>
    <n v="1"/>
    <x v="3"/>
    <x v="18"/>
    <d v="2015-12-09T04:53:10"/>
    <d v="2016-01-08T04:53:1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d v="2014-08-07T15:35:17"/>
    <x v="3654"/>
    <n v="0.1"/>
    <n v="1"/>
    <x v="3"/>
    <x v="28"/>
    <d v="2014-07-08T15:35:17"/>
    <d v="2014-08-07T15:35:17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d v="2014-11-29T04:33:00"/>
    <x v="3655"/>
    <n v="0"/>
    <n v="1"/>
    <x v="3"/>
    <x v="28"/>
    <d v="2014-11-15T06:50:28"/>
    <d v="2014-11-29T04:33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d v="2016-02-28T23:05:09"/>
    <x v="3656"/>
    <n v="0"/>
    <n v="1"/>
    <x v="0"/>
    <x v="1"/>
    <d v="2016-01-24T23:05:09"/>
    <d v="2016-02-28T23:05: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d v="2016-06-03T07:38:40"/>
    <x v="3657"/>
    <n v="0.02"/>
    <n v="1"/>
    <x v="1"/>
    <x v="31"/>
    <d v="2016-04-19T07:38:40"/>
    <d v="2016-06-03T07:38:4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d v="2017-01-03T06:04:27"/>
    <x v="3658"/>
    <n v="0.2"/>
    <n v="1"/>
    <x v="1"/>
    <x v="31"/>
    <d v="2016-12-04T06:04:27"/>
    <d v="2017-01-03T06:04:27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d v="2016-05-26T17:57:43"/>
    <x v="3659"/>
    <n v="0.01"/>
    <n v="1"/>
    <x v="1"/>
    <x v="31"/>
    <d v="2016-04-26T17:57:43"/>
    <d v="2016-05-26T17:57:43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d v="2016-02-20T04:06:37"/>
    <x v="3660"/>
    <n v="0"/>
    <n v="1"/>
    <x v="1"/>
    <x v="31"/>
    <d v="2016-01-21T04:06:37"/>
    <d v="2016-02-20T04:06:37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d v="2013-07-31T19:43:00"/>
    <x v="3661"/>
    <n v="0.01"/>
    <n v="1"/>
    <x v="1"/>
    <x v="35"/>
    <d v="2013-06-19T15:25:22"/>
    <d v="2013-07-31T19:43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d v="2015-03-02T21:16:00"/>
    <x v="3662"/>
    <n v="0.03"/>
    <n v="1"/>
    <x v="2"/>
    <x v="38"/>
    <d v="2015-01-27T21:13:54"/>
    <d v="2015-03-02T21:16:0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d v="2014-12-13T22:49:25"/>
    <x v="3663"/>
    <n v="0.01"/>
    <n v="1"/>
    <x v="2"/>
    <x v="34"/>
    <d v="2014-11-13T22:49:25"/>
    <d v="2014-12-13T22:49:25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d v="2015-07-26T16:00:58"/>
    <x v="3664"/>
    <n v="0.13"/>
    <n v="1"/>
    <x v="2"/>
    <x v="34"/>
    <d v="2015-05-27T16:00:58"/>
    <d v="2015-07-26T16:00:5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d v="2015-03-30T19:52:30"/>
    <x v="3665"/>
    <n v="0.01"/>
    <n v="1"/>
    <x v="7"/>
    <x v="14"/>
    <d v="2015-02-28T20:52:30"/>
    <d v="2015-03-30T19:52:3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d v="2016-04-03T00:10:00"/>
    <x v="3666"/>
    <n v="0.03"/>
    <n v="1"/>
    <x v="7"/>
    <x v="14"/>
    <d v="2016-02-25T23:03:49"/>
    <d v="2016-04-03T00:10:0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d v="2015-04-05T11:00:00"/>
    <x v="3667"/>
    <n v="0.03"/>
    <n v="1"/>
    <x v="7"/>
    <x v="14"/>
    <d v="2015-02-09T22:16:17"/>
    <d v="2015-04-05T11:0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d v="2015-05-08T00:52:36"/>
    <x v="3668"/>
    <n v="0.02"/>
    <n v="1"/>
    <x v="7"/>
    <x v="14"/>
    <d v="2015-04-08T00:52:36"/>
    <d v="2015-05-08T00:52:36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d v="2016-05-04T19:58:52"/>
    <x v="3669"/>
    <n v="0.1"/>
    <n v="1"/>
    <x v="7"/>
    <x v="14"/>
    <d v="2016-03-06T20:58:52"/>
    <d v="2016-05-04T19:58:5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d v="2016-03-14T09:24:43"/>
    <x v="3670"/>
    <n v="0.05"/>
    <n v="1"/>
    <x v="2"/>
    <x v="36"/>
    <d v="2016-02-13T10:24:43"/>
    <d v="2016-03-14T09:24:43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d v="2016-02-11T16:18:30"/>
    <x v="3671"/>
    <n v="0.02"/>
    <n v="1"/>
    <x v="3"/>
    <x v="18"/>
    <d v="2016-01-28T16:18:30"/>
    <d v="2016-02-11T16:18:3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d v="2016-06-24T17:27:49"/>
    <x v="3672"/>
    <n v="0.1"/>
    <n v="1"/>
    <x v="0"/>
    <x v="26"/>
    <d v="2016-05-25T17:27:49"/>
    <d v="2016-06-24T17:27:49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d v="2015-02-21T16:29:56"/>
    <x v="3673"/>
    <n v="0.02"/>
    <n v="1"/>
    <x v="4"/>
    <x v="29"/>
    <d v="2015-01-22T16:29:56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d v="2015-03-11T16:23:56"/>
    <x v="3674"/>
    <n v="0.2"/>
    <n v="1"/>
    <x v="4"/>
    <x v="29"/>
    <d v="2015-02-09T17:23:56"/>
    <d v="2015-03-11T16:23:56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d v="2016-05-27T22:04:00"/>
    <x v="3675"/>
    <n v="0.03"/>
    <n v="1"/>
    <x v="4"/>
    <x v="29"/>
    <d v="2016-05-12T21:55:49"/>
    <d v="2016-05-27T22:04:0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d v="2016-03-23T06:38:53"/>
    <x v="3676"/>
    <n v="0"/>
    <n v="1"/>
    <x v="4"/>
    <x v="29"/>
    <d v="2016-02-12T07:38:53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d v="2015-03-12T17:49:11"/>
    <x v="3677"/>
    <n v="0"/>
    <n v="1"/>
    <x v="4"/>
    <x v="29"/>
    <d v="2015-02-10T18:49:11"/>
    <d v="2015-03-12T17:49:1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d v="2016-10-29T23:43:54"/>
    <x v="3678"/>
    <n v="0"/>
    <n v="1"/>
    <x v="4"/>
    <x v="29"/>
    <d v="2016-09-29T23:43:54"/>
    <d v="2016-10-29T23:43:54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d v="2014-08-07T23:13:48"/>
    <x v="3679"/>
    <n v="0"/>
    <n v="1"/>
    <x v="4"/>
    <x v="29"/>
    <d v="2014-07-08T23:13:48"/>
    <d v="2014-08-07T23:13:4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d v="2016-07-30T23:04:50"/>
    <x v="3680"/>
    <n v="0"/>
    <n v="1"/>
    <x v="4"/>
    <x v="29"/>
    <d v="2016-06-30T23:04:50"/>
    <d v="2016-07-30T23:04:5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d v="2014-09-26T03:22:19"/>
    <x v="3681"/>
    <n v="0"/>
    <n v="1"/>
    <x v="4"/>
    <x v="29"/>
    <d v="2014-08-27T03:22:19"/>
    <d v="2014-09-26T03:22:1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d v="2016-04-24T20:45:21"/>
    <x v="3682"/>
    <n v="0.19"/>
    <n v="1"/>
    <x v="1"/>
    <x v="39"/>
    <d v="2016-04-14T20:45:21"/>
    <d v="2016-04-24T20:45:2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d v="2015-06-12T20:11:27"/>
    <x v="3683"/>
    <n v="0"/>
    <n v="1"/>
    <x v="6"/>
    <x v="11"/>
    <d v="2015-04-13T20:11:27"/>
    <d v="2015-06-12T20:11:27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d v="2015-03-14T20:46:34"/>
    <x v="3684"/>
    <n v="0"/>
    <n v="1"/>
    <x v="6"/>
    <x v="11"/>
    <d v="2015-01-13T21:46:34"/>
    <d v="2015-03-14T20:46:3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d v="2015-03-01T23:02:35"/>
    <x v="3685"/>
    <n v="0"/>
    <n v="1"/>
    <x v="6"/>
    <x v="9"/>
    <d v="2015-01-30T23:02:35"/>
    <d v="2015-03-01T23:02:35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d v="2015-01-09T22:59:50"/>
    <x v="3686"/>
    <n v="0.01"/>
    <n v="1"/>
    <x v="6"/>
    <x v="9"/>
    <d v="2014-11-10T22:59:50"/>
    <d v="2015-01-09T22:59:5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d v="2016-05-27T13:12:00"/>
    <x v="3687"/>
    <n v="0.1"/>
    <n v="1"/>
    <x v="6"/>
    <x v="9"/>
    <d v="2016-05-19T08:59:20"/>
    <d v="2016-05-27T13:12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d v="2016-04-30T05:34:00"/>
    <x v="3688"/>
    <n v="0"/>
    <n v="1"/>
    <x v="6"/>
    <x v="19"/>
    <d v="2016-03-31T07:41:41"/>
    <d v="2016-04-30T05:34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d v="2014-11-29T21:19:50"/>
    <x v="3689"/>
    <n v="0.03"/>
    <n v="1"/>
    <x v="6"/>
    <x v="19"/>
    <d v="2014-10-30T20:19:50"/>
    <d v="2014-11-29T21:19:5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d v="2016-10-07T15:11:00"/>
    <x v="3690"/>
    <n v="0"/>
    <n v="1"/>
    <x v="6"/>
    <x v="19"/>
    <d v="2016-08-08T16:15:06"/>
    <d v="2016-10-07T15:11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d v="2016-11-22T00:17:18"/>
    <x v="3691"/>
    <n v="0.1"/>
    <n v="1"/>
    <x v="6"/>
    <x v="19"/>
    <d v="2016-10-22T23:17:18"/>
    <d v="2016-11-22T00:17:18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d v="2017-01-14T00:42:36"/>
    <x v="3692"/>
    <n v="0"/>
    <n v="1"/>
    <x v="6"/>
    <x v="19"/>
    <d v="2016-11-15T00:42:36"/>
    <d v="2017-01-14T00:42:3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d v="2015-03-08T16:50:03"/>
    <x v="3693"/>
    <n v="0.02"/>
    <n v="1"/>
    <x v="6"/>
    <x v="11"/>
    <d v="2015-02-06T17:50:03"/>
    <d v="2015-03-08T16:50:03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d v="2014-06-25T21:00:00"/>
    <x v="3694"/>
    <n v="0.04"/>
    <n v="1"/>
    <x v="6"/>
    <x v="11"/>
    <d v="2014-05-30T21:26:47"/>
    <d v="2014-06-25T21:00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d v="2016-09-12T16:59:00"/>
    <x v="3695"/>
    <n v="0.01"/>
    <n v="1"/>
    <x v="6"/>
    <x v="11"/>
    <d v="2016-08-29T06:15:56"/>
    <d v="2016-09-12T16:59:0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d v="2015-04-25T04:35:00"/>
    <x v="3696"/>
    <n v="0.01"/>
    <n v="1"/>
    <x v="6"/>
    <x v="11"/>
    <d v="2015-02-24T06:28:50"/>
    <d v="2015-04-25T04:35:0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d v="2016-03-16T03:02:44"/>
    <x v="3697"/>
    <n v="0.01"/>
    <n v="1"/>
    <x v="6"/>
    <x v="11"/>
    <d v="2016-02-15T04:02:44"/>
    <d v="2016-03-16T03:02:44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d v="2016-05-03T18:49:02"/>
    <x v="3698"/>
    <n v="0"/>
    <n v="1"/>
    <x v="6"/>
    <x v="11"/>
    <d v="2016-03-04T19:49:02"/>
    <d v="2016-05-03T18:49:02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d v="2014-10-08T03:54:17"/>
    <x v="3699"/>
    <n v="0.2"/>
    <n v="1"/>
    <x v="6"/>
    <x v="11"/>
    <d v="2014-09-08T03:54:17"/>
    <d v="2014-10-08T03:54:17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d v="2015-07-19T18:44:23"/>
    <x v="3700"/>
    <n v="0.01"/>
    <n v="1"/>
    <x v="6"/>
    <x v="11"/>
    <d v="2015-06-19T18:44:23"/>
    <d v="2015-07-19T18:44:23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d v="2014-08-21T04:49:49"/>
    <x v="3701"/>
    <n v="0.02"/>
    <n v="1"/>
    <x v="6"/>
    <x v="11"/>
    <d v="2014-07-22T04:49:49"/>
    <d v="2014-08-21T04:49: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d v="2014-10-23T15:16:31"/>
    <x v="3702"/>
    <n v="7.0000000000000007E-2"/>
    <n v="1"/>
    <x v="6"/>
    <x v="11"/>
    <d v="2014-09-23T15:16:31"/>
    <d v="2014-10-23T15:16:3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d v="2016-02-28T00:00:00"/>
    <x v="3703"/>
    <n v="0.04"/>
    <n v="1"/>
    <x v="6"/>
    <x v="11"/>
    <d v="2016-01-31T22:43:06"/>
    <d v="2016-02-28T00:00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d v="2016-10-10T10:21:47"/>
    <x v="3704"/>
    <n v="0"/>
    <n v="0"/>
    <x v="5"/>
    <x v="21"/>
    <d v="2016-08-11T10:21:47"/>
    <d v="2016-10-10T10:21:47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d v="2015-05-15T22:17:22"/>
    <x v="3705"/>
    <n v="0"/>
    <n v="0"/>
    <x v="5"/>
    <x v="21"/>
    <d v="2015-04-20T22:17:22"/>
    <d v="2015-05-15T22:17:2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d v="2014-10-30T22:29:43"/>
    <x v="3706"/>
    <n v="0"/>
    <n v="0"/>
    <x v="5"/>
    <x v="21"/>
    <d v="2014-08-31T22:29:43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d v="2014-06-16T20:16:00"/>
    <x v="3707"/>
    <n v="0"/>
    <n v="0"/>
    <x v="5"/>
    <x v="21"/>
    <d v="2014-05-19T21:58:12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d v="2016-07-06T00:00:00"/>
    <x v="3708"/>
    <n v="0"/>
    <n v="0"/>
    <x v="5"/>
    <x v="21"/>
    <d v="2016-06-20T20:06:01"/>
    <d v="2016-07-06T00:00:0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d v="2016-05-31T17:31:00"/>
    <x v="3709"/>
    <n v="0"/>
    <n v="0"/>
    <x v="5"/>
    <x v="21"/>
    <d v="2016-05-01T19:23:04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d v="2015-09-04T17:00:00"/>
    <x v="3710"/>
    <n v="0"/>
    <n v="0"/>
    <x v="5"/>
    <x v="21"/>
    <d v="2015-08-05T21:50:18"/>
    <d v="2015-09-04T17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d v="2015-05-16T10:16:00"/>
    <x v="3711"/>
    <n v="0"/>
    <n v="0"/>
    <x v="5"/>
    <x v="21"/>
    <d v="2015-04-02T09:50:34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d v="2015-10-12T13:46:33"/>
    <x v="3712"/>
    <n v="0"/>
    <n v="0"/>
    <x v="5"/>
    <x v="21"/>
    <d v="2015-08-23T13:46:33"/>
    <d v="2015-10-12T13:46:3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d v="2015-03-20T03:45:32"/>
    <x v="3713"/>
    <n v="0"/>
    <n v="0"/>
    <x v="5"/>
    <x v="21"/>
    <d v="2015-02-18T04:45:32"/>
    <d v="2015-03-20T03:45:3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d v="2016-09-03T05:55:00"/>
    <x v="3714"/>
    <n v="0"/>
    <n v="0"/>
    <x v="5"/>
    <x v="21"/>
    <d v="2016-07-08T01:32:22"/>
    <d v="2016-09-03T05:55:0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d v="2015-01-08T18:18:00"/>
    <x v="3715"/>
    <n v="0"/>
    <n v="0"/>
    <x v="5"/>
    <x v="21"/>
    <d v="2014-11-26T18:25:40"/>
    <d v="2015-01-08T18:18:0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d v="2014-10-22T01:50:28"/>
    <x v="3716"/>
    <n v="0"/>
    <n v="0"/>
    <x v="5"/>
    <x v="21"/>
    <d v="2014-09-22T01:50:28"/>
    <d v="2014-10-22T01:50:28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d v="2015-08-15T21:54:51"/>
    <x v="3717"/>
    <n v="0"/>
    <n v="0"/>
    <x v="5"/>
    <x v="10"/>
    <d v="2015-06-16T21:54:51"/>
    <d v="2015-08-15T21:54:51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d v="2015-10-01T00:00:00"/>
    <x v="3718"/>
    <n v="0"/>
    <n v="0"/>
    <x v="5"/>
    <x v="10"/>
    <d v="2015-08-27T23:04:14"/>
    <d v="2015-10-01T00:00:0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d v="2016-01-12T15:48:44"/>
    <x v="3719"/>
    <n v="0"/>
    <n v="0"/>
    <x v="5"/>
    <x v="10"/>
    <d v="2015-12-13T15:48:44"/>
    <d v="2016-01-12T15:48:4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d v="2015-03-19T08:28:43"/>
    <x v="3720"/>
    <n v="0"/>
    <n v="0"/>
    <x v="5"/>
    <x v="10"/>
    <d v="2015-02-12T09:28:43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d v="2015-02-28T13:45:08"/>
    <x v="3721"/>
    <n v="0"/>
    <n v="0"/>
    <x v="5"/>
    <x v="10"/>
    <d v="2015-01-29T13:45:08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d v="2015-05-08T18:12:56"/>
    <x v="3722"/>
    <n v="0"/>
    <n v="0"/>
    <x v="5"/>
    <x v="10"/>
    <d v="2015-03-09T18:12:56"/>
    <d v="2015-05-08T18:12:56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d v="2015-08-05T19:46:39"/>
    <x v="3723"/>
    <n v="0"/>
    <n v="0"/>
    <x v="5"/>
    <x v="10"/>
    <d v="2015-07-06T19:46:39"/>
    <d v="2015-08-05T19:46:39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d v="2015-11-26T23:55:45"/>
    <x v="3724"/>
    <n v="0"/>
    <n v="0"/>
    <x v="5"/>
    <x v="10"/>
    <d v="2015-10-27T22:55:45"/>
    <d v="2015-11-26T23:55:4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d v="2017-01-07T00:17:12"/>
    <x v="3725"/>
    <n v="0"/>
    <n v="0"/>
    <x v="5"/>
    <x v="10"/>
    <d v="2016-12-08T00:17:12"/>
    <d v="2017-01-07T00:17:1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d v="2017-03-03T20:00:00"/>
    <x v="3726"/>
    <n v="0"/>
    <n v="0"/>
    <x v="5"/>
    <x v="10"/>
    <d v="2017-02-01T19:30:34"/>
    <d v="2017-03-03T20:00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d v="2014-09-05T04:23:35"/>
    <x v="3727"/>
    <n v="0"/>
    <n v="0"/>
    <x v="5"/>
    <x v="10"/>
    <d v="2014-08-06T04:23:35"/>
    <d v="2014-09-05T04:23:3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d v="2014-11-28T23:26:06"/>
    <x v="3728"/>
    <n v="0"/>
    <n v="0"/>
    <x v="5"/>
    <x v="10"/>
    <d v="2014-09-29T22:26:06"/>
    <d v="2014-11-28T23:26:0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d v="2015-07-10T16:05:32"/>
    <x v="3729"/>
    <n v="0"/>
    <n v="0"/>
    <x v="5"/>
    <x v="10"/>
    <d v="2015-05-11T16:05:32"/>
    <d v="2015-07-10T16:05:3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d v="2016-09-01T02:58:22"/>
    <x v="3730"/>
    <n v="0"/>
    <n v="0"/>
    <x v="5"/>
    <x v="10"/>
    <d v="2016-08-02T02:58:22"/>
    <d v="2016-09-01T02:58:22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d v="2015-10-08T20:59:00"/>
    <x v="3731"/>
    <n v="0"/>
    <n v="0"/>
    <x v="5"/>
    <x v="10"/>
    <d v="2015-09-08T22:16:04"/>
    <d v="2015-10-08T20:59:0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d v="2016-08-06T00:06:23"/>
    <x v="3732"/>
    <n v="0"/>
    <n v="0"/>
    <x v="5"/>
    <x v="10"/>
    <d v="2016-07-16T00:06:23"/>
    <d v="2016-08-06T00:06:2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d v="2014-12-16T08:52:47"/>
    <x v="3733"/>
    <n v="0"/>
    <n v="0"/>
    <x v="5"/>
    <x v="10"/>
    <d v="2014-11-16T08:52:47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d v="2015-07-10T22:08:55"/>
    <x v="3734"/>
    <n v="0"/>
    <n v="0"/>
    <x v="5"/>
    <x v="10"/>
    <d v="2015-06-10T22:08:55"/>
    <d v="2015-07-10T22:08:55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d v="2015-03-28T19:06:04"/>
    <x v="3735"/>
    <n v="0"/>
    <n v="0"/>
    <x v="5"/>
    <x v="10"/>
    <d v="2015-01-27T20:06:04"/>
    <d v="2015-03-28T19:06:0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d v="2016-05-22T01:05:00"/>
    <x v="3736"/>
    <n v="0"/>
    <n v="0"/>
    <x v="5"/>
    <x v="10"/>
    <d v="2016-04-22T01:09:10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d v="2015-07-10T05:38:46"/>
    <x v="3737"/>
    <n v="0"/>
    <n v="0"/>
    <x v="5"/>
    <x v="10"/>
    <d v="2015-05-11T05:38:46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d v="2016-04-08T22:04:14"/>
    <x v="3738"/>
    <n v="0"/>
    <n v="0"/>
    <x v="5"/>
    <x v="10"/>
    <d v="2016-03-09T23:04:14"/>
    <d v="2016-04-08T22:04:14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d v="2015-07-09T21:27:21"/>
    <x v="3739"/>
    <n v="0"/>
    <n v="0"/>
    <x v="5"/>
    <x v="10"/>
    <d v="2015-06-09T21:27:21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d v="2015-06-01T16:28:25"/>
    <x v="3740"/>
    <n v="0"/>
    <n v="0"/>
    <x v="5"/>
    <x v="10"/>
    <d v="2015-04-02T16:28:25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d v="2016-02-13T22:24:57"/>
    <x v="3741"/>
    <n v="0"/>
    <n v="0"/>
    <x v="5"/>
    <x v="10"/>
    <d v="2016-01-14T22:24:57"/>
    <d v="2016-02-13T22:24:57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d v="2016-01-02T23:00:51"/>
    <x v="3742"/>
    <n v="0"/>
    <n v="0"/>
    <x v="5"/>
    <x v="10"/>
    <d v="2015-12-03T23:00:51"/>
    <d v="2016-01-02T23:00:5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d v="2016-09-29T21:52:52"/>
    <x v="3743"/>
    <n v="0"/>
    <n v="0"/>
    <x v="5"/>
    <x v="10"/>
    <d v="2016-08-30T21:52:52"/>
    <d v="2016-09-29T21:52:52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d v="2015-07-09T21:48:17"/>
    <x v="3744"/>
    <n v="0"/>
    <n v="0"/>
    <x v="5"/>
    <x v="10"/>
    <d v="2015-06-09T21:48:17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d v="2016-01-05T00:00:00"/>
    <x v="3745"/>
    <n v="0"/>
    <n v="0"/>
    <x v="5"/>
    <x v="10"/>
    <d v="2015-11-13T02:01:39"/>
    <d v="2016-01-05T00:00:0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d v="2016-12-30T09:00:00"/>
    <x v="3746"/>
    <n v="0"/>
    <n v="0"/>
    <x v="5"/>
    <x v="10"/>
    <d v="2016-12-09T23:06:00"/>
    <d v="2016-12-30T09:00:0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d v="2015-10-22T18:59:00"/>
    <x v="3747"/>
    <n v="0"/>
    <n v="0"/>
    <x v="5"/>
    <x v="23"/>
    <d v="2015-10-08T21:49:00"/>
    <d v="2015-10-22T18:59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d v="2009-11-27T04:59:00"/>
    <x v="3748"/>
    <n v="0"/>
    <n v="0"/>
    <x v="5"/>
    <x v="23"/>
    <d v="2009-09-14T21:38:02"/>
    <d v="2009-11-27T04:59:0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d v="2015-10-11T15:07:02"/>
    <x v="3749"/>
    <n v="0"/>
    <n v="0"/>
    <x v="5"/>
    <x v="23"/>
    <d v="2015-08-12T15:07:02"/>
    <d v="2015-10-11T15:07:02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d v="2013-07-31T08:41:53"/>
    <x v="3750"/>
    <n v="0"/>
    <n v="0"/>
    <x v="5"/>
    <x v="23"/>
    <d v="2013-07-01T08:41:53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d v="2016-10-08T07:38:46"/>
    <x v="3751"/>
    <n v="0"/>
    <n v="0"/>
    <x v="5"/>
    <x v="23"/>
    <d v="2016-08-09T07:38:46"/>
    <d v="2016-10-08T07:38:46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d v="2014-10-17T18:16:58"/>
    <x v="3752"/>
    <n v="0"/>
    <n v="0"/>
    <x v="5"/>
    <x v="23"/>
    <d v="2014-10-07T18:16:58"/>
    <d v="2014-10-17T18:16:58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d v="2013-11-02T19:03:16"/>
    <x v="3753"/>
    <n v="0"/>
    <n v="0"/>
    <x v="5"/>
    <x v="23"/>
    <d v="2013-10-03T19:03:16"/>
    <d v="2013-11-02T19:03:16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d v="2014-01-25T17:09:51"/>
    <x v="3754"/>
    <n v="0"/>
    <n v="0"/>
    <x v="5"/>
    <x v="23"/>
    <d v="2013-12-26T17:09:51"/>
    <d v="2014-01-25T17:09:51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d v="2014-08-16T18:25:12"/>
    <x v="3755"/>
    <n v="0"/>
    <n v="0"/>
    <x v="5"/>
    <x v="23"/>
    <d v="2014-07-17T18:25:12"/>
    <d v="2014-08-16T18:25:1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d v="2013-06-02T20:19:27"/>
    <x v="3756"/>
    <n v="0"/>
    <n v="0"/>
    <x v="5"/>
    <x v="23"/>
    <d v="2013-05-13T20:19:27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d v="2011-08-10T03:02:21"/>
    <x v="3757"/>
    <n v="0"/>
    <n v="0"/>
    <x v="5"/>
    <x v="23"/>
    <d v="2011-06-11T03:02:21"/>
    <d v="2011-08-10T03:02:21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d v="2012-07-11T03:51:05"/>
    <x v="3758"/>
    <n v="0"/>
    <n v="0"/>
    <x v="5"/>
    <x v="23"/>
    <d v="2012-05-12T04:01:23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d v="2014-09-05T23:45:24"/>
    <x v="3759"/>
    <n v="0"/>
    <n v="0"/>
    <x v="5"/>
    <x v="23"/>
    <d v="2014-07-07T23:45:24"/>
    <d v="2014-09-05T23:45:2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d v="2015-05-06T02:04:03"/>
    <x v="3760"/>
    <n v="0"/>
    <n v="0"/>
    <x v="5"/>
    <x v="23"/>
    <d v="2015-04-06T02:04:03"/>
    <d v="2015-05-06T02:04:0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d v="2012-05-18T20:02:14"/>
    <x v="3761"/>
    <n v="0"/>
    <n v="0"/>
    <x v="5"/>
    <x v="23"/>
    <d v="2012-03-19T20:02:14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d v="2015-04-01T20:51:49"/>
    <x v="3762"/>
    <n v="0"/>
    <n v="0"/>
    <x v="5"/>
    <x v="23"/>
    <d v="2015-03-02T21:51:49"/>
    <d v="2015-04-01T20:51:4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d v="2016-12-25T15:16:34"/>
    <x v="3763"/>
    <n v="0"/>
    <n v="0"/>
    <x v="5"/>
    <x v="23"/>
    <d v="2016-10-26T14:16:34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d v="2017-01-09T01:18:20"/>
    <x v="3764"/>
    <n v="0"/>
    <n v="0"/>
    <x v="5"/>
    <x v="23"/>
    <d v="2016-12-10T01:18:20"/>
    <d v="2017-01-09T01:18:2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d v="2012-08-22T23:14:45"/>
    <x v="3765"/>
    <n v="0"/>
    <n v="0"/>
    <x v="5"/>
    <x v="23"/>
    <d v="2012-07-23T23:14:45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d v="2016-01-27T23:34:59"/>
    <x v="3766"/>
    <n v="0"/>
    <n v="0"/>
    <x v="5"/>
    <x v="23"/>
    <d v="2015-12-28T23:34:59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d v="2016-10-13T00:50:30"/>
    <x v="3767"/>
    <n v="0"/>
    <n v="0"/>
    <x v="5"/>
    <x v="23"/>
    <d v="2016-08-14T00:50:30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d v="2015-05-20T17:25:38"/>
    <x v="3768"/>
    <n v="0"/>
    <n v="0"/>
    <x v="5"/>
    <x v="23"/>
    <d v="2015-04-20T17:25:38"/>
    <d v="2015-05-20T17:25:38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d v="2015-07-16T19:51:45"/>
    <x v="3769"/>
    <n v="0"/>
    <n v="0"/>
    <x v="5"/>
    <x v="23"/>
    <d v="2015-06-16T19:51:45"/>
    <d v="2015-07-16T19:51:4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d v="2011-07-09T05:37:31"/>
    <x v="3770"/>
    <n v="0"/>
    <n v="0"/>
    <x v="5"/>
    <x v="23"/>
    <d v="2011-06-09T05:37:31"/>
    <d v="2011-07-09T05:37:31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d v="2016-03-01T04:13:59"/>
    <x v="3771"/>
    <n v="0"/>
    <n v="0"/>
    <x v="5"/>
    <x v="23"/>
    <d v="2016-01-31T04:13:59"/>
    <d v="2016-03-01T04:13:59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d v="2015-05-27T18:41:20"/>
    <x v="3772"/>
    <n v="0"/>
    <n v="0"/>
    <x v="5"/>
    <x v="23"/>
    <d v="2015-03-28T18:41:20"/>
    <d v="2015-05-27T18:41:2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d v="2015-09-06T14:46:00"/>
    <x v="3773"/>
    <n v="0"/>
    <n v="0"/>
    <x v="5"/>
    <x v="23"/>
    <d v="2015-08-07T14:47:04"/>
    <d v="2015-09-06T14:46:0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d v="2016-02-10T16:42:44"/>
    <x v="3774"/>
    <n v="0"/>
    <n v="0"/>
    <x v="0"/>
    <x v="26"/>
    <d v="2016-01-11T16:42:44"/>
    <d v="2016-02-10T16:42:44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d v="2016-01-09T14:48:16"/>
    <x v="3775"/>
    <n v="0"/>
    <n v="0"/>
    <x v="0"/>
    <x v="26"/>
    <d v="2015-11-10T14:48:16"/>
    <d v="2016-01-09T14:48:1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d v="2016-06-12T08:29:03"/>
    <x v="3776"/>
    <n v="0"/>
    <n v="0"/>
    <x v="0"/>
    <x v="26"/>
    <d v="2016-05-13T08:29:03"/>
    <d v="2016-06-12T08:29:0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d v="2015-03-24T20:11:45"/>
    <x v="3777"/>
    <n v="0"/>
    <n v="0"/>
    <x v="0"/>
    <x v="26"/>
    <d v="2015-02-22T21:11:45"/>
    <d v="2015-03-24T20:11:4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d v="2016-12-18T09:20:15"/>
    <x v="3778"/>
    <n v="0"/>
    <n v="0"/>
    <x v="0"/>
    <x v="26"/>
    <d v="2016-11-18T09:20:15"/>
    <d v="2016-12-18T09:20:1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d v="2015-07-10T18:50:49"/>
    <x v="3779"/>
    <n v="0"/>
    <n v="0"/>
    <x v="0"/>
    <x v="26"/>
    <d v="2015-06-10T18:50:49"/>
    <d v="2015-07-10T18:50:49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d v="2015-01-01T20:13:14"/>
    <x v="3780"/>
    <n v="0"/>
    <n v="0"/>
    <x v="0"/>
    <x v="26"/>
    <d v="2014-12-02T20:13:14"/>
    <d v="2015-01-01T20:13:14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d v="2015-11-04T18:11:28"/>
    <x v="3781"/>
    <n v="0"/>
    <n v="0"/>
    <x v="0"/>
    <x v="26"/>
    <d v="2015-10-05T17:11:28"/>
    <d v="2015-11-04T18:11:28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d v="2015-08-02T00:18:24"/>
    <x v="3782"/>
    <n v="0"/>
    <n v="0"/>
    <x v="0"/>
    <x v="26"/>
    <d v="2015-07-03T00:18:24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d v="2015-03-15T18:00:00"/>
    <x v="3783"/>
    <n v="0"/>
    <n v="0"/>
    <x v="0"/>
    <x v="26"/>
    <d v="2015-02-20T17:45:19"/>
    <d v="2015-03-15T18:00:0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d v="2015-12-01T00:00:00"/>
    <x v="3784"/>
    <n v="0"/>
    <n v="0"/>
    <x v="0"/>
    <x v="26"/>
    <d v="2015-10-06T09:22:57"/>
    <d v="2015-12-01T00:00:0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d v="2015-06-18T19:03:35"/>
    <x v="3785"/>
    <n v="0"/>
    <n v="0"/>
    <x v="0"/>
    <x v="26"/>
    <d v="2015-05-19T19:03:35"/>
    <d v="2015-06-18T19:03:3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d v="2014-08-28T00:50:56"/>
    <x v="3786"/>
    <n v="0"/>
    <n v="0"/>
    <x v="0"/>
    <x v="26"/>
    <d v="2014-07-29T00:50:56"/>
    <d v="2014-08-28T00:50:5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d v="2015-11-22T20:48:56"/>
    <x v="3787"/>
    <n v="0"/>
    <n v="0"/>
    <x v="0"/>
    <x v="26"/>
    <d v="2015-10-23T19:48:56"/>
    <d v="2015-11-22T20:48:56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d v="2015-04-22T19:56:26"/>
    <x v="3788"/>
    <n v="0"/>
    <n v="0"/>
    <x v="0"/>
    <x v="26"/>
    <d v="2015-03-23T19:56:26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d v="2016-01-19T13:27:17"/>
    <x v="3789"/>
    <n v="0"/>
    <n v="0"/>
    <x v="0"/>
    <x v="26"/>
    <d v="2015-11-20T13:27:17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d v="2016-09-02T00:45:46"/>
    <x v="3790"/>
    <n v="0"/>
    <n v="0"/>
    <x v="0"/>
    <x v="26"/>
    <d v="2016-08-03T00:45:46"/>
    <d v="2016-09-02T00:45:4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d v="2016-06-24T01:29:00"/>
    <x v="3791"/>
    <n v="0"/>
    <n v="0"/>
    <x v="0"/>
    <x v="26"/>
    <d v="2016-05-25T01:29:00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d v="2015-09-25T02:55:59"/>
    <x v="3792"/>
    <n v="0"/>
    <n v="0"/>
    <x v="0"/>
    <x v="26"/>
    <d v="2015-08-26T02:55:59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d v="2017-02-25T09:01:47"/>
    <x v="3793"/>
    <n v="0"/>
    <n v="0"/>
    <x v="0"/>
    <x v="26"/>
    <d v="2017-01-26T09:01:47"/>
    <d v="2017-02-25T09:01:4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d v="2015-12-09T19:26:43"/>
    <x v="3794"/>
    <n v="0"/>
    <n v="0"/>
    <x v="0"/>
    <x v="26"/>
    <d v="2015-11-09T19:26:43"/>
    <d v="2015-12-09T19:26:43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d v="2015-05-28T00:13:17"/>
    <x v="3795"/>
    <n v="0"/>
    <n v="0"/>
    <x v="0"/>
    <x v="26"/>
    <d v="2015-04-28T00:13:17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d v="2015-05-14T23:44:01"/>
    <x v="3796"/>
    <n v="0"/>
    <n v="0"/>
    <x v="0"/>
    <x v="26"/>
    <d v="2015-04-14T23:44:01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d v="2017-03-26T20:29:37"/>
    <x v="3797"/>
    <n v="0"/>
    <n v="0"/>
    <x v="0"/>
    <x v="26"/>
    <d v="2017-02-24T21:29:37"/>
    <d v="2017-03-26T20:29:3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d v="2014-07-13T16:37:37"/>
    <x v="3798"/>
    <n v="0"/>
    <n v="0"/>
    <x v="0"/>
    <x v="26"/>
    <d v="2014-06-13T16:37:37"/>
    <d v="2014-07-13T16:37:3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d v="2015-11-25T16:49:25"/>
    <x v="3799"/>
    <n v="0"/>
    <n v="0"/>
    <x v="0"/>
    <x v="26"/>
    <d v="2015-10-26T15:49:25"/>
    <d v="2015-11-25T16:49:2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d v="2017-02-25T23:04:00"/>
    <x v="3800"/>
    <n v="0"/>
    <n v="0"/>
    <x v="0"/>
    <x v="26"/>
    <d v="2017-01-27T23:05:18"/>
    <d v="2017-02-25T23:04:0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d v="2015-08-03T16:09:30"/>
    <x v="3801"/>
    <n v="0"/>
    <n v="0"/>
    <x v="0"/>
    <x v="1"/>
    <d v="2015-07-04T16:09:30"/>
    <d v="2015-08-03T16:09:30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d v="2016-12-14T18:39:00"/>
    <x v="3802"/>
    <n v="0"/>
    <n v="0"/>
    <x v="0"/>
    <x v="1"/>
    <d v="2016-11-02T23:53:03"/>
    <d v="2016-12-14T18:39:00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d v="2014-08-20T00:44:00"/>
    <x v="3803"/>
    <n v="0"/>
    <n v="0"/>
    <x v="0"/>
    <x v="1"/>
    <d v="2014-07-17T23:38:22"/>
    <d v="2014-08-20T00:44:00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d v="2016-11-26T19:20:13"/>
    <x v="3804"/>
    <n v="0"/>
    <n v="0"/>
    <x v="1"/>
    <x v="35"/>
    <d v="2016-10-27T18:20:13"/>
    <d v="2016-11-26T19:20:1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d v="2016-12-04T06:00:00"/>
    <x v="3805"/>
    <n v="0"/>
    <n v="0"/>
    <x v="1"/>
    <x v="35"/>
    <d v="2016-11-16T20:36:10"/>
    <d v="2016-12-04T06:00:0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d v="2015-09-10T04:09:21"/>
    <x v="3806"/>
    <n v="0"/>
    <n v="0"/>
    <x v="1"/>
    <x v="35"/>
    <d v="2015-08-11T04:09:21"/>
    <d v="2015-09-10T04:09:21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d v="2015-02-16T18:48:03"/>
    <x v="3807"/>
    <n v="0"/>
    <n v="0"/>
    <x v="1"/>
    <x v="35"/>
    <d v="2015-01-17T18:48:03"/>
    <d v="2015-02-16T18:48:03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d v="2013-12-16T04:58:10"/>
    <x v="3808"/>
    <n v="0"/>
    <n v="0"/>
    <x v="1"/>
    <x v="35"/>
    <d v="2013-11-16T04:58:10"/>
    <d v="2013-12-16T04:58: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d v="2013-02-24T23:59:29"/>
    <x v="3809"/>
    <n v="0"/>
    <n v="0"/>
    <x v="1"/>
    <x v="35"/>
    <d v="2013-01-15T23:59:29"/>
    <d v="2013-02-24T23:59:29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d v="2015-09-21T17:22:11"/>
    <x v="3810"/>
    <n v="0"/>
    <n v="0"/>
    <x v="7"/>
    <x v="33"/>
    <d v="2015-09-01T17:22:11"/>
    <d v="2015-09-21T17:22:11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d v="2012-05-27T23:00:55"/>
    <x v="3811"/>
    <n v="0"/>
    <n v="0"/>
    <x v="7"/>
    <x v="12"/>
    <d v="2012-04-27T23:00:55"/>
    <d v="2012-05-27T23:00:55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d v="2012-11-28T17:31:48"/>
    <x v="3812"/>
    <n v="0"/>
    <n v="0"/>
    <x v="7"/>
    <x v="12"/>
    <d v="2012-10-29T16:31:48"/>
    <d v="2012-11-28T17:31:48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d v="2010-06-08T19:11:00"/>
    <x v="3813"/>
    <n v="0"/>
    <n v="0"/>
    <x v="7"/>
    <x v="33"/>
    <d v="2010-04-23T19:28:34"/>
    <d v="2010-06-08T19:11:00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d v="2014-03-13T03:33:10"/>
    <x v="3814"/>
    <n v="0"/>
    <n v="0"/>
    <x v="7"/>
    <x v="33"/>
    <d v="2014-02-11T04:33:10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d v="2011-09-11T04:37:03"/>
    <x v="3815"/>
    <n v="0"/>
    <n v="0"/>
    <x v="7"/>
    <x v="33"/>
    <d v="2011-08-12T04:37:03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d v="2010-07-27T04:59:00"/>
    <x v="3816"/>
    <n v="0"/>
    <n v="0"/>
    <x v="7"/>
    <x v="33"/>
    <d v="2010-06-11T19:14:15"/>
    <d v="2010-07-27T04:59:0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d v="2014-01-24T00:07:25"/>
    <x v="3817"/>
    <n v="0"/>
    <n v="0"/>
    <x v="7"/>
    <x v="33"/>
    <d v="2014-01-03T00:07:25"/>
    <d v="2014-01-24T00:07:2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d v="2012-08-25T18:19:07"/>
    <x v="3818"/>
    <n v="0"/>
    <n v="0"/>
    <x v="7"/>
    <x v="33"/>
    <d v="2012-07-26T18:19:07"/>
    <d v="2012-08-25T18:19:0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d v="2010-10-22T05:00:00"/>
    <x v="3819"/>
    <n v="0"/>
    <n v="0"/>
    <x v="7"/>
    <x v="33"/>
    <d v="2010-09-13T20:28:54"/>
    <d v="2010-10-22T05:00:00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d v="2013-11-14T17:07:02"/>
    <x v="3820"/>
    <n v="0"/>
    <n v="0"/>
    <x v="7"/>
    <x v="33"/>
    <d v="2013-10-15T16:07:02"/>
    <d v="2013-11-14T17:07:0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d v="2010-07-08T22:40:00"/>
    <x v="3821"/>
    <n v="0"/>
    <n v="0"/>
    <x v="7"/>
    <x v="33"/>
    <d v="2010-06-09T00:28:50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d v="2012-05-14T19:44:55"/>
    <x v="3822"/>
    <n v="0"/>
    <n v="0"/>
    <x v="7"/>
    <x v="33"/>
    <d v="2012-04-14T19:44:55"/>
    <d v="2012-05-14T19:44:5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d v="2012-04-09T04:42:49"/>
    <x v="3823"/>
    <n v="0"/>
    <n v="0"/>
    <x v="7"/>
    <x v="33"/>
    <d v="2012-03-10T05:42:49"/>
    <d v="2012-04-09T04:42:4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d v="2012-01-18T20:00:00"/>
    <x v="3824"/>
    <n v="0"/>
    <n v="0"/>
    <x v="7"/>
    <x v="33"/>
    <d v="2011-12-06T00:34:49"/>
    <d v="2012-01-18T20:00:0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d v="2016-06-30T18:45:06"/>
    <x v="3825"/>
    <n v="0"/>
    <n v="0"/>
    <x v="0"/>
    <x v="1"/>
    <d v="2016-05-01T18:45:06"/>
    <d v="2016-06-30T18:45:06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d v="2016-10-01T08:33:45"/>
    <x v="3826"/>
    <n v="0"/>
    <n v="0"/>
    <x v="0"/>
    <x v="1"/>
    <d v="2016-09-01T08:33:45"/>
    <d v="2016-10-01T08:33:45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d v="2014-07-31T01:26:32"/>
    <x v="3827"/>
    <n v="0"/>
    <n v="0"/>
    <x v="8"/>
    <x v="30"/>
    <d v="2014-07-11T01:26:32"/>
    <d v="2014-07-31T01:26:3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d v="2015-12-26T20:26:00"/>
    <x v="3828"/>
    <n v="0"/>
    <n v="0"/>
    <x v="8"/>
    <x v="30"/>
    <d v="2015-11-11T20:26:00"/>
    <d v="2015-12-26T20:26:00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d v="2016-02-12T10:20:45"/>
    <x v="3829"/>
    <n v="0"/>
    <n v="0"/>
    <x v="8"/>
    <x v="30"/>
    <d v="2016-01-13T10:20:45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d v="2015-09-14T19:07:57"/>
    <x v="3830"/>
    <n v="0"/>
    <n v="0"/>
    <x v="8"/>
    <x v="30"/>
    <d v="2015-08-15T19:07:57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d v="2014-08-27T00:20:25"/>
    <x v="3831"/>
    <n v="0"/>
    <n v="0"/>
    <x v="8"/>
    <x v="30"/>
    <d v="2014-07-30T00:20:25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d v="2016-06-06T20:09:00"/>
    <x v="3832"/>
    <n v="0"/>
    <n v="0"/>
    <x v="8"/>
    <x v="30"/>
    <d v="2016-04-23T19:08:15"/>
    <d v="2016-06-06T20:09:0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d v="2014-08-10T22:00:00"/>
    <x v="3833"/>
    <n v="0"/>
    <n v="0"/>
    <x v="8"/>
    <x v="30"/>
    <d v="2014-07-11T20:26:39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d v="2016-03-07T23:49:05"/>
    <x v="3834"/>
    <n v="0"/>
    <n v="0"/>
    <x v="8"/>
    <x v="30"/>
    <d v="2016-02-06T23:49:0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d v="2015-04-24T16:16:17"/>
    <x v="3835"/>
    <n v="0"/>
    <n v="0"/>
    <x v="8"/>
    <x v="30"/>
    <d v="2015-02-23T17:16:17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d v="2016-12-04T21:54:43"/>
    <x v="3836"/>
    <n v="0"/>
    <n v="0"/>
    <x v="8"/>
    <x v="30"/>
    <d v="2016-11-04T20:54:43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d v="2015-03-26T00:00:00"/>
    <x v="3837"/>
    <n v="0"/>
    <n v="0"/>
    <x v="8"/>
    <x v="30"/>
    <d v="2015-02-12T21:37:23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d v="2015-03-13T17:57:36"/>
    <x v="3838"/>
    <n v="0"/>
    <n v="0"/>
    <x v="8"/>
    <x v="30"/>
    <d v="2015-02-11T18:57:36"/>
    <d v="2015-03-13T17:57:3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d v="2016-05-02T01:00:00"/>
    <x v="3839"/>
    <n v="0"/>
    <n v="0"/>
    <x v="8"/>
    <x v="30"/>
    <d v="2016-03-03T06:38:28"/>
    <d v="2016-05-02T01:00:0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d v="2016-08-31T00:44:22"/>
    <x v="3840"/>
    <n v="0"/>
    <n v="0"/>
    <x v="8"/>
    <x v="30"/>
    <d v="2016-08-01T00:44:22"/>
    <d v="2016-08-31T00:44:2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d v="2015-11-17T19:04:53"/>
    <x v="3841"/>
    <n v="0"/>
    <n v="0"/>
    <x v="3"/>
    <x v="18"/>
    <d v="2015-10-18T18:04:53"/>
    <d v="2015-11-17T19:04:5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d v="2014-08-08T21:53:24"/>
    <x v="3842"/>
    <n v="0"/>
    <n v="0"/>
    <x v="3"/>
    <x v="18"/>
    <d v="2014-07-09T21:53:24"/>
    <d v="2014-08-08T21:53:24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d v="2014-06-15T17:08:07"/>
    <x v="3843"/>
    <n v="0"/>
    <n v="0"/>
    <x v="3"/>
    <x v="18"/>
    <d v="2014-05-16T17:08:07"/>
    <d v="2014-06-15T17:08:0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d v="2014-07-23T20:40:24"/>
    <x v="3844"/>
    <n v="0"/>
    <n v="0"/>
    <x v="3"/>
    <x v="18"/>
    <d v="2014-06-23T20:40:24"/>
    <d v="2014-07-23T20:40:2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d v="2011-10-28T20:56:40"/>
    <x v="3845"/>
    <n v="0"/>
    <n v="0"/>
    <x v="3"/>
    <x v="18"/>
    <d v="2011-09-13T20:56:40"/>
    <d v="2011-10-28T20:56:4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d v="2013-05-30T16:53:45"/>
    <x v="3846"/>
    <n v="0"/>
    <n v="0"/>
    <x v="3"/>
    <x v="18"/>
    <d v="2013-05-16T16:53:45"/>
    <d v="2013-05-30T16:53:45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d v="2015-09-25T14:58:50"/>
    <x v="3847"/>
    <n v="0"/>
    <n v="0"/>
    <x v="3"/>
    <x v="28"/>
    <d v="2015-07-27T14:58:50"/>
    <d v="2015-09-25T14:58:5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d v="2015-12-24T21:47:48"/>
    <x v="3848"/>
    <n v="0"/>
    <n v="0"/>
    <x v="3"/>
    <x v="28"/>
    <d v="2015-11-24T21:47:48"/>
    <d v="2015-12-24T21:47:4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d v="2015-08-06T11:05:21"/>
    <x v="3849"/>
    <n v="0"/>
    <n v="0"/>
    <x v="3"/>
    <x v="28"/>
    <d v="2015-07-07T11:05:21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d v="2015-07-09T16:47:30"/>
    <x v="3850"/>
    <n v="0"/>
    <n v="0"/>
    <x v="3"/>
    <x v="28"/>
    <d v="2015-06-09T16:47:30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d v="2015-02-17T00:08:47"/>
    <x v="3851"/>
    <n v="0"/>
    <n v="0"/>
    <x v="3"/>
    <x v="28"/>
    <d v="2015-01-18T00:08:47"/>
    <d v="2015-02-17T00:08:47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d v="2015-04-29T04:22:00"/>
    <x v="3852"/>
    <n v="0"/>
    <n v="0"/>
    <x v="4"/>
    <x v="29"/>
    <d v="2015-03-30T04:22:00"/>
    <d v="2015-04-29T04:22:0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d v="2014-10-19T23:19:43"/>
    <x v="3853"/>
    <n v="0"/>
    <n v="0"/>
    <x v="4"/>
    <x v="29"/>
    <d v="2014-08-20T23:19:43"/>
    <d v="2014-10-19T23:19:43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d v="2015-09-07T02:27:43"/>
    <x v="3854"/>
    <n v="0"/>
    <n v="0"/>
    <x v="4"/>
    <x v="29"/>
    <d v="2015-08-08T02:27:43"/>
    <d v="2015-09-07T02:27:4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d v="2015-02-24T01:42:42"/>
    <x v="3855"/>
    <n v="0"/>
    <n v="0"/>
    <x v="4"/>
    <x v="29"/>
    <d v="2015-01-25T01:42:42"/>
    <d v="2015-02-24T01:42:42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d v="2015-06-30T15:45:00"/>
    <x v="3856"/>
    <n v="0"/>
    <n v="0"/>
    <x v="4"/>
    <x v="29"/>
    <d v="2015-05-30T17:26:05"/>
    <d v="2015-06-30T15:45:0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d v="2015-05-19T15:06:29"/>
    <x v="3857"/>
    <n v="0"/>
    <n v="0"/>
    <x v="4"/>
    <x v="29"/>
    <d v="2015-04-28T15:06:29"/>
    <d v="2015-05-19T15:06:2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d v="2014-08-09T17:22:00"/>
    <x v="3858"/>
    <n v="0"/>
    <n v="0"/>
    <x v="4"/>
    <x v="29"/>
    <d v="2014-07-10T17:22:00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d v="2016-06-18T17:23:02"/>
    <x v="3859"/>
    <n v="0"/>
    <n v="0"/>
    <x v="4"/>
    <x v="29"/>
    <d v="2016-05-19T17:23:02"/>
    <d v="2016-06-18T17:23:02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d v="2014-08-20T16:22:32"/>
    <x v="3860"/>
    <n v="0"/>
    <n v="0"/>
    <x v="4"/>
    <x v="29"/>
    <d v="2014-07-21T16:22:32"/>
    <d v="2014-08-20T16:22:3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d v="2014-10-15T15:51:36"/>
    <x v="3861"/>
    <n v="0"/>
    <n v="0"/>
    <x v="4"/>
    <x v="29"/>
    <d v="2014-09-15T15:51:36"/>
    <d v="2014-10-15T15:51:3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d v="2014-08-07T07:00:00"/>
    <x v="3862"/>
    <n v="0"/>
    <n v="0"/>
    <x v="7"/>
    <x v="37"/>
    <d v="2014-07-07T22:03:36"/>
    <d v="2014-08-07T07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d v="2011-02-24T23:20:30"/>
    <x v="3863"/>
    <n v="0"/>
    <n v="0"/>
    <x v="7"/>
    <x v="37"/>
    <d v="2011-01-25T23:20: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d v="2015-08-28T01:00:00"/>
    <x v="3864"/>
    <n v="0"/>
    <n v="0"/>
    <x v="7"/>
    <x v="37"/>
    <d v="2015-07-08T22:36:08"/>
    <d v="2015-08-28T01:00:0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d v="2015-02-02T18:55:42"/>
    <x v="3865"/>
    <n v="0"/>
    <n v="0"/>
    <x v="7"/>
    <x v="37"/>
    <d v="2015-01-03T18:55:42"/>
    <d v="2015-02-02T18:55:42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d v="2012-07-28T16:00:00"/>
    <x v="3866"/>
    <n v="0"/>
    <n v="0"/>
    <x v="7"/>
    <x v="37"/>
    <d v="2012-07-20T16:19:24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d v="2012-08-24T06:47:45"/>
    <x v="3867"/>
    <n v="0"/>
    <n v="0"/>
    <x v="7"/>
    <x v="37"/>
    <d v="2012-08-04T06:47:45"/>
    <d v="2012-08-24T06:47:45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d v="2012-01-05T23:06:07"/>
    <x v="3868"/>
    <n v="0"/>
    <n v="0"/>
    <x v="7"/>
    <x v="37"/>
    <d v="2011-12-06T23:06:07"/>
    <d v="2012-01-05T23:06:07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d v="2017-01-27T01:26:48"/>
    <x v="3869"/>
    <n v="0"/>
    <n v="0"/>
    <x v="0"/>
    <x v="1"/>
    <d v="2016-12-28T01:26:48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d v="2014-07-16T02:33:45"/>
    <x v="3870"/>
    <n v="0"/>
    <n v="0"/>
    <x v="0"/>
    <x v="1"/>
    <d v="2014-06-16T02:33:45"/>
    <d v="2014-07-16T02:33:4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d v="2014-08-15T14:17:33"/>
    <x v="3871"/>
    <n v="0"/>
    <n v="0"/>
    <x v="0"/>
    <x v="1"/>
    <d v="2014-07-16T14:17:33"/>
    <d v="2014-08-15T14:17:33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d v="2015-01-01T04:12:15"/>
    <x v="3872"/>
    <n v="0"/>
    <n v="0"/>
    <x v="1"/>
    <x v="31"/>
    <d v="2014-11-02T03:12:15"/>
    <d v="2015-01-01T04:12: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d v="2015-11-21T23:13:39"/>
    <x v="3873"/>
    <n v="0"/>
    <n v="0"/>
    <x v="1"/>
    <x v="31"/>
    <d v="2015-10-22T22:13:39"/>
    <d v="2015-11-21T23:13:3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d v="2015-04-29T03:09:19"/>
    <x v="3874"/>
    <n v="0"/>
    <n v="0"/>
    <x v="1"/>
    <x v="31"/>
    <d v="2015-03-30T03:09:19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d v="2015-08-24T09:22:00"/>
    <x v="3875"/>
    <n v="0"/>
    <n v="0"/>
    <x v="1"/>
    <x v="31"/>
    <d v="2015-06-25T09:22:00"/>
    <d v="2015-08-24T09:22:0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d v="2015-04-10T01:27:22"/>
    <x v="3876"/>
    <n v="0"/>
    <n v="0"/>
    <x v="1"/>
    <x v="31"/>
    <d v="2015-03-11T01:27:22"/>
    <d v="2015-04-10T01:27: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d v="2015-07-20T18:43:48"/>
    <x v="3877"/>
    <n v="0"/>
    <n v="0"/>
    <x v="1"/>
    <x v="31"/>
    <d v="2015-06-20T18:43:48"/>
    <d v="2015-07-20T18:43:4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d v="2016-05-25T15:29:18"/>
    <x v="3878"/>
    <n v="0"/>
    <n v="0"/>
    <x v="1"/>
    <x v="31"/>
    <d v="2016-04-25T15:29:18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d v="2017-01-02T22:13:29"/>
    <x v="3879"/>
    <n v="0"/>
    <n v="0"/>
    <x v="1"/>
    <x v="31"/>
    <d v="2016-12-03T22:13:29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d v="2015-09-12T20:57:42"/>
    <x v="3880"/>
    <n v="0"/>
    <n v="0"/>
    <x v="1"/>
    <x v="31"/>
    <d v="2015-07-14T20:57:42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d v="2015-06-14T13:00:55"/>
    <x v="3881"/>
    <n v="0"/>
    <n v="0"/>
    <x v="1"/>
    <x v="31"/>
    <d v="2015-05-15T13:00:5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d v="2016-04-21T10:44:38"/>
    <x v="3882"/>
    <n v="0"/>
    <n v="0"/>
    <x v="1"/>
    <x v="31"/>
    <d v="2016-04-01T10:44:38"/>
    <d v="2016-04-21T10:44:38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d v="2015-05-22T05:25:00"/>
    <x v="3883"/>
    <n v="0"/>
    <n v="0"/>
    <x v="1"/>
    <x v="31"/>
    <d v="2015-04-21T22:28:3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d v="2015-05-10T19:28:25"/>
    <x v="3884"/>
    <n v="0"/>
    <n v="0"/>
    <x v="1"/>
    <x v="31"/>
    <d v="2015-03-23T19:28:25"/>
    <d v="2015-05-10T19:28:25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d v="2014-07-28T16:52:43"/>
    <x v="3885"/>
    <n v="0"/>
    <n v="0"/>
    <x v="1"/>
    <x v="31"/>
    <d v="2014-06-28T16:52:43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d v="2017-04-15T15:42:27"/>
    <x v="3886"/>
    <n v="0"/>
    <n v="0"/>
    <x v="1"/>
    <x v="31"/>
    <d v="2017-03-01T16:42:27"/>
    <d v="2017-04-15T15:42:27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d v="2015-11-11T22:30:44"/>
    <x v="3887"/>
    <n v="0"/>
    <n v="0"/>
    <x v="1"/>
    <x v="31"/>
    <d v="2015-10-12T21:30:44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d v="2014-08-11T04:00:00"/>
    <x v="3888"/>
    <n v="0"/>
    <n v="0"/>
    <x v="1"/>
    <x v="31"/>
    <d v="2014-07-11T16:56:00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d v="2015-12-02T17:25:00"/>
    <x v="3889"/>
    <n v="0"/>
    <n v="0"/>
    <x v="1"/>
    <x v="31"/>
    <d v="2015-11-04T04:54:56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d v="2014-11-30T23:45:00"/>
    <x v="3890"/>
    <n v="0"/>
    <n v="0"/>
    <x v="1"/>
    <x v="31"/>
    <d v="2014-10-03T21:31:38"/>
    <d v="2014-11-30T23:45:0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d v="2012-07-21T14:51:00"/>
    <x v="3891"/>
    <n v="0"/>
    <n v="0"/>
    <x v="1"/>
    <x v="35"/>
    <d v="2012-05-24T04:49:23"/>
    <d v="2012-07-21T14:51:0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d v="2016-08-02T22:01:11"/>
    <x v="3892"/>
    <n v="0"/>
    <n v="0"/>
    <x v="1"/>
    <x v="35"/>
    <d v="2016-07-03T22:01:11"/>
    <d v="2016-08-02T22:01: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d v="2012-11-15T15:40:52"/>
    <x v="3893"/>
    <n v="0"/>
    <n v="0"/>
    <x v="1"/>
    <x v="35"/>
    <d v="2012-10-16T14:40:52"/>
    <d v="2012-11-15T15:40:5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d v="2013-06-16T20:47:55"/>
    <x v="3894"/>
    <n v="0"/>
    <n v="0"/>
    <x v="1"/>
    <x v="35"/>
    <d v="2013-05-17T20:47:55"/>
    <d v="2013-06-16T20:47:55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d v="2011-08-27T18:57:11"/>
    <x v="3895"/>
    <n v="0"/>
    <n v="0"/>
    <x v="1"/>
    <x v="35"/>
    <d v="2011-07-28T18:57:11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d v="2014-09-16T11:24:19"/>
    <x v="3896"/>
    <n v="0"/>
    <n v="0"/>
    <x v="1"/>
    <x v="35"/>
    <d v="2014-07-18T11:24:19"/>
    <d v="2014-09-16T11:24:19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d v="2015-04-01T00:18:00"/>
    <x v="3897"/>
    <n v="0"/>
    <n v="0"/>
    <x v="2"/>
    <x v="38"/>
    <d v="2015-02-18T01:13:44"/>
    <d v="2015-04-01T00:18:00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d v="2017-02-23T10:14:42"/>
    <x v="3898"/>
    <n v="0"/>
    <n v="0"/>
    <x v="2"/>
    <x v="38"/>
    <d v="2017-02-16T10:14:42"/>
    <d v="2017-02-23T10:14:4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d v="2015-05-27T19:47:19"/>
    <x v="3899"/>
    <n v="0"/>
    <n v="0"/>
    <x v="2"/>
    <x v="38"/>
    <d v="2015-04-27T19:47:19"/>
    <d v="2015-05-27T19:47:1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d v="2015-09-02T06:47:27"/>
    <x v="3900"/>
    <n v="0"/>
    <n v="0"/>
    <x v="2"/>
    <x v="38"/>
    <d v="2015-08-03T06:47:27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d v="2015-08-02T06:03:10"/>
    <x v="3901"/>
    <n v="0"/>
    <n v="0"/>
    <x v="2"/>
    <x v="38"/>
    <d v="2015-07-03T06:03:10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d v="2015-09-17T17:00:00"/>
    <x v="3902"/>
    <n v="0"/>
    <n v="0"/>
    <x v="2"/>
    <x v="38"/>
    <d v="2015-08-25T14:43:52"/>
    <d v="2015-09-17T17:00:0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d v="2009-12-02T00:50:00"/>
    <x v="3903"/>
    <n v="0"/>
    <n v="0"/>
    <x v="1"/>
    <x v="32"/>
    <d v="2009-09-23T13:35:16"/>
    <d v="2009-12-02T00:50:00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d v="2013-05-25T16:18:34"/>
    <x v="3904"/>
    <n v="0"/>
    <n v="0"/>
    <x v="1"/>
    <x v="32"/>
    <d v="2013-04-25T16:18:34"/>
    <d v="2013-05-25T16:18:3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d v="2012-05-21T01:12:06"/>
    <x v="3905"/>
    <n v="0"/>
    <n v="0"/>
    <x v="1"/>
    <x v="32"/>
    <d v="2012-03-22T01:12:06"/>
    <d v="2012-05-21T01:12:0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d v="2014-05-30T15:35:01"/>
    <x v="3906"/>
    <n v="0"/>
    <n v="0"/>
    <x v="2"/>
    <x v="34"/>
    <d v="2014-05-20T15:35:01"/>
    <d v="2014-05-30T15:35:01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d v="2015-04-05T01:30:22"/>
    <x v="3907"/>
    <n v="0"/>
    <n v="0"/>
    <x v="2"/>
    <x v="34"/>
    <d v="2015-03-06T02:30:22"/>
    <d v="2015-04-05T01:30:22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d v="2015-01-31T20:12:00"/>
    <x v="3908"/>
    <n v="0"/>
    <n v="0"/>
    <x v="2"/>
    <x v="34"/>
    <d v="2015-01-01T05:59:59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d v="2015-10-09T23:38:06"/>
    <x v="3909"/>
    <n v="0"/>
    <n v="0"/>
    <x v="2"/>
    <x v="34"/>
    <d v="2015-09-09T23:38:06"/>
    <d v="2015-10-09T23:38:0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d v="2015-03-28T00:44:45"/>
    <x v="3910"/>
    <n v="0"/>
    <n v="0"/>
    <x v="2"/>
    <x v="34"/>
    <d v="2015-02-11T01:44:45"/>
    <d v="2015-03-28T00:44:45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d v="2016-09-20T08:29:57"/>
    <x v="3911"/>
    <n v="0"/>
    <n v="0"/>
    <x v="2"/>
    <x v="34"/>
    <d v="2016-08-21T08:29:57"/>
    <d v="2016-09-20T08:29:57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d v="2016-04-08T11:56:16"/>
    <x v="3912"/>
    <n v="0"/>
    <n v="0"/>
    <x v="2"/>
    <x v="34"/>
    <d v="2016-03-09T12:56:16"/>
    <d v="2016-04-08T11:56:16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d v="2017-04-14T04:07:40"/>
    <x v="3913"/>
    <n v="0"/>
    <n v="0"/>
    <x v="7"/>
    <x v="14"/>
    <d v="2017-02-13T05:07:40"/>
    <d v="2017-04-14T04:07:4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d v="2017-04-01T00:40:11"/>
    <x v="3914"/>
    <n v="0"/>
    <n v="0"/>
    <x v="7"/>
    <x v="14"/>
    <d v="2017-03-02T01:40:11"/>
    <d v="2017-04-01T00:40:1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d v="2017-03-26T03:33:00"/>
    <x v="3915"/>
    <n v="0"/>
    <n v="0"/>
    <x v="7"/>
    <x v="14"/>
    <d v="2017-03-02T04:59:20"/>
    <d v="2017-03-26T03:33:0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d v="2015-09-09T16:00:00"/>
    <x v="3916"/>
    <n v="0"/>
    <n v="0"/>
    <x v="7"/>
    <x v="14"/>
    <d v="2015-08-29T00:24:06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d v="2015-08-23T07:21:12"/>
    <x v="3917"/>
    <n v="0"/>
    <n v="0"/>
    <x v="7"/>
    <x v="14"/>
    <d v="2015-06-24T07:21:12"/>
    <d v="2015-08-23T07:21:1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d v="2016-05-01T20:48:26"/>
    <x v="3918"/>
    <n v="0"/>
    <n v="0"/>
    <x v="7"/>
    <x v="14"/>
    <d v="2016-03-22T20:48:26"/>
    <d v="2016-05-01T20:48:26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d v="2015-06-30T21:55:53"/>
    <x v="3919"/>
    <n v="0"/>
    <n v="0"/>
    <x v="7"/>
    <x v="14"/>
    <d v="2015-05-01T21:55:53"/>
    <d v="2015-06-30T21:55:5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d v="2015-12-11T11:04:23"/>
    <x v="3920"/>
    <n v="0"/>
    <n v="0"/>
    <x v="7"/>
    <x v="14"/>
    <d v="2015-11-11T11:04:23"/>
    <d v="2015-12-11T11:04:23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d v="2016-06-10T01:15:06"/>
    <x v="3921"/>
    <n v="0"/>
    <n v="0"/>
    <x v="7"/>
    <x v="14"/>
    <d v="2016-04-11T01:15:06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d v="2015-10-25T02:06:23"/>
    <x v="3922"/>
    <n v="0"/>
    <n v="0"/>
    <x v="7"/>
    <x v="14"/>
    <d v="2015-09-25T02:06:23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d v="2015-06-11T15:00:00"/>
    <x v="3923"/>
    <n v="0"/>
    <n v="0"/>
    <x v="7"/>
    <x v="14"/>
    <d v="2015-05-28T21:45:52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d v="2016-01-16T05:00:00"/>
    <x v="3924"/>
    <n v="0"/>
    <n v="0"/>
    <x v="7"/>
    <x v="14"/>
    <d v="2015-11-17T16:24:41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d v="2016-09-13T21:30:00"/>
    <x v="3925"/>
    <n v="0"/>
    <n v="0"/>
    <x v="7"/>
    <x v="14"/>
    <d v="2016-09-01T16:12:54"/>
    <d v="2016-09-13T21:30:00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d v="2015-07-16T19:37:02"/>
    <x v="3926"/>
    <n v="0"/>
    <n v="0"/>
    <x v="7"/>
    <x v="14"/>
    <d v="2015-06-16T19:37:02"/>
    <d v="2015-07-16T19:37:0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d v="2014-08-25T20:38:08"/>
    <x v="3927"/>
    <n v="0"/>
    <n v="0"/>
    <x v="2"/>
    <x v="3"/>
    <d v="2014-08-04T20:38:08"/>
    <d v="2014-08-25T20:38:08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d v="2014-08-08T21:20:12"/>
    <x v="3928"/>
    <n v="0"/>
    <n v="0"/>
    <x v="2"/>
    <x v="3"/>
    <d v="2014-07-09T21:20:12"/>
    <d v="2014-08-08T21:20:1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d v="2015-07-01T21:45:37"/>
    <x v="3929"/>
    <n v="0"/>
    <n v="0"/>
    <x v="2"/>
    <x v="3"/>
    <d v="2015-06-17T21:45:37"/>
    <d v="2015-07-01T21:45:3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d v="2015-04-03T04:37:30"/>
    <x v="3930"/>
    <n v="0"/>
    <n v="0"/>
    <x v="2"/>
    <x v="3"/>
    <d v="2015-03-04T05:37:30"/>
    <d v="2015-04-03T04:37:3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d v="2015-01-26T07:12:21"/>
    <x v="3931"/>
    <n v="0"/>
    <n v="0"/>
    <x v="3"/>
    <x v="28"/>
    <d v="2014-12-27T07:12:21"/>
    <d v="2015-01-26T07:12:21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d v="2017-01-04T00:04:09"/>
    <x v="3932"/>
    <n v="0"/>
    <n v="0"/>
    <x v="3"/>
    <x v="28"/>
    <d v="2016-12-05T00:04:09"/>
    <d v="2017-01-04T00:04:09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d v="2014-06-16T06:50:05"/>
    <x v="3933"/>
    <n v="0"/>
    <n v="0"/>
    <x v="3"/>
    <x v="28"/>
    <d v="2014-05-17T06:50:05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d v="2015-03-01T00:42:05"/>
    <x v="3934"/>
    <n v="0"/>
    <n v="0"/>
    <x v="3"/>
    <x v="28"/>
    <d v="2015-01-31T00:42:05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d v="2014-06-13T00:12:35"/>
    <x v="3935"/>
    <n v="0"/>
    <n v="0"/>
    <x v="3"/>
    <x v="28"/>
    <d v="2014-05-14T00:12:35"/>
    <d v="2014-06-13T00:12:3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d v="2016-12-04T15:04:47"/>
    <x v="3936"/>
    <n v="0"/>
    <n v="0"/>
    <x v="2"/>
    <x v="36"/>
    <d v="2016-11-04T14:04:47"/>
    <d v="2016-12-04T15:04:47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d v="2015-12-21T14:07:17"/>
    <x v="3937"/>
    <n v="0"/>
    <n v="0"/>
    <x v="2"/>
    <x v="36"/>
    <d v="2015-11-21T14:07:17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d v="2016-12-07T01:09:02"/>
    <x v="3938"/>
    <n v="0"/>
    <n v="0"/>
    <x v="2"/>
    <x v="36"/>
    <d v="2016-10-08T00:09:02"/>
    <d v="2016-12-07T01:09:0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d v="2014-07-10T19:40:11"/>
    <x v="3939"/>
    <n v="0"/>
    <n v="0"/>
    <x v="2"/>
    <x v="36"/>
    <d v="2014-06-10T19:40:11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d v="2014-08-26T22:20:12"/>
    <x v="3940"/>
    <n v="0"/>
    <n v="0"/>
    <x v="2"/>
    <x v="36"/>
    <d v="2014-07-27T22:20:12"/>
    <d v="2014-08-26T22:20:1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d v="2014-11-14T06:39:19"/>
    <x v="3941"/>
    <n v="0"/>
    <n v="0"/>
    <x v="3"/>
    <x v="18"/>
    <d v="2014-10-15T05:39:19"/>
    <d v="2014-11-14T06:39:19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d v="2010-07-31T00:00:00"/>
    <x v="3942"/>
    <n v="0"/>
    <n v="0"/>
    <x v="3"/>
    <x v="18"/>
    <d v="2010-06-26T00:35:56"/>
    <d v="2010-07-31T00:00:0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d v="2015-07-12T19:31:44"/>
    <x v="3943"/>
    <n v="0"/>
    <n v="0"/>
    <x v="0"/>
    <x v="26"/>
    <d v="2015-06-12T19:31:44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d v="2014-10-06T05:00:00"/>
    <x v="3944"/>
    <n v="0"/>
    <n v="0"/>
    <x v="0"/>
    <x v="26"/>
    <d v="2014-09-15T16:51:10"/>
    <d v="2014-10-06T05:00:0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d v="2015-03-31T23:39:00"/>
    <x v="3945"/>
    <n v="0"/>
    <n v="0"/>
    <x v="0"/>
    <x v="26"/>
    <d v="2015-02-25T00:02:36"/>
    <d v="2015-03-31T23:39:0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d v="2015-08-11T18:37:08"/>
    <x v="3946"/>
    <n v="0"/>
    <n v="0"/>
    <x v="0"/>
    <x v="26"/>
    <d v="2015-07-13T18:37:08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d v="2017-01-03T20:12:50"/>
    <x v="3947"/>
    <n v="0"/>
    <n v="0"/>
    <x v="0"/>
    <x v="26"/>
    <d v="2016-12-04T20:12:50"/>
    <d v="2017-01-03T20:12:5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d v="2015-06-06T15:12:32"/>
    <x v="3948"/>
    <n v="0"/>
    <n v="0"/>
    <x v="0"/>
    <x v="26"/>
    <d v="2015-04-07T15:12:3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d v="2015-04-21T16:13:42"/>
    <x v="3949"/>
    <n v="0"/>
    <n v="0"/>
    <x v="0"/>
    <x v="26"/>
    <d v="2015-04-09T16:13:42"/>
    <d v="2015-04-21T16:13:42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d v="2015-06-05T18:48:24"/>
    <x v="3950"/>
    <n v="0"/>
    <n v="0"/>
    <x v="0"/>
    <x v="26"/>
    <d v="2015-05-06T18:48:24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d v="2015-10-17T14:52:58"/>
    <x v="3951"/>
    <n v="0"/>
    <n v="0"/>
    <x v="0"/>
    <x v="26"/>
    <d v="2015-09-17T14:52:58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d v="2015-01-31T00:39:00"/>
    <x v="3952"/>
    <n v="0"/>
    <n v="0"/>
    <x v="0"/>
    <x v="26"/>
    <d v="2014-12-05T22:20:36"/>
    <d v="2015-01-31T00:39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d v="2016-04-30T22:00:00"/>
    <x v="3953"/>
    <n v="0"/>
    <n v="0"/>
    <x v="0"/>
    <x v="26"/>
    <d v="2016-04-06T20:36:48"/>
    <d v="2016-04-30T22:00:0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d v="2015-12-29T00:16:40"/>
    <x v="3954"/>
    <n v="0"/>
    <n v="0"/>
    <x v="0"/>
    <x v="26"/>
    <d v="2015-11-14T00:16:40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d v="2015-10-26T22:25:56"/>
    <x v="3955"/>
    <n v="0"/>
    <n v="0"/>
    <x v="0"/>
    <x v="26"/>
    <d v="2015-09-01T22:25:56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d v="2016-01-17T23:00:00"/>
    <x v="3956"/>
    <n v="0"/>
    <n v="0"/>
    <x v="0"/>
    <x v="26"/>
    <d v="2015-12-08T17:40:25"/>
    <d v="2016-01-17T23:00:0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d v="2016-02-10T19:30:11"/>
    <x v="3957"/>
    <n v="0"/>
    <n v="0"/>
    <x v="0"/>
    <x v="26"/>
    <d v="2016-01-11T19:30:11"/>
    <d v="2016-02-10T19:30:1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d v="2015-06-25T18:39:56"/>
    <x v="3958"/>
    <n v="0"/>
    <n v="0"/>
    <x v="0"/>
    <x v="26"/>
    <d v="2015-05-26T18:39:56"/>
    <d v="2015-06-25T18:39:56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d v="2016-09-09T20:03:57"/>
    <x v="3959"/>
    <n v="0"/>
    <n v="0"/>
    <x v="0"/>
    <x v="26"/>
    <d v="2016-08-10T20:03:57"/>
    <d v="2016-09-09T20:03:5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d v="2016-11-25T21:53:03"/>
    <x v="3960"/>
    <n v="0"/>
    <n v="0"/>
    <x v="0"/>
    <x v="26"/>
    <d v="2016-10-26T20:53:03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d v="2015-08-26T00:18:50"/>
    <x v="3961"/>
    <n v="0"/>
    <n v="0"/>
    <x v="0"/>
    <x v="26"/>
    <d v="2015-07-28T00:18:50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d v="2015-10-05T00:23:36"/>
    <x v="3962"/>
    <n v="0"/>
    <n v="0"/>
    <x v="0"/>
    <x v="26"/>
    <d v="2015-08-21T00:23:36"/>
    <d v="2015-10-05T00:23:36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d v="2015-01-10T20:07:04"/>
    <x v="3963"/>
    <n v="0"/>
    <n v="0"/>
    <x v="0"/>
    <x v="26"/>
    <d v="2014-11-11T20:07:04"/>
    <d v="2015-01-10T20:07:04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d v="2015-01-04T06:17:44"/>
    <x v="3964"/>
    <n v="0"/>
    <n v="0"/>
    <x v="0"/>
    <x v="26"/>
    <d v="2014-11-25T06:17:44"/>
    <d v="2015-01-04T06:17:4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d v="2015-10-29T02:53:43"/>
    <x v="3965"/>
    <n v="0"/>
    <n v="0"/>
    <x v="0"/>
    <x v="26"/>
    <d v="2015-09-29T02:53:43"/>
    <d v="2015-10-29T02:53:4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d v="2017-01-10T08:57:00"/>
    <x v="3966"/>
    <n v="0"/>
    <n v="0"/>
    <x v="0"/>
    <x v="26"/>
    <d v="2016-12-13T02:54:47"/>
    <d v="2017-01-10T08:57:0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d v="2015-01-02T21:14:16"/>
    <x v="3967"/>
    <n v="0"/>
    <n v="0"/>
    <x v="0"/>
    <x v="26"/>
    <d v="2014-12-03T21:14:16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d v="2015-07-02T21:59:44"/>
    <x v="3968"/>
    <n v="0"/>
    <n v="0"/>
    <x v="0"/>
    <x v="26"/>
    <d v="2015-06-02T21:59:44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d v="2014-12-18T20:28:26"/>
    <x v="3969"/>
    <n v="0"/>
    <n v="0"/>
    <x v="0"/>
    <x v="26"/>
    <d v="2014-11-13T20:28:26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d v="2016-04-14T06:26:04"/>
    <x v="3970"/>
    <n v="0"/>
    <n v="0"/>
    <x v="0"/>
    <x v="26"/>
    <d v="2016-03-15T06:26:04"/>
    <d v="2016-04-14T06:26:04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d v="2016-01-03T00:56:47"/>
    <x v="3971"/>
    <n v="0"/>
    <n v="0"/>
    <x v="4"/>
    <x v="29"/>
    <d v="2015-12-04T00:56:47"/>
    <d v="2016-01-03T00:56:4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d v="2015-09-07T09:47:55"/>
    <x v="3972"/>
    <n v="0"/>
    <n v="0"/>
    <x v="4"/>
    <x v="29"/>
    <d v="2015-08-08T09:47:55"/>
    <d v="2015-09-07T09:47:55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d v="2016-11-26T18:41:13"/>
    <x v="3973"/>
    <n v="0"/>
    <n v="0"/>
    <x v="4"/>
    <x v="29"/>
    <d v="2016-10-12T17:41:13"/>
    <d v="2016-11-26T18:41:1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d v="2014-08-10T21:13:07"/>
    <x v="3974"/>
    <n v="0"/>
    <n v="0"/>
    <x v="4"/>
    <x v="29"/>
    <d v="2014-07-11T21:13:07"/>
    <d v="2014-08-10T21:13:0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d v="2015-02-18T17:43:09"/>
    <x v="3975"/>
    <n v="0"/>
    <n v="0"/>
    <x v="4"/>
    <x v="29"/>
    <d v="2014-12-20T17:43:09"/>
    <d v="2015-02-18T17:43:0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d v="2015-08-08T04:04:52"/>
    <x v="3976"/>
    <n v="0"/>
    <n v="0"/>
    <x v="4"/>
    <x v="29"/>
    <d v="2015-06-09T04:04:52"/>
    <d v="2015-08-08T04:04:5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d v="2016-02-27T21:35:43"/>
    <x v="3977"/>
    <n v="0"/>
    <n v="0"/>
    <x v="4"/>
    <x v="29"/>
    <d v="2016-01-28T21:35:43"/>
    <d v="2016-02-27T21:35:43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d v="2015-03-17T18:00:00"/>
    <x v="3978"/>
    <n v="0"/>
    <n v="0"/>
    <x v="4"/>
    <x v="29"/>
    <d v="2015-01-27T23:09:48"/>
    <d v="2015-03-17T18:00:0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d v="2015-10-18T19:38:49"/>
    <x v="3979"/>
    <n v="0"/>
    <n v="0"/>
    <x v="4"/>
    <x v="29"/>
    <d v="2015-09-18T19:38:49"/>
    <d v="2015-10-18T19:38:49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d v="2016-06-07T21:06:00"/>
    <x v="3980"/>
    <n v="0"/>
    <n v="0"/>
    <x v="4"/>
    <x v="40"/>
    <d v="2016-05-08T21:35:08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d v="2014-11-15T01:22:14"/>
    <x v="3981"/>
    <n v="0"/>
    <n v="0"/>
    <x v="4"/>
    <x v="40"/>
    <d v="2014-10-16T00:22:1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d v="2015-03-14T00:20:16"/>
    <x v="3982"/>
    <n v="0"/>
    <n v="0"/>
    <x v="4"/>
    <x v="40"/>
    <d v="2015-02-12T01:20:16"/>
    <d v="2015-03-14T00:20:1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d v="2015-05-11T01:45:04"/>
    <x v="3983"/>
    <n v="0"/>
    <n v="0"/>
    <x v="4"/>
    <x v="40"/>
    <d v="2015-04-11T01:45:04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d v="2014-08-14T22:50:34"/>
    <x v="3984"/>
    <n v="0"/>
    <n v="0"/>
    <x v="4"/>
    <x v="40"/>
    <d v="2014-07-15T22:50:34"/>
    <d v="2014-08-14T22:50: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d v="2016-02-01T10:43:33"/>
    <x v="3985"/>
    <n v="0"/>
    <n v="0"/>
    <x v="4"/>
    <x v="40"/>
    <d v="2016-01-02T10:43:33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d v="2014-12-13T21:02:41"/>
    <x v="3986"/>
    <n v="0"/>
    <n v="0"/>
    <x v="4"/>
    <x v="40"/>
    <d v="2014-11-28T21:02:41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d v="2017-02-26T00:09:49"/>
    <x v="3987"/>
    <n v="0"/>
    <n v="0"/>
    <x v="4"/>
    <x v="40"/>
    <d v="2016-12-28T00:09:49"/>
    <d v="2017-02-26T00:09:49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d v="2014-11-29T16:40:52"/>
    <x v="3988"/>
    <n v="0"/>
    <n v="0"/>
    <x v="4"/>
    <x v="40"/>
    <d v="2014-10-30T15:40:52"/>
    <d v="2014-11-29T16:40:5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d v="2014-11-13T17:20:28"/>
    <x v="3989"/>
    <n v="0"/>
    <n v="0"/>
    <x v="4"/>
    <x v="40"/>
    <d v="2014-10-14T16:20:28"/>
    <d v="2014-11-13T17:20:28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d v="2016-10-15T19:21:00"/>
    <x v="3990"/>
    <n v="0"/>
    <n v="0"/>
    <x v="4"/>
    <x v="40"/>
    <d v="2016-08-30T14:24:45"/>
    <d v="2016-10-15T19:21:0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d v="2015-10-13T12:41:29"/>
    <x v="3991"/>
    <n v="0"/>
    <n v="0"/>
    <x v="4"/>
    <x v="29"/>
    <d v="2015-09-13T12:41:29"/>
    <d v="2015-10-13T12:41:2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d v="2015-07-30T03:20:51"/>
    <x v="3992"/>
    <n v="0"/>
    <n v="0"/>
    <x v="4"/>
    <x v="29"/>
    <d v="2015-05-31T03:20:51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d v="2014-08-01T00:58:19"/>
    <x v="3993"/>
    <n v="0"/>
    <n v="0"/>
    <x v="4"/>
    <x v="29"/>
    <d v="2014-07-02T00:58:19"/>
    <d v="2014-08-01T00:58: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d v="2014-08-21T23:32:28"/>
    <x v="3994"/>
    <n v="0"/>
    <n v="0"/>
    <x v="4"/>
    <x v="29"/>
    <d v="2014-07-22T23:32:28"/>
    <d v="2014-08-21T23:32:28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d v="2015-04-13T02:51:57"/>
    <x v="3995"/>
    <n v="0"/>
    <n v="0"/>
    <x v="4"/>
    <x v="29"/>
    <d v="2015-03-14T02:51:57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d v="2014-08-23T14:12:29"/>
    <x v="3996"/>
    <n v="0"/>
    <n v="0"/>
    <x v="4"/>
    <x v="29"/>
    <d v="2014-07-09T14:12:29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d v="2016-05-18T19:49:05"/>
    <x v="3997"/>
    <n v="0"/>
    <n v="0"/>
    <x v="4"/>
    <x v="29"/>
    <d v="2016-04-27T19:49:05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d v="2015-01-12T02:36:34"/>
    <x v="3998"/>
    <n v="0"/>
    <n v="0"/>
    <x v="4"/>
    <x v="29"/>
    <d v="2014-12-13T02:36:34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d v="2015-04-10T23:14:07"/>
    <x v="3999"/>
    <n v="0"/>
    <n v="0"/>
    <x v="4"/>
    <x v="29"/>
    <d v="2015-02-25T00:14:07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d v="2014-08-04T19:41:37"/>
    <x v="4000"/>
    <n v="0"/>
    <n v="0"/>
    <x v="4"/>
    <x v="29"/>
    <d v="2014-07-10T19:41:3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d v="2015-10-09T17:00:00"/>
    <x v="4001"/>
    <n v="0"/>
    <n v="0"/>
    <x v="4"/>
    <x v="29"/>
    <d v="2015-08-22T00:32:59"/>
    <d v="2015-10-09T17:00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d v="2015-06-15T04:09:29"/>
    <x v="4002"/>
    <n v="0"/>
    <n v="0"/>
    <x v="4"/>
    <x v="29"/>
    <d v="2015-05-16T04:09:29"/>
    <d v="2015-06-15T04:09:2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d v="2016-01-26T14:08:17"/>
    <x v="4003"/>
    <n v="0"/>
    <n v="0"/>
    <x v="4"/>
    <x v="29"/>
    <d v="2016-01-19T14:08:17"/>
    <d v="2016-01-26T14:08:17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d v="2015-04-25T20:17:06"/>
    <x v="4004"/>
    <n v="0"/>
    <n v="0"/>
    <x v="4"/>
    <x v="29"/>
    <d v="2015-03-26T20:17:06"/>
    <d v="2015-04-25T20:17:0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d v="2016-07-15T06:57:00"/>
    <x v="4005"/>
    <n v="0"/>
    <n v="0"/>
    <x v="0"/>
    <x v="4"/>
    <d v="2016-06-15T05:55:08"/>
    <d v="2016-07-15T06:57:0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d v="2014-09-30T23:23:43"/>
    <x v="4006"/>
    <n v="0"/>
    <n v="0"/>
    <x v="4"/>
    <x v="29"/>
    <d v="2014-09-10T23:23:43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d v="2015-06-29T15:21:58"/>
    <x v="4007"/>
    <n v="0"/>
    <n v="0"/>
    <x v="4"/>
    <x v="29"/>
    <d v="2015-05-30T15:21:58"/>
    <d v="2015-06-29T15:21:5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d v="2014-08-08T21:31:03"/>
    <x v="4008"/>
    <n v="0"/>
    <n v="0"/>
    <x v="4"/>
    <x v="29"/>
    <d v="2014-07-09T21:31:03"/>
    <d v="2014-08-08T21:31:03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d v="2016-10-19T07:53:27"/>
    <x v="4009"/>
    <n v="0"/>
    <n v="0"/>
    <x v="1"/>
    <x v="39"/>
    <d v="2016-09-19T07:53:27"/>
    <d v="2016-10-19T07:53:2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d v="2012-06-30T20:00:00"/>
    <x v="4010"/>
    <n v="0"/>
    <n v="0"/>
    <x v="1"/>
    <x v="39"/>
    <d v="2012-06-18T21:35:45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d v="2014-06-17T21:17:22"/>
    <x v="4011"/>
    <n v="0"/>
    <n v="0"/>
    <x v="1"/>
    <x v="39"/>
    <d v="2014-04-18T21:17:22"/>
    <d v="2014-06-17T21:17:2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d v="2014-09-11T15:15:51"/>
    <x v="4012"/>
    <n v="0"/>
    <n v="0"/>
    <x v="1"/>
    <x v="39"/>
    <d v="2014-08-12T15:15:51"/>
    <d v="2014-09-11T15:15:51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d v="2013-06-20T11:04:18"/>
    <x v="4013"/>
    <n v="0"/>
    <n v="0"/>
    <x v="1"/>
    <x v="39"/>
    <d v="2013-05-21T11:04:18"/>
    <d v="2013-06-20T11:04:18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d v="2012-10-28T13:53:48"/>
    <x v="4014"/>
    <n v="0"/>
    <n v="0"/>
    <x v="1"/>
    <x v="39"/>
    <d v="2012-10-12T13:53:48"/>
    <d v="2012-10-28T13:53:48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d v="2013-02-01T17:00:00"/>
    <x v="4015"/>
    <n v="0"/>
    <n v="0"/>
    <x v="1"/>
    <x v="39"/>
    <d v="2012-12-14T12:45:40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d v="2013-10-05T20:51:34"/>
    <x v="4016"/>
    <n v="0"/>
    <n v="0"/>
    <x v="1"/>
    <x v="39"/>
    <d v="2013-09-20T20:51:34"/>
    <d v="2013-10-05T20:51:34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d v="2017-03-10T10:44:48"/>
    <x v="4017"/>
    <n v="0"/>
    <n v="0"/>
    <x v="1"/>
    <x v="39"/>
    <d v="2017-02-08T10:44:48"/>
    <d v="2017-03-10T10:44:48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d v="2014-06-21T11:00:00"/>
    <x v="4018"/>
    <n v="0"/>
    <n v="0"/>
    <x v="6"/>
    <x v="11"/>
    <d v="2014-05-25T22:51:35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d v="2016-06-13T04:00:00"/>
    <x v="4019"/>
    <n v="0"/>
    <n v="0"/>
    <x v="6"/>
    <x v="11"/>
    <d v="2016-05-02T17:42:30"/>
    <d v="2016-06-13T04:00:0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d v="2015-05-29T16:36:34"/>
    <x v="4020"/>
    <n v="0"/>
    <n v="0"/>
    <x v="6"/>
    <x v="11"/>
    <d v="2015-04-14T16:36:34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d v="2016-05-23T19:21:05"/>
    <x v="4021"/>
    <n v="0"/>
    <n v="0"/>
    <x v="6"/>
    <x v="11"/>
    <d v="2016-03-24T19:21:05"/>
    <d v="2016-05-23T19:21:05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d v="2016-01-29T23:17:00"/>
    <x v="4022"/>
    <n v="0"/>
    <n v="0"/>
    <x v="6"/>
    <x v="11"/>
    <d v="2016-01-21T00:03:49"/>
    <d v="2016-01-29T23:17:0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d v="2014-09-14T04:34:57"/>
    <x v="4023"/>
    <n v="0"/>
    <n v="0"/>
    <x v="6"/>
    <x v="11"/>
    <d v="2014-07-16T04:34:57"/>
    <d v="2014-09-14T04:34: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d v="2014-12-05T11:28:00"/>
    <x v="4024"/>
    <n v="0"/>
    <n v="0"/>
    <x v="6"/>
    <x v="11"/>
    <d v="2014-11-11T13:04:55"/>
    <d v="2014-12-05T11:2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d v="2015-01-06T02:44:19"/>
    <x v="4025"/>
    <n v="0"/>
    <n v="0"/>
    <x v="6"/>
    <x v="11"/>
    <d v="2014-11-07T02:44:19"/>
    <d v="2015-01-06T02:44:19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d v="2015-06-20T02:47:18"/>
    <x v="4026"/>
    <n v="0"/>
    <n v="0"/>
    <x v="6"/>
    <x v="11"/>
    <d v="2015-04-21T02:47:18"/>
    <d v="2015-06-20T02:47:18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d v="2015-07-16T17:51:19"/>
    <x v="4027"/>
    <n v="0"/>
    <n v="0"/>
    <x v="6"/>
    <x v="11"/>
    <d v="2015-06-16T17:51:19"/>
    <d v="2015-07-16T17:51:1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d v="2014-12-03T15:20:36"/>
    <x v="4028"/>
    <n v="0"/>
    <n v="0"/>
    <x v="6"/>
    <x v="11"/>
    <d v="2014-10-04T14:20:36"/>
    <d v="2014-12-03T15:20:3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d v="2014-10-18T04:59:00"/>
    <x v="4029"/>
    <n v="0"/>
    <n v="0"/>
    <x v="6"/>
    <x v="11"/>
    <d v="2014-10-10T12:50:40"/>
    <d v="2014-10-18T04:59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d v="2015-04-03T22:40:15"/>
    <x v="4030"/>
    <n v="0"/>
    <n v="0"/>
    <x v="6"/>
    <x v="11"/>
    <d v="2015-02-02T23:40:15"/>
    <d v="2015-04-03T22:40:15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d v="2016-07-24T01:52:38"/>
    <x v="4031"/>
    <n v="0"/>
    <n v="0"/>
    <x v="6"/>
    <x v="11"/>
    <d v="2016-05-25T01:52:38"/>
    <d v="2016-07-24T01:52: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d v="2015-04-13T03:06:20"/>
    <x v="4032"/>
    <n v="0"/>
    <n v="0"/>
    <x v="6"/>
    <x v="9"/>
    <d v="2015-03-14T03:06:20"/>
    <d v="2015-04-13T03:06:2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d v="2015-05-24T03:21:00"/>
    <x v="4033"/>
    <n v="0"/>
    <n v="0"/>
    <x v="6"/>
    <x v="9"/>
    <d v="2015-04-24T03:21:00"/>
    <d v="2015-05-24T03:21:0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d v="2016-01-23T08:45:52"/>
    <x v="4034"/>
    <n v="0"/>
    <n v="0"/>
    <x v="6"/>
    <x v="9"/>
    <d v="2015-12-24T08:45:52"/>
    <d v="2016-01-23T08:45:5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d v="2017-03-16T13:00:03"/>
    <x v="4035"/>
    <n v="0"/>
    <n v="0"/>
    <x v="6"/>
    <x v="9"/>
    <d v="2017-02-24T14:00:03"/>
    <d v="2017-03-16T13:00:03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d v="2016-05-08T17:41:57"/>
    <x v="4036"/>
    <n v="0"/>
    <n v="0"/>
    <x v="6"/>
    <x v="9"/>
    <d v="2016-03-09T18:41:57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d v="2016-06-07T00:12:05"/>
    <x v="4037"/>
    <n v="0"/>
    <n v="0"/>
    <x v="6"/>
    <x v="9"/>
    <d v="2016-05-08T00:12:05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d v="2014-09-11T18:10:23"/>
    <x v="4038"/>
    <n v="0"/>
    <n v="0"/>
    <x v="6"/>
    <x v="9"/>
    <d v="2014-08-12T18:10:23"/>
    <d v="2014-09-11T18:10:2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d v="2015-03-02T01:04:00"/>
    <x v="4039"/>
    <n v="0"/>
    <n v="0"/>
    <x v="6"/>
    <x v="9"/>
    <d v="2015-01-23T19:59:14"/>
    <d v="2015-03-02T01:04:0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d v="2014-09-29T15:16:24"/>
    <x v="4040"/>
    <n v="0"/>
    <n v="0"/>
    <x v="6"/>
    <x v="9"/>
    <d v="2014-07-31T15:16:24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d v="2016-04-03T14:36:51"/>
    <x v="4041"/>
    <n v="0"/>
    <n v="0"/>
    <x v="6"/>
    <x v="9"/>
    <d v="2016-03-04T15:36:51"/>
    <d v="2016-04-03T14:36:51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d v="2014-08-13T18:49:08"/>
    <x v="4042"/>
    <n v="0"/>
    <n v="0"/>
    <x v="6"/>
    <x v="9"/>
    <d v="2014-07-14T18:49:08"/>
    <d v="2014-08-13T18:49:0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d v="2015-11-15T23:09:06"/>
    <x v="4043"/>
    <n v="0"/>
    <n v="0"/>
    <x v="6"/>
    <x v="9"/>
    <d v="2015-10-16T22:09:06"/>
    <d v="2015-11-15T23:09:06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d v="2014-09-21T15:10:50"/>
    <x v="4044"/>
    <n v="0"/>
    <n v="0"/>
    <x v="6"/>
    <x v="9"/>
    <d v="2014-07-23T15:10:50"/>
    <d v="2014-09-21T15:10:50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d v="2016-01-07T04:57:52"/>
    <x v="4045"/>
    <n v="0"/>
    <n v="0"/>
    <x v="6"/>
    <x v="9"/>
    <d v="2015-12-08T04:57:52"/>
    <d v="2016-01-07T04:57:5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d v="2015-03-01T20:33:49"/>
    <x v="4046"/>
    <n v="0"/>
    <n v="0"/>
    <x v="6"/>
    <x v="9"/>
    <d v="2015-01-30T20:33:49"/>
    <d v="2015-03-01T20:33:49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d v="2017-04-03T15:30:07"/>
    <x v="4047"/>
    <n v="0"/>
    <n v="0"/>
    <x v="6"/>
    <x v="11"/>
    <d v="2017-03-15T15:30:07"/>
    <d v="2017-04-03T15:30:07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d v="2017-04-09T08:35:56"/>
    <x v="4048"/>
    <n v="0"/>
    <n v="0"/>
    <x v="6"/>
    <x v="11"/>
    <d v="2017-03-14T08:35:56"/>
    <d v="2017-04-09T08:35:5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d v="2017-03-27T23:58:54"/>
    <x v="4049"/>
    <n v="0"/>
    <n v="0"/>
    <x v="6"/>
    <x v="11"/>
    <d v="2017-01-27T00:58:54"/>
    <d v="2017-03-27T23:58:54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d v="2016-12-09T04:37:55"/>
    <x v="4050"/>
    <n v="0"/>
    <n v="0"/>
    <x v="6"/>
    <x v="19"/>
    <d v="2016-11-09T03:37:55"/>
    <d v="2016-12-09T04:37:55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d v="2015-07-27T01:29:58"/>
    <x v="4051"/>
    <n v="0"/>
    <n v="0"/>
    <x v="6"/>
    <x v="19"/>
    <d v="2015-06-27T01:29:58"/>
    <d v="2015-07-27T01:29:58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d v="2015-07-17T16:14:00"/>
    <x v="4052"/>
    <n v="0"/>
    <n v="0"/>
    <x v="6"/>
    <x v="19"/>
    <d v="2015-06-17T16:27:59"/>
    <d v="2015-07-17T16:14:0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d v="2015-09-19T06:37:31"/>
    <x v="4053"/>
    <n v="0"/>
    <n v="0"/>
    <x v="6"/>
    <x v="19"/>
    <d v="2015-08-20T06:37:31"/>
    <d v="2015-09-19T06:37:3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d v="2015-12-13T20:59:56"/>
    <x v="4054"/>
    <n v="0"/>
    <n v="0"/>
    <x v="6"/>
    <x v="19"/>
    <d v="2015-10-14T19:59:56"/>
    <d v="2015-12-13T20:59:5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d v="2015-09-14T16:40:29"/>
    <x v="4055"/>
    <n v="0"/>
    <n v="0"/>
    <x v="6"/>
    <x v="19"/>
    <d v="2015-08-10T16:40:29"/>
    <d v="2015-09-14T16:40:29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d v="2014-10-05T05:00:00"/>
    <x v="4056"/>
    <n v="0"/>
    <n v="0"/>
    <x v="6"/>
    <x v="19"/>
    <d v="2014-09-17T15:02:59"/>
    <d v="2014-10-05T05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d v="2015-11-17T04:27:19"/>
    <x v="4057"/>
    <n v="0"/>
    <n v="0"/>
    <x v="6"/>
    <x v="19"/>
    <d v="2015-10-08T03:27:19"/>
    <d v="2015-11-17T04:27:19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d v="2015-04-18T22:30:00"/>
    <x v="4058"/>
    <n v="0"/>
    <n v="0"/>
    <x v="6"/>
    <x v="11"/>
    <d v="2015-04-09T00:35:08"/>
    <d v="2015-04-18T22:30:0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d v="2015-12-17T22:05:50"/>
    <x v="4059"/>
    <n v="0"/>
    <n v="0"/>
    <x v="6"/>
    <x v="11"/>
    <d v="2015-11-17T22:05:50"/>
    <d v="2015-12-17T22:05:5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d v="2014-07-03T17:02:44"/>
    <x v="4060"/>
    <n v="0"/>
    <n v="0"/>
    <x v="6"/>
    <x v="11"/>
    <d v="2014-06-03T17:02:44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d v="2014-07-05T03:59:00"/>
    <x v="4061"/>
    <n v="0"/>
    <n v="0"/>
    <x v="6"/>
    <x v="11"/>
    <d v="2014-06-03T19:32:32"/>
    <d v="2014-07-05T03:59:0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d v="2016-11-22T17:00:23"/>
    <x v="4062"/>
    <n v="0"/>
    <n v="0"/>
    <x v="6"/>
    <x v="19"/>
    <d v="2016-10-23T16:00:23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d v="2014-07-06T16:36:32"/>
    <x v="4063"/>
    <n v="0"/>
    <n v="0"/>
    <x v="6"/>
    <x v="19"/>
    <d v="2014-05-07T16:36:32"/>
    <d v="2014-07-06T16:36:3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d v="2015-10-22T03:01:46"/>
    <x v="4064"/>
    <n v="0"/>
    <n v="0"/>
    <x v="6"/>
    <x v="19"/>
    <d v="2015-09-22T03:01:46"/>
    <d v="2015-10-22T03:01:4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d v="2016-07-31T07:00:00"/>
    <x v="4065"/>
    <n v="0"/>
    <n v="0"/>
    <x v="6"/>
    <x v="19"/>
    <d v="2016-06-06T00:13:44"/>
    <d v="2016-07-31T07:00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d v="2015-11-05T16:11:45"/>
    <x v="4066"/>
    <n v="0"/>
    <n v="0"/>
    <x v="6"/>
    <x v="11"/>
    <d v="2015-09-06T15:11:45"/>
    <d v="2015-11-05T16:11:45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d v="2015-08-14T03:29:56"/>
    <x v="4067"/>
    <n v="0"/>
    <n v="0"/>
    <x v="6"/>
    <x v="19"/>
    <d v="2015-06-25T03:29:56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d v="2015-10-08T16:42:15"/>
    <x v="4068"/>
    <n v="0"/>
    <n v="0"/>
    <x v="6"/>
    <x v="19"/>
    <d v="2015-09-08T16:42:15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d v="2015-01-24T01:00:00"/>
    <x v="4069"/>
    <n v="0"/>
    <n v="0"/>
    <x v="6"/>
    <x v="19"/>
    <d v="2015-01-03T00:23:42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d v="2016-09-03T10:00:00"/>
    <x v="4070"/>
    <n v="0"/>
    <n v="0"/>
    <x v="6"/>
    <x v="19"/>
    <d v="2016-09-02T08:19:25"/>
    <d v="2016-09-03T10:00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d v="2015-01-25T20:39:56"/>
    <x v="4071"/>
    <n v="0"/>
    <n v="0"/>
    <x v="6"/>
    <x v="19"/>
    <d v="2014-12-26T20:39:56"/>
    <d v="2015-01-25T20:39:5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d v="2016-01-31T23:03:00"/>
    <x v="4072"/>
    <n v="0"/>
    <n v="0"/>
    <x v="6"/>
    <x v="19"/>
    <d v="2016-01-04T23:36:10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d v="2014-09-02T14:27:49"/>
    <x v="4073"/>
    <n v="0"/>
    <n v="0"/>
    <x v="6"/>
    <x v="19"/>
    <d v="2014-08-03T14:27:49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d v="2015-03-27T17:59:52"/>
    <x v="4074"/>
    <n v="0"/>
    <n v="0"/>
    <x v="6"/>
    <x v="19"/>
    <d v="2015-03-02T18:59:52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d v="2016-05-09T22:49:51"/>
    <x v="4075"/>
    <n v="0"/>
    <n v="0"/>
    <x v="6"/>
    <x v="19"/>
    <d v="2016-04-09T22:49:51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d v="2014-12-11T05:28:22"/>
    <x v="4076"/>
    <n v="0"/>
    <n v="0"/>
    <x v="6"/>
    <x v="19"/>
    <d v="2014-11-11T05:28:22"/>
    <d v="2014-12-11T05:28:2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d v="2014-08-24T07:00:00"/>
    <x v="4077"/>
    <n v="0"/>
    <n v="0"/>
    <x v="6"/>
    <x v="11"/>
    <d v="2014-08-16T15:39:17"/>
    <d v="2014-08-24T07:00:0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d v="2015-08-14T19:38:00"/>
    <x v="4078"/>
    <n v="0"/>
    <n v="0"/>
    <x v="6"/>
    <x v="11"/>
    <d v="2015-07-01T00:16:05"/>
    <d v="2015-08-14T19:38:0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d v="2016-06-03T11:19:12"/>
    <x v="4079"/>
    <n v="0"/>
    <n v="0"/>
    <x v="6"/>
    <x v="11"/>
    <d v="2016-05-04T11:19:12"/>
    <d v="2016-06-03T11:19:1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d v="2014-10-26T18:00:00"/>
    <x v="4080"/>
    <n v="0"/>
    <n v="0"/>
    <x v="6"/>
    <x v="11"/>
    <d v="2014-10-14T13:00:55"/>
    <d v="2014-10-26T18:00:0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d v="2016-04-01T06:00:00"/>
    <x v="4081"/>
    <n v="0"/>
    <n v="0"/>
    <x v="6"/>
    <x v="11"/>
    <d v="2016-03-04T08:07:48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d v="2015-09-06T03:38:27"/>
    <x v="4082"/>
    <n v="0"/>
    <n v="0"/>
    <x v="6"/>
    <x v="11"/>
    <d v="2015-08-12T03:38:27"/>
    <d v="2015-09-06T03:38:27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d v="2016-12-01T07:18:40"/>
    <x v="4083"/>
    <n v="0"/>
    <n v="0"/>
    <x v="6"/>
    <x v="11"/>
    <d v="2016-11-01T06:18:40"/>
    <d v="2016-12-01T07:18:4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d v="2015-06-16T21:41:54"/>
    <x v="4084"/>
    <n v="0"/>
    <n v="0"/>
    <x v="6"/>
    <x v="11"/>
    <d v="2015-04-17T21:41:54"/>
    <d v="2015-06-16T21:41:5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d v="2015-08-27T15:54:35"/>
    <x v="4085"/>
    <n v="0"/>
    <n v="0"/>
    <x v="6"/>
    <x v="11"/>
    <d v="2015-07-28T15:54:35"/>
    <d v="2015-08-27T15:54:35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d v="2014-09-07T07:48:43"/>
    <x v="4086"/>
    <n v="0"/>
    <n v="0"/>
    <x v="6"/>
    <x v="11"/>
    <d v="2014-07-09T07:48:43"/>
    <d v="2014-09-07T07:48:43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d v="2016-07-29T23:29:00"/>
    <x v="4087"/>
    <n v="0"/>
    <n v="0"/>
    <x v="6"/>
    <x v="11"/>
    <d v="2016-06-29T01:09:46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d v="2014-07-14T15:37:44"/>
    <x v="4088"/>
    <n v="0"/>
    <n v="0"/>
    <x v="6"/>
    <x v="11"/>
    <d v="2014-05-15T15:37:44"/>
    <d v="2014-07-14T15:37:44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d v="2016-04-25T00:20:00"/>
    <x v="4089"/>
    <n v="0"/>
    <n v="0"/>
    <x v="6"/>
    <x v="11"/>
    <d v="2016-03-28T22:22:07"/>
    <d v="2016-04-25T00:20:0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d v="2015-11-18T04:41:57"/>
    <x v="4090"/>
    <n v="0"/>
    <n v="0"/>
    <x v="6"/>
    <x v="11"/>
    <d v="2015-10-19T03:41:57"/>
    <d v="2015-11-18T04:41:57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d v="2016-07-13T20:48:18"/>
    <x v="4091"/>
    <n v="0"/>
    <n v="0"/>
    <x v="6"/>
    <x v="11"/>
    <d v="2016-06-13T20:48:18"/>
    <d v="2016-07-13T20:48:1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d v="2015-11-08T18:59:41"/>
    <x v="4092"/>
    <n v="0"/>
    <n v="0"/>
    <x v="6"/>
    <x v="11"/>
    <d v="2015-10-09T17:59:41"/>
    <d v="2015-11-08T18:59:4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d v="2015-04-05T08:23:41"/>
    <x v="4093"/>
    <n v="0"/>
    <n v="0"/>
    <x v="6"/>
    <x v="11"/>
    <d v="2015-03-06T09:23:41"/>
    <d v="2015-04-05T08:23:4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d v="2015-05-02T13:04:09"/>
    <x v="4094"/>
    <n v="0"/>
    <n v="0"/>
    <x v="6"/>
    <x v="11"/>
    <d v="2015-04-02T13:04:09"/>
    <d v="2015-05-02T13:04:09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d v="2016-03-05T05:54:29"/>
    <x v="4095"/>
    <n v="0"/>
    <n v="0"/>
    <x v="6"/>
    <x v="11"/>
    <d v="2016-02-19T05:54:29"/>
    <d v="2016-03-05T05:54:29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d v="2016-03-24T22:59:23"/>
    <x v="4096"/>
    <n v="0"/>
    <n v="0"/>
    <x v="6"/>
    <x v="11"/>
    <d v="2016-02-08T23:59:23"/>
    <d v="2016-03-24T22:59:23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d v="2015-12-04T16:43:59"/>
    <x v="4097"/>
    <n v="0"/>
    <n v="0"/>
    <x v="6"/>
    <x v="11"/>
    <d v="2015-10-05T15:43:59"/>
    <d v="2015-12-04T16:43:59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d v="2015-12-14T00:36:10"/>
    <x v="4098"/>
    <n v="0"/>
    <n v="0"/>
    <x v="6"/>
    <x v="11"/>
    <d v="2015-11-14T00:36:10"/>
    <d v="2015-12-14T00:36:1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d v="2014-12-18T15:02:44"/>
    <x v="4099"/>
    <n v="0"/>
    <n v="0"/>
    <x v="6"/>
    <x v="11"/>
    <d v="2014-10-29T14:02:44"/>
    <d v="2014-12-18T15:02:44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d v="2014-11-20T22:58:45"/>
    <x v="4100"/>
    <n v="0"/>
    <n v="0"/>
    <x v="6"/>
    <x v="11"/>
    <d v="2014-11-05T22:58:45"/>
    <d v="2014-11-20T22:58:45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d v="2014-05-09T06:53:00"/>
    <x v="4101"/>
    <n v="0"/>
    <n v="0"/>
    <x v="6"/>
    <x v="11"/>
    <d v="2014-05-02T19:26:37"/>
    <d v="2014-05-09T06:53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d v="2016-10-01T04:00:00"/>
    <x v="4102"/>
    <n v="0"/>
    <n v="0"/>
    <x v="6"/>
    <x v="11"/>
    <d v="2016-08-31T20:11:25"/>
    <d v="2016-10-01T04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d v="2016-04-21T02:23:43"/>
    <x v="4103"/>
    <n v="0"/>
    <n v="0"/>
    <x v="6"/>
    <x v="11"/>
    <d v="2016-02-21T03:23:43"/>
    <d v="2016-04-21T02:23:43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d v="2016-12-26T19:18:51"/>
    <x v="4104"/>
    <n v="0"/>
    <n v="0"/>
    <x v="6"/>
    <x v="11"/>
    <d v="2016-11-26T19:18:51"/>
    <d v="2016-12-26T19:18:5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d v="2014-10-21T19:51:00"/>
    <x v="4105"/>
    <n v="0"/>
    <n v="0"/>
    <x v="6"/>
    <x v="11"/>
    <d v="2014-09-23T19:05:49"/>
    <d v="2014-10-21T19:51:0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d v="2017-01-27T18:54:02"/>
    <x v="4106"/>
    <n v="0"/>
    <n v="0"/>
    <x v="6"/>
    <x v="11"/>
    <d v="2016-12-28T18:54:02"/>
    <d v="2017-01-27T18:54:0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d v="2016-06-14T18:54:00"/>
    <x v="4107"/>
    <n v="0"/>
    <n v="0"/>
    <x v="6"/>
    <x v="11"/>
    <d v="2016-05-21T16:45:16"/>
    <d v="2016-06-14T18:54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d v="2016-07-17T17:49:46"/>
    <x v="4108"/>
    <n v="0"/>
    <n v="0"/>
    <x v="6"/>
    <x v="11"/>
    <d v="2016-06-17T17:49:46"/>
    <d v="2016-07-17T17:49:4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d v="2016-01-31T23:55:00"/>
    <x v="4109"/>
    <n v="0"/>
    <n v="0"/>
    <x v="6"/>
    <x v="11"/>
    <d v="2015-12-06T19:47:1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d v="2016-06-04T17:19:57"/>
    <x v="4110"/>
    <n v="0"/>
    <n v="0"/>
    <x v="6"/>
    <x v="11"/>
    <d v="2016-05-05T17:19:57"/>
    <d v="2016-06-04T17:19:57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d v="2014-10-25T02:59:50"/>
    <x v="4111"/>
    <n v="0"/>
    <n v="0"/>
    <x v="6"/>
    <x v="11"/>
    <d v="2014-10-15T02:59:5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d v="2017-01-25T21:41:22"/>
    <x v="4112"/>
    <n v="0"/>
    <n v="0"/>
    <x v="6"/>
    <x v="11"/>
    <d v="2016-12-26T21:41:22"/>
    <d v="2017-01-25T21:41:2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d v="2015-11-29T13:56:44"/>
    <x v="4113"/>
    <n v="0"/>
    <n v="0"/>
    <x v="6"/>
    <x v="11"/>
    <d v="2015-10-30T12:56:44"/>
    <d v="2015-11-29T13:56: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67347B-42BB-4C11-BDB2-0BC4864AC7F7}" name="PivotTable4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6">
  <location ref="A4:F18" firstHeaderRow="1" firstDataRow="2" firstDataCol="1" rowPageCount="1" colPageCount="1"/>
  <pivotFields count="24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>
      <items count="42">
        <item x="23"/>
        <item x="32"/>
        <item x="30"/>
        <item x="39"/>
        <item x="25"/>
        <item x="8"/>
        <item x="10"/>
        <item x="13"/>
        <item x="14"/>
        <item x="35"/>
        <item x="29"/>
        <item x="6"/>
        <item x="0"/>
        <item x="12"/>
        <item x="33"/>
        <item x="24"/>
        <item x="20"/>
        <item x="28"/>
        <item x="19"/>
        <item x="38"/>
        <item x="17"/>
        <item x="36"/>
        <item x="3"/>
        <item x="34"/>
        <item x="11"/>
        <item x="22"/>
        <item x="2"/>
        <item x="40"/>
        <item x="15"/>
        <item x="21"/>
        <item x="27"/>
        <item x="7"/>
        <item x="4"/>
        <item x="9"/>
        <item x="5"/>
        <item x="16"/>
        <item x="31"/>
        <item x="18"/>
        <item x="1"/>
        <item x="26"/>
        <item x="37"/>
        <item t="default"/>
      </items>
    </pivotField>
    <pivotField numFmtId="14" showAll="0"/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8" item="8" hier="-1"/>
  </pageFields>
  <dataFields count="1">
    <dataField name="Count of outcomes" fld="5" subtotal="count" baseField="0" baseItem="0"/>
  </dataFields>
  <chartFormats count="4"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4B426-D668-429C-9743-08C35FBE8D93}">
  <sheetPr filterMode="1"/>
  <dimension ref="A1:V360"/>
  <sheetViews>
    <sheetView topLeftCell="Q1" workbookViewId="0">
      <selection activeCell="T1" sqref="T1:T1048576"/>
    </sheetView>
  </sheetViews>
  <sheetFormatPr defaultRowHeight="14.4" x14ac:dyDescent="0.3"/>
  <cols>
    <col min="3" max="3" width="30" customWidth="1"/>
    <col min="4" max="4" width="12.33203125" customWidth="1"/>
    <col min="5" max="5" width="12.21875" customWidth="1"/>
    <col min="9" max="9" width="11" bestFit="1" customWidth="1"/>
    <col min="10" max="10" width="11.44140625" bestFit="1" customWidth="1"/>
    <col min="11" max="11" width="9.21875" bestFit="1" customWidth="1"/>
    <col min="12" max="12" width="13.44140625" bestFit="1" customWidth="1"/>
    <col min="13" max="13" width="8.33203125" bestFit="1" customWidth="1"/>
    <col min="14" max="14" width="23.5546875" bestFit="1" customWidth="1"/>
    <col min="15" max="15" width="12.44140625" bestFit="1" customWidth="1"/>
    <col min="16" max="16" width="10.88671875" bestFit="1" customWidth="1"/>
    <col min="17" max="17" width="17.21875" bestFit="1" customWidth="1"/>
    <col min="18" max="18" width="16.21875" bestFit="1" customWidth="1"/>
    <col min="20" max="20" width="11.5546875" bestFit="1" customWidth="1"/>
    <col min="21" max="21" width="23.77734375" bestFit="1" customWidth="1"/>
    <col min="22" max="22" width="20.77734375" bestFit="1" customWidth="1"/>
  </cols>
  <sheetData>
    <row r="1" spans="1:22" x14ac:dyDescent="0.3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7" t="s">
        <v>18</v>
      </c>
      <c r="T1" s="3" t="s">
        <v>19</v>
      </c>
      <c r="U1" s="3" t="s">
        <v>20</v>
      </c>
      <c r="V1" s="3" t="s">
        <v>21</v>
      </c>
    </row>
    <row r="2" spans="1:22" ht="57.6" hidden="1" x14ac:dyDescent="0.3">
      <c r="A2" s="8">
        <v>2708</v>
      </c>
      <c r="B2" s="9" t="s">
        <v>33</v>
      </c>
      <c r="C2" s="9" t="s">
        <v>34</v>
      </c>
      <c r="D2" s="10">
        <v>20000</v>
      </c>
      <c r="E2" s="11">
        <v>46643.07</v>
      </c>
      <c r="F2" s="8" t="s">
        <v>22</v>
      </c>
      <c r="G2" s="8" t="s">
        <v>24</v>
      </c>
      <c r="H2" s="8" t="s">
        <v>25</v>
      </c>
      <c r="I2" s="8">
        <v>1469119526</v>
      </c>
      <c r="J2" s="8">
        <v>1463935526</v>
      </c>
      <c r="K2" s="8" t="b">
        <v>1</v>
      </c>
      <c r="L2" s="8">
        <v>1049</v>
      </c>
      <c r="M2" s="8" t="b">
        <v>1</v>
      </c>
      <c r="N2" s="8" t="s">
        <v>27</v>
      </c>
      <c r="O2" s="12">
        <v>42572.698217592595</v>
      </c>
      <c r="P2" s="12">
        <v>42512.698217592595</v>
      </c>
      <c r="Q2" s="8">
        <v>233.22</v>
      </c>
      <c r="R2" s="8">
        <v>44.46</v>
      </c>
      <c r="S2" s="13" t="s">
        <v>28</v>
      </c>
      <c r="T2" s="8" t="s">
        <v>29</v>
      </c>
      <c r="U2" s="14">
        <v>42512.698217592595</v>
      </c>
      <c r="V2" s="14">
        <v>42572.698217592595</v>
      </c>
    </row>
    <row r="3" spans="1:22" ht="129.6" x14ac:dyDescent="0.3">
      <c r="A3" s="8">
        <v>3254</v>
      </c>
      <c r="B3" s="9" t="s">
        <v>37</v>
      </c>
      <c r="C3" s="9" t="s">
        <v>38</v>
      </c>
      <c r="D3" s="10">
        <v>13000</v>
      </c>
      <c r="E3" s="11">
        <v>13163.5</v>
      </c>
      <c r="F3" s="8" t="s">
        <v>22</v>
      </c>
      <c r="G3" s="8" t="s">
        <v>24</v>
      </c>
      <c r="H3" s="8" t="s">
        <v>25</v>
      </c>
      <c r="I3" s="8">
        <v>1427331809</v>
      </c>
      <c r="J3" s="8">
        <v>1424743409</v>
      </c>
      <c r="K3" s="8" t="b">
        <v>1</v>
      </c>
      <c r="L3" s="8">
        <v>186</v>
      </c>
      <c r="M3" s="8" t="b">
        <v>1</v>
      </c>
      <c r="N3" s="8" t="s">
        <v>30</v>
      </c>
      <c r="O3" s="12">
        <v>42089.044085648144</v>
      </c>
      <c r="P3" s="12">
        <v>42059.085752314815</v>
      </c>
      <c r="Q3" s="8">
        <v>101.26</v>
      </c>
      <c r="R3" s="8">
        <v>70.77</v>
      </c>
      <c r="S3" s="13" t="s">
        <v>28</v>
      </c>
      <c r="T3" s="8" t="s">
        <v>31</v>
      </c>
      <c r="U3" s="14">
        <v>42059.085752314815</v>
      </c>
      <c r="V3" s="14">
        <v>42089.044085648144</v>
      </c>
    </row>
    <row r="4" spans="1:22" ht="86.4" x14ac:dyDescent="0.3">
      <c r="A4" s="8">
        <v>3214</v>
      </c>
      <c r="B4" s="9" t="s">
        <v>39</v>
      </c>
      <c r="C4" s="9" t="s">
        <v>40</v>
      </c>
      <c r="D4" s="10">
        <v>12000</v>
      </c>
      <c r="E4" s="11">
        <v>12256</v>
      </c>
      <c r="F4" s="8" t="s">
        <v>22</v>
      </c>
      <c r="G4" s="8" t="s">
        <v>24</v>
      </c>
      <c r="H4" s="8" t="s">
        <v>25</v>
      </c>
      <c r="I4" s="8">
        <v>1452038100</v>
      </c>
      <c r="J4" s="8">
        <v>1448823673</v>
      </c>
      <c r="K4" s="8" t="b">
        <v>1</v>
      </c>
      <c r="L4" s="8">
        <v>115</v>
      </c>
      <c r="M4" s="8" t="b">
        <v>1</v>
      </c>
      <c r="N4" s="8" t="s">
        <v>30</v>
      </c>
      <c r="O4" s="12">
        <v>42374.996527777781</v>
      </c>
      <c r="P4" s="12">
        <v>42337.792511574073</v>
      </c>
      <c r="Q4" s="8">
        <v>102.13</v>
      </c>
      <c r="R4" s="8">
        <v>106.57</v>
      </c>
      <c r="S4" s="13" t="s">
        <v>28</v>
      </c>
      <c r="T4" s="8" t="s">
        <v>31</v>
      </c>
      <c r="U4" s="14">
        <v>42337.792511574073</v>
      </c>
      <c r="V4" s="14">
        <v>42374.996527777781</v>
      </c>
    </row>
    <row r="5" spans="1:22" ht="100.8" x14ac:dyDescent="0.3">
      <c r="A5" s="8">
        <v>3218</v>
      </c>
      <c r="B5" s="9" t="s">
        <v>41</v>
      </c>
      <c r="C5" s="9" t="s">
        <v>42</v>
      </c>
      <c r="D5" s="10">
        <v>12000</v>
      </c>
      <c r="E5" s="11">
        <v>12252</v>
      </c>
      <c r="F5" s="8" t="s">
        <v>22</v>
      </c>
      <c r="G5" s="8" t="s">
        <v>24</v>
      </c>
      <c r="H5" s="8" t="s">
        <v>25</v>
      </c>
      <c r="I5" s="8">
        <v>1419984000</v>
      </c>
      <c r="J5" s="8">
        <v>1417132986</v>
      </c>
      <c r="K5" s="8" t="b">
        <v>1</v>
      </c>
      <c r="L5" s="8">
        <v>184</v>
      </c>
      <c r="M5" s="8" t="b">
        <v>1</v>
      </c>
      <c r="N5" s="8" t="s">
        <v>30</v>
      </c>
      <c r="O5" s="12">
        <v>42004</v>
      </c>
      <c r="P5" s="12">
        <v>41971.002152777779</v>
      </c>
      <c r="Q5" s="8">
        <v>102.1</v>
      </c>
      <c r="R5" s="8">
        <v>66.59</v>
      </c>
      <c r="S5" s="13" t="s">
        <v>28</v>
      </c>
      <c r="T5" s="8" t="s">
        <v>31</v>
      </c>
      <c r="U5" s="14">
        <v>41971.002152777779</v>
      </c>
      <c r="V5" s="14">
        <v>42004</v>
      </c>
    </row>
    <row r="6" spans="1:22" ht="72" hidden="1" x14ac:dyDescent="0.3">
      <c r="A6" s="8">
        <v>2930</v>
      </c>
      <c r="B6" s="9" t="s">
        <v>43</v>
      </c>
      <c r="C6" s="9" t="s">
        <v>44</v>
      </c>
      <c r="D6" s="10">
        <v>10000</v>
      </c>
      <c r="E6" s="11">
        <v>10092</v>
      </c>
      <c r="F6" s="8" t="s">
        <v>22</v>
      </c>
      <c r="G6" s="8" t="s">
        <v>24</v>
      </c>
      <c r="H6" s="8" t="s">
        <v>25</v>
      </c>
      <c r="I6" s="8">
        <v>1431007264</v>
      </c>
      <c r="J6" s="8">
        <v>1428415264</v>
      </c>
      <c r="K6" s="8" t="b">
        <v>0</v>
      </c>
      <c r="L6" s="8">
        <v>62</v>
      </c>
      <c r="M6" s="8" t="b">
        <v>1</v>
      </c>
      <c r="N6" s="8" t="s">
        <v>35</v>
      </c>
      <c r="O6" s="12">
        <v>42131.584074074075</v>
      </c>
      <c r="P6" s="12">
        <v>42101.584074074075</v>
      </c>
      <c r="Q6" s="8">
        <v>100.92</v>
      </c>
      <c r="R6" s="8">
        <v>162.77000000000001</v>
      </c>
      <c r="S6" s="13" t="s">
        <v>28</v>
      </c>
      <c r="T6" s="8" t="s">
        <v>36</v>
      </c>
      <c r="U6" s="14">
        <v>42101.584074074075</v>
      </c>
      <c r="V6" s="14">
        <v>42131.584074074075</v>
      </c>
    </row>
    <row r="7" spans="1:22" ht="57.6" x14ac:dyDescent="0.3">
      <c r="A7" s="8">
        <v>2811</v>
      </c>
      <c r="B7" s="9" t="s">
        <v>45</v>
      </c>
      <c r="C7" s="9" t="s">
        <v>46</v>
      </c>
      <c r="D7" s="10">
        <v>10000</v>
      </c>
      <c r="E7" s="11">
        <v>10027</v>
      </c>
      <c r="F7" s="8" t="s">
        <v>22</v>
      </c>
      <c r="G7" s="8" t="s">
        <v>24</v>
      </c>
      <c r="H7" s="8" t="s">
        <v>25</v>
      </c>
      <c r="I7" s="8">
        <v>1424692503</v>
      </c>
      <c r="J7" s="8">
        <v>1422100503</v>
      </c>
      <c r="K7" s="8" t="b">
        <v>0</v>
      </c>
      <c r="L7" s="8">
        <v>108</v>
      </c>
      <c r="M7" s="8" t="b">
        <v>1</v>
      </c>
      <c r="N7" s="8" t="s">
        <v>30</v>
      </c>
      <c r="O7" s="12">
        <v>42058.496562500004</v>
      </c>
      <c r="P7" s="12">
        <v>42028.496562500004</v>
      </c>
      <c r="Q7" s="8">
        <v>100.27</v>
      </c>
      <c r="R7" s="8">
        <v>92.84</v>
      </c>
      <c r="S7" s="13" t="s">
        <v>28</v>
      </c>
      <c r="T7" s="8" t="s">
        <v>31</v>
      </c>
      <c r="U7" s="14">
        <v>42028.496562500004</v>
      </c>
      <c r="V7" s="14">
        <v>42058.496562500004</v>
      </c>
    </row>
    <row r="8" spans="1:22" ht="100.8" x14ac:dyDescent="0.3">
      <c r="A8" s="8">
        <v>3288</v>
      </c>
      <c r="B8" s="9" t="s">
        <v>47</v>
      </c>
      <c r="C8" s="9" t="s">
        <v>48</v>
      </c>
      <c r="D8" s="10">
        <v>10000</v>
      </c>
      <c r="E8" s="11">
        <v>10026.49</v>
      </c>
      <c r="F8" s="8" t="s">
        <v>22</v>
      </c>
      <c r="G8" s="8" t="s">
        <v>24</v>
      </c>
      <c r="H8" s="8" t="s">
        <v>25</v>
      </c>
      <c r="I8" s="8">
        <v>1466463600</v>
      </c>
      <c r="J8" s="8">
        <v>1463337315</v>
      </c>
      <c r="K8" s="8" t="b">
        <v>0</v>
      </c>
      <c r="L8" s="8">
        <v>207</v>
      </c>
      <c r="M8" s="8" t="b">
        <v>1</v>
      </c>
      <c r="N8" s="8" t="s">
        <v>30</v>
      </c>
      <c r="O8" s="12">
        <v>42541.958333333328</v>
      </c>
      <c r="P8" s="12">
        <v>42505.774479166663</v>
      </c>
      <c r="Q8" s="8">
        <v>100.26</v>
      </c>
      <c r="R8" s="8">
        <v>48.44</v>
      </c>
      <c r="S8" s="13" t="s">
        <v>28</v>
      </c>
      <c r="T8" s="8" t="s">
        <v>31</v>
      </c>
      <c r="U8" s="14">
        <v>42505.774479166663</v>
      </c>
      <c r="V8" s="14">
        <v>42541.958333333328</v>
      </c>
    </row>
    <row r="9" spans="1:22" ht="57.6" x14ac:dyDescent="0.3">
      <c r="A9" s="8">
        <v>2828</v>
      </c>
      <c r="B9" s="9" t="s">
        <v>49</v>
      </c>
      <c r="C9" s="9" t="s">
        <v>50</v>
      </c>
      <c r="D9" s="10">
        <v>9500</v>
      </c>
      <c r="E9" s="11">
        <v>9536</v>
      </c>
      <c r="F9" s="8" t="s">
        <v>22</v>
      </c>
      <c r="G9" s="8" t="s">
        <v>24</v>
      </c>
      <c r="H9" s="8" t="s">
        <v>25</v>
      </c>
      <c r="I9" s="8">
        <v>1443826800</v>
      </c>
      <c r="J9" s="8">
        <v>1441606869</v>
      </c>
      <c r="K9" s="8" t="b">
        <v>0</v>
      </c>
      <c r="L9" s="8">
        <v>97</v>
      </c>
      <c r="M9" s="8" t="b">
        <v>1</v>
      </c>
      <c r="N9" s="8" t="s">
        <v>30</v>
      </c>
      <c r="O9" s="12">
        <v>42279.958333333328</v>
      </c>
      <c r="P9" s="12">
        <v>42254.264687499999</v>
      </c>
      <c r="Q9" s="8">
        <v>100.38</v>
      </c>
      <c r="R9" s="8">
        <v>98.31</v>
      </c>
      <c r="S9" s="13" t="s">
        <v>28</v>
      </c>
      <c r="T9" s="8" t="s">
        <v>31</v>
      </c>
      <c r="U9" s="14">
        <v>42254.264687499999</v>
      </c>
      <c r="V9" s="14">
        <v>42279.958333333328</v>
      </c>
    </row>
    <row r="10" spans="1:22" ht="115.2" x14ac:dyDescent="0.3">
      <c r="A10" s="8">
        <v>3155</v>
      </c>
      <c r="B10" s="9" t="s">
        <v>51</v>
      </c>
      <c r="C10" s="9" t="s">
        <v>52</v>
      </c>
      <c r="D10" s="10">
        <v>5000</v>
      </c>
      <c r="E10" s="11">
        <v>9425.23</v>
      </c>
      <c r="F10" s="8" t="s">
        <v>22</v>
      </c>
      <c r="G10" s="8" t="s">
        <v>24</v>
      </c>
      <c r="H10" s="8" t="s">
        <v>25</v>
      </c>
      <c r="I10" s="8">
        <v>1356004725</v>
      </c>
      <c r="J10" s="8">
        <v>1353412725</v>
      </c>
      <c r="K10" s="8" t="b">
        <v>1</v>
      </c>
      <c r="L10" s="8">
        <v>302</v>
      </c>
      <c r="M10" s="8" t="b">
        <v>1</v>
      </c>
      <c r="N10" s="8" t="s">
        <v>30</v>
      </c>
      <c r="O10" s="12">
        <v>41263.499131944445</v>
      </c>
      <c r="P10" s="12">
        <v>41233.499131944445</v>
      </c>
      <c r="Q10" s="8">
        <v>188.5</v>
      </c>
      <c r="R10" s="8">
        <v>31.21</v>
      </c>
      <c r="S10" s="13" t="s">
        <v>28</v>
      </c>
      <c r="T10" s="8" t="s">
        <v>31</v>
      </c>
      <c r="U10" s="14">
        <v>41233.499131944445</v>
      </c>
      <c r="V10" s="14">
        <v>41263.499131944445</v>
      </c>
    </row>
    <row r="11" spans="1:22" ht="57.6" x14ac:dyDescent="0.3">
      <c r="A11" s="8">
        <v>2797</v>
      </c>
      <c r="B11" s="9" t="s">
        <v>53</v>
      </c>
      <c r="C11" s="9" t="s">
        <v>54</v>
      </c>
      <c r="D11" s="10">
        <v>8000</v>
      </c>
      <c r="E11" s="11">
        <v>8211.61</v>
      </c>
      <c r="F11" s="8" t="s">
        <v>22</v>
      </c>
      <c r="G11" s="8" t="s">
        <v>24</v>
      </c>
      <c r="H11" s="8" t="s">
        <v>25</v>
      </c>
      <c r="I11" s="8">
        <v>1404858840</v>
      </c>
      <c r="J11" s="8">
        <v>1402266840</v>
      </c>
      <c r="K11" s="8" t="b">
        <v>0</v>
      </c>
      <c r="L11" s="8">
        <v>94</v>
      </c>
      <c r="M11" s="8" t="b">
        <v>1</v>
      </c>
      <c r="N11" s="8" t="s">
        <v>30</v>
      </c>
      <c r="O11" s="12">
        <v>41828.94027777778</v>
      </c>
      <c r="P11" s="12">
        <v>41798.94027777778</v>
      </c>
      <c r="Q11" s="8">
        <v>102.65</v>
      </c>
      <c r="R11" s="8">
        <v>87.36</v>
      </c>
      <c r="S11" s="13" t="s">
        <v>28</v>
      </c>
      <c r="T11" s="8" t="s">
        <v>31</v>
      </c>
      <c r="U11" s="14">
        <v>41798.94027777778</v>
      </c>
      <c r="V11" s="14">
        <v>41828.94027777778</v>
      </c>
    </row>
    <row r="12" spans="1:22" ht="72" x14ac:dyDescent="0.3">
      <c r="A12" s="8">
        <v>3269</v>
      </c>
      <c r="B12" s="9" t="s">
        <v>55</v>
      </c>
      <c r="C12" s="9" t="s">
        <v>56</v>
      </c>
      <c r="D12" s="10">
        <v>8000</v>
      </c>
      <c r="E12" s="11">
        <v>8120</v>
      </c>
      <c r="F12" s="8" t="s">
        <v>22</v>
      </c>
      <c r="G12" s="8" t="s">
        <v>24</v>
      </c>
      <c r="H12" s="8" t="s">
        <v>25</v>
      </c>
      <c r="I12" s="8">
        <v>1434452400</v>
      </c>
      <c r="J12" s="8">
        <v>1431509397</v>
      </c>
      <c r="K12" s="8" t="b">
        <v>1</v>
      </c>
      <c r="L12" s="8">
        <v>70</v>
      </c>
      <c r="M12" s="8" t="b">
        <v>1</v>
      </c>
      <c r="N12" s="8" t="s">
        <v>30</v>
      </c>
      <c r="O12" s="12">
        <v>42171.458333333328</v>
      </c>
      <c r="P12" s="12">
        <v>42137.395798611113</v>
      </c>
      <c r="Q12" s="8">
        <v>101.5</v>
      </c>
      <c r="R12" s="8">
        <v>116</v>
      </c>
      <c r="S12" s="13" t="s">
        <v>28</v>
      </c>
      <c r="T12" s="8" t="s">
        <v>31</v>
      </c>
      <c r="U12" s="14">
        <v>42137.395798611105</v>
      </c>
      <c r="V12" s="14">
        <v>42171.458333333328</v>
      </c>
    </row>
    <row r="13" spans="1:22" ht="57.6" x14ac:dyDescent="0.3">
      <c r="A13" s="8">
        <v>3377</v>
      </c>
      <c r="B13" s="9" t="s">
        <v>57</v>
      </c>
      <c r="C13" s="9" t="s">
        <v>58</v>
      </c>
      <c r="D13" s="10">
        <v>8000</v>
      </c>
      <c r="E13" s="11">
        <v>8084</v>
      </c>
      <c r="F13" s="8" t="s">
        <v>22</v>
      </c>
      <c r="G13" s="8" t="s">
        <v>24</v>
      </c>
      <c r="H13" s="8" t="s">
        <v>25</v>
      </c>
      <c r="I13" s="8">
        <v>1426870560</v>
      </c>
      <c r="J13" s="8">
        <v>1424280899</v>
      </c>
      <c r="K13" s="8" t="b">
        <v>0</v>
      </c>
      <c r="L13" s="8">
        <v>77</v>
      </c>
      <c r="M13" s="8" t="b">
        <v>1</v>
      </c>
      <c r="N13" s="8" t="s">
        <v>30</v>
      </c>
      <c r="O13" s="12">
        <v>42083.705555555556</v>
      </c>
      <c r="P13" s="12">
        <v>42053.732627314814</v>
      </c>
      <c r="Q13" s="8">
        <v>101.05</v>
      </c>
      <c r="R13" s="8">
        <v>104.99</v>
      </c>
      <c r="S13" s="13" t="s">
        <v>28</v>
      </c>
      <c r="T13" s="8" t="s">
        <v>31</v>
      </c>
      <c r="U13" s="14">
        <v>42053.732627314821</v>
      </c>
      <c r="V13" s="14">
        <v>42083.705555555556</v>
      </c>
    </row>
    <row r="14" spans="1:22" ht="72" x14ac:dyDescent="0.3">
      <c r="A14" s="8">
        <v>3171</v>
      </c>
      <c r="B14" s="9" t="s">
        <v>59</v>
      </c>
      <c r="C14" s="9" t="s">
        <v>60</v>
      </c>
      <c r="D14" s="10">
        <v>7000</v>
      </c>
      <c r="E14" s="11">
        <v>7617</v>
      </c>
      <c r="F14" s="8" t="s">
        <v>22</v>
      </c>
      <c r="G14" s="8" t="s">
        <v>24</v>
      </c>
      <c r="H14" s="8" t="s">
        <v>25</v>
      </c>
      <c r="I14" s="8">
        <v>1462545358</v>
      </c>
      <c r="J14" s="8">
        <v>1459953358</v>
      </c>
      <c r="K14" s="8" t="b">
        <v>1</v>
      </c>
      <c r="L14" s="8">
        <v>117</v>
      </c>
      <c r="M14" s="8" t="b">
        <v>1</v>
      </c>
      <c r="N14" s="8" t="s">
        <v>30</v>
      </c>
      <c r="O14" s="12">
        <v>42496.608310185184</v>
      </c>
      <c r="P14" s="12">
        <v>42466.608310185184</v>
      </c>
      <c r="Q14" s="8">
        <v>108.81</v>
      </c>
      <c r="R14" s="8">
        <v>65.099999999999994</v>
      </c>
      <c r="S14" s="13" t="s">
        <v>28</v>
      </c>
      <c r="T14" s="8" t="s">
        <v>31</v>
      </c>
      <c r="U14" s="14">
        <v>42466.608310185184</v>
      </c>
      <c r="V14" s="14">
        <v>42496.608310185184</v>
      </c>
    </row>
    <row r="15" spans="1:22" ht="115.2" hidden="1" x14ac:dyDescent="0.3">
      <c r="A15" s="8">
        <v>3025</v>
      </c>
      <c r="B15" s="9" t="s">
        <v>61</v>
      </c>
      <c r="C15" s="9" t="s">
        <v>62</v>
      </c>
      <c r="D15" s="10">
        <v>2500</v>
      </c>
      <c r="E15" s="11">
        <v>7555</v>
      </c>
      <c r="F15" s="8" t="s">
        <v>22</v>
      </c>
      <c r="G15" s="8" t="s">
        <v>24</v>
      </c>
      <c r="H15" s="8" t="s">
        <v>25</v>
      </c>
      <c r="I15" s="8">
        <v>1401465600</v>
      </c>
      <c r="J15" s="8">
        <v>1399032813</v>
      </c>
      <c r="K15" s="8" t="b">
        <v>0</v>
      </c>
      <c r="L15" s="8">
        <v>145</v>
      </c>
      <c r="M15" s="8" t="b">
        <v>1</v>
      </c>
      <c r="N15" s="8" t="s">
        <v>27</v>
      </c>
      <c r="O15" s="12">
        <v>41789.666666666664</v>
      </c>
      <c r="P15" s="12">
        <v>41761.509409722225</v>
      </c>
      <c r="Q15" s="8">
        <v>302.2</v>
      </c>
      <c r="R15" s="8">
        <v>52.1</v>
      </c>
      <c r="S15" s="13" t="s">
        <v>28</v>
      </c>
      <c r="T15" s="8" t="s">
        <v>29</v>
      </c>
      <c r="U15" s="14">
        <v>41761.509409722225</v>
      </c>
      <c r="V15" s="14">
        <v>41789.666666666664</v>
      </c>
    </row>
    <row r="16" spans="1:22" ht="72" hidden="1" x14ac:dyDescent="0.3">
      <c r="A16" s="8">
        <v>3102</v>
      </c>
      <c r="B16" s="9" t="s">
        <v>63</v>
      </c>
      <c r="C16" s="9" t="s">
        <v>64</v>
      </c>
      <c r="D16" s="10">
        <v>16000</v>
      </c>
      <c r="E16" s="11">
        <v>6258</v>
      </c>
      <c r="F16" s="8" t="s">
        <v>26</v>
      </c>
      <c r="G16" s="8" t="s">
        <v>24</v>
      </c>
      <c r="H16" s="8" t="s">
        <v>25</v>
      </c>
      <c r="I16" s="8">
        <v>1471939818</v>
      </c>
      <c r="J16" s="8">
        <v>1467619818</v>
      </c>
      <c r="K16" s="8" t="b">
        <v>0</v>
      </c>
      <c r="L16" s="8">
        <v>90</v>
      </c>
      <c r="M16" s="8" t="b">
        <v>0</v>
      </c>
      <c r="N16" s="8" t="s">
        <v>27</v>
      </c>
      <c r="O16" s="12">
        <v>42605.340486111112</v>
      </c>
      <c r="P16" s="12">
        <v>42555.340486111112</v>
      </c>
      <c r="Q16" s="8">
        <v>39.11</v>
      </c>
      <c r="R16" s="8">
        <v>69.53</v>
      </c>
      <c r="S16" s="13" t="s">
        <v>28</v>
      </c>
      <c r="T16" s="8" t="s">
        <v>29</v>
      </c>
      <c r="U16" s="14">
        <v>42555.340486111112</v>
      </c>
      <c r="V16" s="14">
        <v>42605.340486111112</v>
      </c>
    </row>
    <row r="17" spans="1:22" ht="100.8" x14ac:dyDescent="0.3">
      <c r="A17" s="8">
        <v>3239</v>
      </c>
      <c r="B17" s="9" t="s">
        <v>65</v>
      </c>
      <c r="C17" s="9" t="s">
        <v>66</v>
      </c>
      <c r="D17" s="10">
        <v>5862</v>
      </c>
      <c r="E17" s="11">
        <v>6208.98</v>
      </c>
      <c r="F17" s="8" t="s">
        <v>22</v>
      </c>
      <c r="G17" s="8" t="s">
        <v>24</v>
      </c>
      <c r="H17" s="8" t="s">
        <v>25</v>
      </c>
      <c r="I17" s="8">
        <v>1445817540</v>
      </c>
      <c r="J17" s="8">
        <v>1443665293</v>
      </c>
      <c r="K17" s="8" t="b">
        <v>1</v>
      </c>
      <c r="L17" s="8">
        <v>104</v>
      </c>
      <c r="M17" s="8" t="b">
        <v>1</v>
      </c>
      <c r="N17" s="8" t="s">
        <v>30</v>
      </c>
      <c r="O17" s="12">
        <v>42302.999305555553</v>
      </c>
      <c r="P17" s="12">
        <v>42278.089039351849</v>
      </c>
      <c r="Q17" s="8">
        <v>105.92</v>
      </c>
      <c r="R17" s="8">
        <v>59.7</v>
      </c>
      <c r="S17" s="13" t="s">
        <v>28</v>
      </c>
      <c r="T17" s="8" t="s">
        <v>31</v>
      </c>
      <c r="U17" s="14">
        <v>42278.089039351849</v>
      </c>
      <c r="V17" s="14">
        <v>42302.999305555553</v>
      </c>
    </row>
    <row r="18" spans="1:22" ht="86.4" x14ac:dyDescent="0.3">
      <c r="A18" s="8">
        <v>4033</v>
      </c>
      <c r="B18" s="9" t="s">
        <v>67</v>
      </c>
      <c r="C18" s="9" t="s">
        <v>68</v>
      </c>
      <c r="D18" s="10">
        <v>23900</v>
      </c>
      <c r="E18" s="11">
        <v>6141.99</v>
      </c>
      <c r="F18" s="8" t="s">
        <v>26</v>
      </c>
      <c r="G18" s="8" t="s">
        <v>24</v>
      </c>
      <c r="H18" s="8" t="s">
        <v>25</v>
      </c>
      <c r="I18" s="8">
        <v>1475398800</v>
      </c>
      <c r="J18" s="8">
        <v>1472711224</v>
      </c>
      <c r="K18" s="8" t="b">
        <v>0</v>
      </c>
      <c r="L18" s="8">
        <v>94</v>
      </c>
      <c r="M18" s="8" t="b">
        <v>0</v>
      </c>
      <c r="N18" s="8" t="s">
        <v>30</v>
      </c>
      <c r="O18" s="12">
        <v>42645.375</v>
      </c>
      <c r="P18" s="12">
        <v>42614.268796296295</v>
      </c>
      <c r="Q18" s="8">
        <v>25.7</v>
      </c>
      <c r="R18" s="8">
        <v>65.34</v>
      </c>
      <c r="S18" s="13" t="s">
        <v>28</v>
      </c>
      <c r="T18" s="8" t="s">
        <v>31</v>
      </c>
      <c r="U18" s="14">
        <v>42614.268796296295</v>
      </c>
      <c r="V18" s="14">
        <v>42645.375</v>
      </c>
    </row>
    <row r="19" spans="1:22" ht="86.4" x14ac:dyDescent="0.3">
      <c r="A19" s="8">
        <v>3213</v>
      </c>
      <c r="B19" s="9" t="s">
        <v>69</v>
      </c>
      <c r="C19" s="9" t="s">
        <v>70</v>
      </c>
      <c r="D19" s="10">
        <v>6000</v>
      </c>
      <c r="E19" s="11">
        <v>6007</v>
      </c>
      <c r="F19" s="8" t="s">
        <v>22</v>
      </c>
      <c r="G19" s="8" t="s">
        <v>24</v>
      </c>
      <c r="H19" s="8" t="s">
        <v>25</v>
      </c>
      <c r="I19" s="8">
        <v>1437934759</v>
      </c>
      <c r="J19" s="8">
        <v>1434478759</v>
      </c>
      <c r="K19" s="8" t="b">
        <v>1</v>
      </c>
      <c r="L19" s="8">
        <v>47</v>
      </c>
      <c r="M19" s="8" t="b">
        <v>1</v>
      </c>
      <c r="N19" s="8" t="s">
        <v>30</v>
      </c>
      <c r="O19" s="12">
        <v>42211.763414351852</v>
      </c>
      <c r="P19" s="12">
        <v>42171.763414351852</v>
      </c>
      <c r="Q19" s="8">
        <v>100.12</v>
      </c>
      <c r="R19" s="8">
        <v>127.81</v>
      </c>
      <c r="S19" s="13" t="s">
        <v>28</v>
      </c>
      <c r="T19" s="8" t="s">
        <v>31</v>
      </c>
      <c r="U19" s="14">
        <v>42171.763414351852</v>
      </c>
      <c r="V19" s="14">
        <v>42211.763414351852</v>
      </c>
    </row>
    <row r="20" spans="1:22" ht="72" x14ac:dyDescent="0.3">
      <c r="A20" s="8">
        <v>2799</v>
      </c>
      <c r="B20" s="9" t="s">
        <v>71</v>
      </c>
      <c r="C20" s="9" t="s">
        <v>72</v>
      </c>
      <c r="D20" s="10">
        <v>5000</v>
      </c>
      <c r="E20" s="11">
        <v>5831.74</v>
      </c>
      <c r="F20" s="8" t="s">
        <v>22</v>
      </c>
      <c r="G20" s="8" t="s">
        <v>24</v>
      </c>
      <c r="H20" s="8" t="s">
        <v>25</v>
      </c>
      <c r="I20" s="8">
        <v>1466179200</v>
      </c>
      <c r="J20" s="8">
        <v>1463466070</v>
      </c>
      <c r="K20" s="8" t="b">
        <v>0</v>
      </c>
      <c r="L20" s="8">
        <v>130</v>
      </c>
      <c r="M20" s="8" t="b">
        <v>1</v>
      </c>
      <c r="N20" s="8" t="s">
        <v>30</v>
      </c>
      <c r="O20" s="12">
        <v>42538.666666666672</v>
      </c>
      <c r="P20" s="12">
        <v>42507.264699074076</v>
      </c>
      <c r="Q20" s="8">
        <v>116.63</v>
      </c>
      <c r="R20" s="8">
        <v>44.86</v>
      </c>
      <c r="S20" s="13" t="s">
        <v>28</v>
      </c>
      <c r="T20" s="8" t="s">
        <v>31</v>
      </c>
      <c r="U20" s="14">
        <v>42507.264699074076</v>
      </c>
      <c r="V20" s="14">
        <v>42538.666666666672</v>
      </c>
    </row>
    <row r="21" spans="1:22" ht="115.2" x14ac:dyDescent="0.3">
      <c r="A21" s="8">
        <v>3489</v>
      </c>
      <c r="B21" s="9" t="s">
        <v>73</v>
      </c>
      <c r="C21" s="9" t="s">
        <v>74</v>
      </c>
      <c r="D21" s="10">
        <v>5000</v>
      </c>
      <c r="E21" s="11">
        <v>5635</v>
      </c>
      <c r="F21" s="8" t="s">
        <v>22</v>
      </c>
      <c r="G21" s="8" t="s">
        <v>24</v>
      </c>
      <c r="H21" s="8" t="s">
        <v>25</v>
      </c>
      <c r="I21" s="8">
        <v>1400965200</v>
      </c>
      <c r="J21" s="8">
        <v>1398352531</v>
      </c>
      <c r="K21" s="8" t="b">
        <v>0</v>
      </c>
      <c r="L21" s="8">
        <v>72</v>
      </c>
      <c r="M21" s="8" t="b">
        <v>1</v>
      </c>
      <c r="N21" s="8" t="s">
        <v>30</v>
      </c>
      <c r="O21" s="12">
        <v>41783.875</v>
      </c>
      <c r="P21" s="12">
        <v>41753.635775462964</v>
      </c>
      <c r="Q21" s="8">
        <v>112.7</v>
      </c>
      <c r="R21" s="8">
        <v>78.260000000000005</v>
      </c>
      <c r="S21" s="13" t="s">
        <v>28</v>
      </c>
      <c r="T21" s="8" t="s">
        <v>31</v>
      </c>
      <c r="U21" s="14">
        <v>41753.635775462964</v>
      </c>
      <c r="V21" s="14">
        <v>41783.875</v>
      </c>
    </row>
    <row r="22" spans="1:22" ht="57.6" x14ac:dyDescent="0.3">
      <c r="A22" s="8">
        <v>3297</v>
      </c>
      <c r="B22" s="9" t="s">
        <v>75</v>
      </c>
      <c r="C22" s="9" t="s">
        <v>76</v>
      </c>
      <c r="D22" s="10">
        <v>5500</v>
      </c>
      <c r="E22" s="11">
        <v>5504</v>
      </c>
      <c r="F22" s="8" t="s">
        <v>22</v>
      </c>
      <c r="G22" s="8" t="s">
        <v>24</v>
      </c>
      <c r="H22" s="8" t="s">
        <v>25</v>
      </c>
      <c r="I22" s="8">
        <v>1438037940</v>
      </c>
      <c r="J22" s="8">
        <v>1436380256</v>
      </c>
      <c r="K22" s="8" t="b">
        <v>0</v>
      </c>
      <c r="L22" s="8">
        <v>44</v>
      </c>
      <c r="M22" s="8" t="b">
        <v>1</v>
      </c>
      <c r="N22" s="8" t="s">
        <v>30</v>
      </c>
      <c r="O22" s="12">
        <v>42212.957638888889</v>
      </c>
      <c r="P22" s="12">
        <v>42193.771481481483</v>
      </c>
      <c r="Q22" s="8">
        <v>100.07</v>
      </c>
      <c r="R22" s="8">
        <v>125.09</v>
      </c>
      <c r="S22" s="13" t="s">
        <v>28</v>
      </c>
      <c r="T22" s="8" t="s">
        <v>31</v>
      </c>
      <c r="U22" s="14">
        <v>42193.771481481483</v>
      </c>
      <c r="V22" s="14">
        <v>42212.957638888889</v>
      </c>
    </row>
    <row r="23" spans="1:22" ht="72" x14ac:dyDescent="0.3">
      <c r="A23" s="8">
        <v>3277</v>
      </c>
      <c r="B23" s="9" t="s">
        <v>77</v>
      </c>
      <c r="C23" s="9" t="s">
        <v>78</v>
      </c>
      <c r="D23" s="10">
        <v>5000</v>
      </c>
      <c r="E23" s="11">
        <v>5430</v>
      </c>
      <c r="F23" s="8" t="s">
        <v>22</v>
      </c>
      <c r="G23" s="8" t="s">
        <v>24</v>
      </c>
      <c r="H23" s="8" t="s">
        <v>25</v>
      </c>
      <c r="I23" s="8">
        <v>1416331406</v>
      </c>
      <c r="J23" s="8">
        <v>1413735806</v>
      </c>
      <c r="K23" s="8" t="b">
        <v>1</v>
      </c>
      <c r="L23" s="8">
        <v>100</v>
      </c>
      <c r="M23" s="8" t="b">
        <v>1</v>
      </c>
      <c r="N23" s="8" t="s">
        <v>30</v>
      </c>
      <c r="O23" s="12">
        <v>41961.724606481483</v>
      </c>
      <c r="P23" s="12">
        <v>41931.682939814811</v>
      </c>
      <c r="Q23" s="8">
        <v>108.6</v>
      </c>
      <c r="R23" s="8">
        <v>54.3</v>
      </c>
      <c r="S23" s="13" t="s">
        <v>28</v>
      </c>
      <c r="T23" s="8" t="s">
        <v>31</v>
      </c>
      <c r="U23" s="14">
        <v>41931.682939814818</v>
      </c>
      <c r="V23" s="14">
        <v>41961.724606481483</v>
      </c>
    </row>
    <row r="24" spans="1:22" ht="72" x14ac:dyDescent="0.3">
      <c r="A24" s="8">
        <v>3352</v>
      </c>
      <c r="B24" s="9" t="s">
        <v>79</v>
      </c>
      <c r="C24" s="9" t="s">
        <v>80</v>
      </c>
      <c r="D24" s="10">
        <v>5000</v>
      </c>
      <c r="E24" s="11">
        <v>5376</v>
      </c>
      <c r="F24" s="8" t="s">
        <v>22</v>
      </c>
      <c r="G24" s="8" t="s">
        <v>24</v>
      </c>
      <c r="H24" s="8" t="s">
        <v>25</v>
      </c>
      <c r="I24" s="8">
        <v>1467414000</v>
      </c>
      <c r="J24" s="8">
        <v>1462492178</v>
      </c>
      <c r="K24" s="8" t="b">
        <v>0</v>
      </c>
      <c r="L24" s="8">
        <v>70</v>
      </c>
      <c r="M24" s="8" t="b">
        <v>1</v>
      </c>
      <c r="N24" s="8" t="s">
        <v>30</v>
      </c>
      <c r="O24" s="12">
        <v>42552.958333333328</v>
      </c>
      <c r="P24" s="12">
        <v>42495.992800925931</v>
      </c>
      <c r="Q24" s="8">
        <v>107.52</v>
      </c>
      <c r="R24" s="8">
        <v>76.8</v>
      </c>
      <c r="S24" s="13" t="s">
        <v>28</v>
      </c>
      <c r="T24" s="8" t="s">
        <v>31</v>
      </c>
      <c r="U24" s="14">
        <v>42495.992800925931</v>
      </c>
      <c r="V24" s="14">
        <v>42552.958333333328</v>
      </c>
    </row>
    <row r="25" spans="1:22" ht="86.4" x14ac:dyDescent="0.3">
      <c r="A25" s="8">
        <v>2819</v>
      </c>
      <c r="B25" s="9" t="s">
        <v>81</v>
      </c>
      <c r="C25" s="9" t="s">
        <v>82</v>
      </c>
      <c r="D25" s="10">
        <v>5000</v>
      </c>
      <c r="E25" s="11">
        <v>5240</v>
      </c>
      <c r="F25" s="8" t="s">
        <v>22</v>
      </c>
      <c r="G25" s="8" t="s">
        <v>24</v>
      </c>
      <c r="H25" s="8" t="s">
        <v>25</v>
      </c>
      <c r="I25" s="8">
        <v>1434285409</v>
      </c>
      <c r="J25" s="8">
        <v>1431693409</v>
      </c>
      <c r="K25" s="8" t="b">
        <v>0</v>
      </c>
      <c r="L25" s="8">
        <v>104</v>
      </c>
      <c r="M25" s="8" t="b">
        <v>1</v>
      </c>
      <c r="N25" s="8" t="s">
        <v>30</v>
      </c>
      <c r="O25" s="12">
        <v>42169.525567129633</v>
      </c>
      <c r="P25" s="12">
        <v>42139.525567129633</v>
      </c>
      <c r="Q25" s="8">
        <v>104.8</v>
      </c>
      <c r="R25" s="8">
        <v>50.38</v>
      </c>
      <c r="S25" s="13" t="s">
        <v>28</v>
      </c>
      <c r="T25" s="8" t="s">
        <v>31</v>
      </c>
      <c r="U25" s="14">
        <v>42139.525567129633</v>
      </c>
      <c r="V25" s="14">
        <v>42169.525567129633</v>
      </c>
    </row>
    <row r="26" spans="1:22" ht="57.6" x14ac:dyDescent="0.3">
      <c r="A26" s="8">
        <v>520</v>
      </c>
      <c r="B26" s="9" t="s">
        <v>83</v>
      </c>
      <c r="C26" s="9" t="s">
        <v>84</v>
      </c>
      <c r="D26" s="10">
        <v>5000</v>
      </c>
      <c r="E26" s="11">
        <v>5105</v>
      </c>
      <c r="F26" s="8" t="s">
        <v>22</v>
      </c>
      <c r="G26" s="8" t="s">
        <v>24</v>
      </c>
      <c r="H26" s="8" t="s">
        <v>25</v>
      </c>
      <c r="I26" s="8">
        <v>1449766261</v>
      </c>
      <c r="J26" s="8">
        <v>1447174261</v>
      </c>
      <c r="K26" s="8" t="b">
        <v>0</v>
      </c>
      <c r="L26" s="8">
        <v>34</v>
      </c>
      <c r="M26" s="8" t="b">
        <v>1</v>
      </c>
      <c r="N26" s="8" t="s">
        <v>30</v>
      </c>
      <c r="O26" s="12">
        <v>42348.702094907407</v>
      </c>
      <c r="P26" s="12">
        <v>42318.702094907407</v>
      </c>
      <c r="Q26" s="8">
        <v>102.1</v>
      </c>
      <c r="R26" s="8">
        <v>150.15</v>
      </c>
      <c r="S26" s="13" t="s">
        <v>28</v>
      </c>
      <c r="T26" s="8" t="s">
        <v>31</v>
      </c>
      <c r="U26" s="14">
        <v>42318.702094907407</v>
      </c>
      <c r="V26" s="14">
        <v>42348.702094907407</v>
      </c>
    </row>
    <row r="27" spans="1:22" ht="100.8" hidden="1" x14ac:dyDescent="0.3">
      <c r="A27" s="8">
        <v>2982</v>
      </c>
      <c r="B27" s="9" t="s">
        <v>85</v>
      </c>
      <c r="C27" s="9" t="s">
        <v>86</v>
      </c>
      <c r="D27" s="10">
        <v>5000</v>
      </c>
      <c r="E27" s="11">
        <v>5103</v>
      </c>
      <c r="F27" s="8" t="s">
        <v>22</v>
      </c>
      <c r="G27" s="8" t="s">
        <v>24</v>
      </c>
      <c r="H27" s="8" t="s">
        <v>25</v>
      </c>
      <c r="I27" s="8">
        <v>1455208143</v>
      </c>
      <c r="J27" s="8">
        <v>1452616143</v>
      </c>
      <c r="K27" s="8" t="b">
        <v>1</v>
      </c>
      <c r="L27" s="8">
        <v>59</v>
      </c>
      <c r="M27" s="8" t="b">
        <v>1</v>
      </c>
      <c r="N27" s="8" t="s">
        <v>27</v>
      </c>
      <c r="O27" s="12">
        <v>42411.686840277776</v>
      </c>
      <c r="P27" s="12">
        <v>42381.686840277776</v>
      </c>
      <c r="Q27" s="8">
        <v>102.06</v>
      </c>
      <c r="R27" s="8">
        <v>86.49</v>
      </c>
      <c r="S27" s="13" t="s">
        <v>28</v>
      </c>
      <c r="T27" s="8" t="s">
        <v>29</v>
      </c>
      <c r="U27" s="14">
        <v>42381.686840277776</v>
      </c>
      <c r="V27" s="14">
        <v>42411.686840277776</v>
      </c>
    </row>
    <row r="28" spans="1:22" ht="115.2" x14ac:dyDescent="0.3">
      <c r="A28" s="8">
        <v>2798</v>
      </c>
      <c r="B28" s="9" t="s">
        <v>87</v>
      </c>
      <c r="C28" s="9" t="s">
        <v>88</v>
      </c>
      <c r="D28" s="10">
        <v>5000</v>
      </c>
      <c r="E28" s="11">
        <v>5070</v>
      </c>
      <c r="F28" s="8" t="s">
        <v>22</v>
      </c>
      <c r="G28" s="8" t="s">
        <v>24</v>
      </c>
      <c r="H28" s="8" t="s">
        <v>25</v>
      </c>
      <c r="I28" s="8">
        <v>1438358400</v>
      </c>
      <c r="J28" s="8">
        <v>1437063121</v>
      </c>
      <c r="K28" s="8" t="b">
        <v>0</v>
      </c>
      <c r="L28" s="8">
        <v>139</v>
      </c>
      <c r="M28" s="8" t="b">
        <v>1</v>
      </c>
      <c r="N28" s="8" t="s">
        <v>30</v>
      </c>
      <c r="O28" s="12">
        <v>42216.666666666672</v>
      </c>
      <c r="P28" s="12">
        <v>42201.675011574072</v>
      </c>
      <c r="Q28" s="8">
        <v>101.4</v>
      </c>
      <c r="R28" s="8">
        <v>36.47</v>
      </c>
      <c r="S28" s="13" t="s">
        <v>28</v>
      </c>
      <c r="T28" s="8" t="s">
        <v>31</v>
      </c>
      <c r="U28" s="14">
        <v>42201.675011574072</v>
      </c>
      <c r="V28" s="14">
        <v>42216.666666666672</v>
      </c>
    </row>
    <row r="29" spans="1:22" ht="57.6" x14ac:dyDescent="0.3">
      <c r="A29" s="8">
        <v>3351</v>
      </c>
      <c r="B29" s="9" t="s">
        <v>89</v>
      </c>
      <c r="C29" s="9" t="s">
        <v>90</v>
      </c>
      <c r="D29" s="10">
        <v>5000</v>
      </c>
      <c r="E29" s="11">
        <v>5055</v>
      </c>
      <c r="F29" s="8" t="s">
        <v>22</v>
      </c>
      <c r="G29" s="8" t="s">
        <v>24</v>
      </c>
      <c r="H29" s="8" t="s">
        <v>25</v>
      </c>
      <c r="I29" s="8">
        <v>1406113200</v>
      </c>
      <c r="J29" s="8">
        <v>1402910965</v>
      </c>
      <c r="K29" s="8" t="b">
        <v>0</v>
      </c>
      <c r="L29" s="8">
        <v>54</v>
      </c>
      <c r="M29" s="8" t="b">
        <v>1</v>
      </c>
      <c r="N29" s="8" t="s">
        <v>30</v>
      </c>
      <c r="O29" s="12">
        <v>41843.458333333336</v>
      </c>
      <c r="P29" s="12">
        <v>41806.395428240743</v>
      </c>
      <c r="Q29" s="8">
        <v>101.1</v>
      </c>
      <c r="R29" s="8">
        <v>93.61</v>
      </c>
      <c r="S29" s="13" t="s">
        <v>28</v>
      </c>
      <c r="T29" s="8" t="s">
        <v>31</v>
      </c>
      <c r="U29" s="14">
        <v>41806.395428240743</v>
      </c>
      <c r="V29" s="14">
        <v>41843.458333333336</v>
      </c>
    </row>
    <row r="30" spans="1:22" ht="100.8" x14ac:dyDescent="0.3">
      <c r="A30" s="8">
        <v>3335</v>
      </c>
      <c r="B30" s="9" t="s">
        <v>91</v>
      </c>
      <c r="C30" s="9" t="s">
        <v>92</v>
      </c>
      <c r="D30" s="10">
        <v>5000</v>
      </c>
      <c r="E30" s="11">
        <v>5016</v>
      </c>
      <c r="F30" s="8" t="s">
        <v>22</v>
      </c>
      <c r="G30" s="8" t="s">
        <v>24</v>
      </c>
      <c r="H30" s="8" t="s">
        <v>25</v>
      </c>
      <c r="I30" s="8">
        <v>1407106800</v>
      </c>
      <c r="J30" s="8">
        <v>1404749446</v>
      </c>
      <c r="K30" s="8" t="b">
        <v>0</v>
      </c>
      <c r="L30" s="8">
        <v>63</v>
      </c>
      <c r="M30" s="8" t="b">
        <v>1</v>
      </c>
      <c r="N30" s="8" t="s">
        <v>30</v>
      </c>
      <c r="O30" s="12">
        <v>41854.958333333336</v>
      </c>
      <c r="P30" s="12">
        <v>41827.674143518518</v>
      </c>
      <c r="Q30" s="8">
        <v>100.32</v>
      </c>
      <c r="R30" s="8">
        <v>79.62</v>
      </c>
      <c r="S30" s="13" t="s">
        <v>28</v>
      </c>
      <c r="T30" s="8" t="s">
        <v>31</v>
      </c>
      <c r="U30" s="14">
        <v>41827.674143518518</v>
      </c>
      <c r="V30" s="14">
        <v>41854.958333333336</v>
      </c>
    </row>
    <row r="31" spans="1:22" ht="72" x14ac:dyDescent="0.3">
      <c r="A31" s="8">
        <v>3590</v>
      </c>
      <c r="B31" s="9" t="s">
        <v>93</v>
      </c>
      <c r="C31" s="9" t="s">
        <v>94</v>
      </c>
      <c r="D31" s="10">
        <v>5000</v>
      </c>
      <c r="E31" s="11">
        <v>5003</v>
      </c>
      <c r="F31" s="8" t="s">
        <v>22</v>
      </c>
      <c r="G31" s="8" t="s">
        <v>24</v>
      </c>
      <c r="H31" s="8" t="s">
        <v>25</v>
      </c>
      <c r="I31" s="8">
        <v>1413792034</v>
      </c>
      <c r="J31" s="8">
        <v>1411200034</v>
      </c>
      <c r="K31" s="8" t="b">
        <v>0</v>
      </c>
      <c r="L31" s="8">
        <v>73</v>
      </c>
      <c r="M31" s="8" t="b">
        <v>1</v>
      </c>
      <c r="N31" s="8" t="s">
        <v>30</v>
      </c>
      <c r="O31" s="12">
        <v>41932.333726851852</v>
      </c>
      <c r="P31" s="12">
        <v>41902.333726851852</v>
      </c>
      <c r="Q31" s="8">
        <v>100.06</v>
      </c>
      <c r="R31" s="8">
        <v>68.53</v>
      </c>
      <c r="S31" s="13" t="s">
        <v>28</v>
      </c>
      <c r="T31" s="8" t="s">
        <v>31</v>
      </c>
      <c r="U31" s="14">
        <v>41902.333726851852</v>
      </c>
      <c r="V31" s="14">
        <v>41932.333726851852</v>
      </c>
    </row>
    <row r="32" spans="1:22" ht="100.8" x14ac:dyDescent="0.3">
      <c r="A32" s="8">
        <v>3416</v>
      </c>
      <c r="B32" s="9" t="s">
        <v>95</v>
      </c>
      <c r="C32" s="9" t="s">
        <v>96</v>
      </c>
      <c r="D32" s="10">
        <v>4000</v>
      </c>
      <c r="E32" s="11">
        <v>4784</v>
      </c>
      <c r="F32" s="8" t="s">
        <v>22</v>
      </c>
      <c r="G32" s="8" t="s">
        <v>24</v>
      </c>
      <c r="H32" s="8" t="s">
        <v>25</v>
      </c>
      <c r="I32" s="8">
        <v>1429813800</v>
      </c>
      <c r="J32" s="8">
        <v>1427363645</v>
      </c>
      <c r="K32" s="8" t="b">
        <v>0</v>
      </c>
      <c r="L32" s="8">
        <v>30</v>
      </c>
      <c r="M32" s="8" t="b">
        <v>1</v>
      </c>
      <c r="N32" s="8" t="s">
        <v>30</v>
      </c>
      <c r="O32" s="12">
        <v>42117.770833333328</v>
      </c>
      <c r="P32" s="12">
        <v>42089.412557870368</v>
      </c>
      <c r="Q32" s="8">
        <v>119.6</v>
      </c>
      <c r="R32" s="8">
        <v>159.47</v>
      </c>
      <c r="S32" s="13" t="s">
        <v>28</v>
      </c>
      <c r="T32" s="8" t="s">
        <v>31</v>
      </c>
      <c r="U32" s="14">
        <v>42089.412557870368</v>
      </c>
      <c r="V32" s="14">
        <v>42117.770833333328</v>
      </c>
    </row>
    <row r="33" spans="1:22" ht="43.2" x14ac:dyDescent="0.3">
      <c r="A33" s="8">
        <v>3723</v>
      </c>
      <c r="B33" s="9" t="s">
        <v>97</v>
      </c>
      <c r="C33" s="9" t="s">
        <v>98</v>
      </c>
      <c r="D33" s="10">
        <v>4500</v>
      </c>
      <c r="E33" s="11">
        <v>4592</v>
      </c>
      <c r="F33" s="8" t="s">
        <v>22</v>
      </c>
      <c r="G33" s="8" t="s">
        <v>24</v>
      </c>
      <c r="H33" s="8" t="s">
        <v>25</v>
      </c>
      <c r="I33" s="8">
        <v>1417374262</v>
      </c>
      <c r="J33" s="8">
        <v>1414778662</v>
      </c>
      <c r="K33" s="8" t="b">
        <v>0</v>
      </c>
      <c r="L33" s="8">
        <v>63</v>
      </c>
      <c r="M33" s="8" t="b">
        <v>1</v>
      </c>
      <c r="N33" s="8" t="s">
        <v>30</v>
      </c>
      <c r="O33" s="12">
        <v>41973.794699074075</v>
      </c>
      <c r="P33" s="12">
        <v>41943.753032407403</v>
      </c>
      <c r="Q33" s="8">
        <v>102.04</v>
      </c>
      <c r="R33" s="8">
        <v>72.89</v>
      </c>
      <c r="S33" s="13" t="s">
        <v>28</v>
      </c>
      <c r="T33" s="8" t="s">
        <v>31</v>
      </c>
      <c r="U33" s="14">
        <v>41943.753032407411</v>
      </c>
      <c r="V33" s="14">
        <v>41973.794699074075</v>
      </c>
    </row>
    <row r="34" spans="1:22" ht="72" x14ac:dyDescent="0.3">
      <c r="A34" s="8">
        <v>3827</v>
      </c>
      <c r="B34" s="9" t="s">
        <v>99</v>
      </c>
      <c r="C34" s="9" t="s">
        <v>100</v>
      </c>
      <c r="D34" s="10">
        <v>3000</v>
      </c>
      <c r="E34" s="11">
        <v>4580</v>
      </c>
      <c r="F34" s="8" t="s">
        <v>22</v>
      </c>
      <c r="G34" s="8" t="s">
        <v>24</v>
      </c>
      <c r="H34" s="8" t="s">
        <v>25</v>
      </c>
      <c r="I34" s="8">
        <v>1427414400</v>
      </c>
      <c r="J34" s="8">
        <v>1422656201</v>
      </c>
      <c r="K34" s="8" t="b">
        <v>0</v>
      </c>
      <c r="L34" s="8">
        <v>65</v>
      </c>
      <c r="M34" s="8" t="b">
        <v>1</v>
      </c>
      <c r="N34" s="8" t="s">
        <v>30</v>
      </c>
      <c r="O34" s="12">
        <v>42090</v>
      </c>
      <c r="P34" s="12">
        <v>42034.928252314814</v>
      </c>
      <c r="Q34" s="8">
        <v>152.66999999999999</v>
      </c>
      <c r="R34" s="8">
        <v>70.459999999999994</v>
      </c>
      <c r="S34" s="13" t="s">
        <v>28</v>
      </c>
      <c r="T34" s="8" t="s">
        <v>31</v>
      </c>
      <c r="U34" s="14">
        <v>42034.928252314814</v>
      </c>
      <c r="V34" s="14">
        <v>42090</v>
      </c>
    </row>
    <row r="35" spans="1:22" ht="86.4" x14ac:dyDescent="0.3">
      <c r="A35" s="8">
        <v>1303</v>
      </c>
      <c r="B35" s="9" t="s">
        <v>101</v>
      </c>
      <c r="C35" s="9" t="s">
        <v>102</v>
      </c>
      <c r="D35" s="10">
        <v>3500</v>
      </c>
      <c r="E35" s="11">
        <v>4559.13</v>
      </c>
      <c r="F35" s="8" t="s">
        <v>22</v>
      </c>
      <c r="G35" s="8" t="s">
        <v>24</v>
      </c>
      <c r="H35" s="8" t="s">
        <v>25</v>
      </c>
      <c r="I35" s="8">
        <v>1469962800</v>
      </c>
      <c r="J35" s="8">
        <v>1468578920</v>
      </c>
      <c r="K35" s="8" t="b">
        <v>0</v>
      </c>
      <c r="L35" s="8">
        <v>108</v>
      </c>
      <c r="M35" s="8" t="b">
        <v>1</v>
      </c>
      <c r="N35" s="8" t="s">
        <v>30</v>
      </c>
      <c r="O35" s="12">
        <v>42582.458333333328</v>
      </c>
      <c r="P35" s="12">
        <v>42566.441203703704</v>
      </c>
      <c r="Q35" s="8">
        <v>130.26</v>
      </c>
      <c r="R35" s="8">
        <v>42.21</v>
      </c>
      <c r="S35" s="13" t="s">
        <v>28</v>
      </c>
      <c r="T35" s="8" t="s">
        <v>31</v>
      </c>
      <c r="U35" s="14">
        <v>42566.441203703704</v>
      </c>
      <c r="V35" s="14">
        <v>42582.458333333328</v>
      </c>
    </row>
    <row r="36" spans="1:22" ht="57.6" x14ac:dyDescent="0.3">
      <c r="A36" s="8">
        <v>3523</v>
      </c>
      <c r="B36" s="9" t="s">
        <v>103</v>
      </c>
      <c r="C36" s="9" t="s">
        <v>104</v>
      </c>
      <c r="D36" s="10">
        <v>4000</v>
      </c>
      <c r="E36" s="11">
        <v>4546</v>
      </c>
      <c r="F36" s="8" t="s">
        <v>22</v>
      </c>
      <c r="G36" s="8" t="s">
        <v>24</v>
      </c>
      <c r="H36" s="8" t="s">
        <v>25</v>
      </c>
      <c r="I36" s="8">
        <v>1474844400</v>
      </c>
      <c r="J36" s="8">
        <v>1469871148</v>
      </c>
      <c r="K36" s="8" t="b">
        <v>0</v>
      </c>
      <c r="L36" s="8">
        <v>80</v>
      </c>
      <c r="M36" s="8" t="b">
        <v>1</v>
      </c>
      <c r="N36" s="8" t="s">
        <v>30</v>
      </c>
      <c r="O36" s="12">
        <v>42638.958333333328</v>
      </c>
      <c r="P36" s="12">
        <v>42581.397546296299</v>
      </c>
      <c r="Q36" s="8">
        <v>113.65</v>
      </c>
      <c r="R36" s="8">
        <v>56.83</v>
      </c>
      <c r="S36" s="13" t="s">
        <v>28</v>
      </c>
      <c r="T36" s="8" t="s">
        <v>31</v>
      </c>
      <c r="U36" s="14">
        <v>42581.397546296299</v>
      </c>
      <c r="V36" s="14">
        <v>42638.958333333328</v>
      </c>
    </row>
    <row r="37" spans="1:22" ht="57.6" x14ac:dyDescent="0.3">
      <c r="A37" s="8">
        <v>3673</v>
      </c>
      <c r="B37" s="9" t="s">
        <v>105</v>
      </c>
      <c r="C37" s="9" t="s">
        <v>106</v>
      </c>
      <c r="D37" s="10">
        <v>4000</v>
      </c>
      <c r="E37" s="11">
        <v>4545</v>
      </c>
      <c r="F37" s="8" t="s">
        <v>22</v>
      </c>
      <c r="G37" s="8" t="s">
        <v>24</v>
      </c>
      <c r="H37" s="8" t="s">
        <v>25</v>
      </c>
      <c r="I37" s="8">
        <v>1415191920</v>
      </c>
      <c r="J37" s="8">
        <v>1412233497</v>
      </c>
      <c r="K37" s="8" t="b">
        <v>0</v>
      </c>
      <c r="L37" s="8">
        <v>114</v>
      </c>
      <c r="M37" s="8" t="b">
        <v>1</v>
      </c>
      <c r="N37" s="8" t="s">
        <v>30</v>
      </c>
      <c r="O37" s="12">
        <v>41948.536111111112</v>
      </c>
      <c r="P37" s="12">
        <v>41914.295104166667</v>
      </c>
      <c r="Q37" s="8">
        <v>113.63</v>
      </c>
      <c r="R37" s="8">
        <v>39.869999999999997</v>
      </c>
      <c r="S37" s="13" t="s">
        <v>28</v>
      </c>
      <c r="T37" s="8" t="s">
        <v>31</v>
      </c>
      <c r="U37" s="14">
        <v>41914.295104166667</v>
      </c>
      <c r="V37" s="14">
        <v>41948.536111111112</v>
      </c>
    </row>
    <row r="38" spans="1:22" ht="100.8" x14ac:dyDescent="0.3">
      <c r="A38" s="8">
        <v>3724</v>
      </c>
      <c r="B38" s="9" t="s">
        <v>107</v>
      </c>
      <c r="C38" s="9" t="s">
        <v>108</v>
      </c>
      <c r="D38" s="10">
        <v>4300</v>
      </c>
      <c r="E38" s="11">
        <v>4409.55</v>
      </c>
      <c r="F38" s="8" t="s">
        <v>22</v>
      </c>
      <c r="G38" s="8" t="s">
        <v>24</v>
      </c>
      <c r="H38" s="8" t="s">
        <v>25</v>
      </c>
      <c r="I38" s="8">
        <v>1462402800</v>
      </c>
      <c r="J38" s="8">
        <v>1459856860</v>
      </c>
      <c r="K38" s="8" t="b">
        <v>0</v>
      </c>
      <c r="L38" s="8">
        <v>89</v>
      </c>
      <c r="M38" s="8" t="b">
        <v>1</v>
      </c>
      <c r="N38" s="8" t="s">
        <v>30</v>
      </c>
      <c r="O38" s="12">
        <v>42494.958333333328</v>
      </c>
      <c r="P38" s="12">
        <v>42465.491435185184</v>
      </c>
      <c r="Q38" s="8">
        <v>102.55</v>
      </c>
      <c r="R38" s="8">
        <v>49.55</v>
      </c>
      <c r="S38" s="13" t="s">
        <v>28</v>
      </c>
      <c r="T38" s="8" t="s">
        <v>31</v>
      </c>
      <c r="U38" s="14">
        <v>42465.491435185191</v>
      </c>
      <c r="V38" s="14">
        <v>42494.958333333328</v>
      </c>
    </row>
    <row r="39" spans="1:22" ht="100.8" x14ac:dyDescent="0.3">
      <c r="A39" s="8">
        <v>3315</v>
      </c>
      <c r="B39" s="9" t="s">
        <v>109</v>
      </c>
      <c r="C39" s="9" t="s">
        <v>110</v>
      </c>
      <c r="D39" s="10">
        <v>4000</v>
      </c>
      <c r="E39" s="11">
        <v>4400</v>
      </c>
      <c r="F39" s="8" t="s">
        <v>22</v>
      </c>
      <c r="G39" s="8" t="s">
        <v>24</v>
      </c>
      <c r="H39" s="8" t="s">
        <v>25</v>
      </c>
      <c r="I39" s="8">
        <v>1462519041</v>
      </c>
      <c r="J39" s="8">
        <v>1459927041</v>
      </c>
      <c r="K39" s="8" t="b">
        <v>0</v>
      </c>
      <c r="L39" s="8">
        <v>89</v>
      </c>
      <c r="M39" s="8" t="b">
        <v>1</v>
      </c>
      <c r="N39" s="8" t="s">
        <v>30</v>
      </c>
      <c r="O39" s="12">
        <v>42496.303715277776</v>
      </c>
      <c r="P39" s="12">
        <v>42466.303715277776</v>
      </c>
      <c r="Q39" s="8">
        <v>110</v>
      </c>
      <c r="R39" s="8">
        <v>49.44</v>
      </c>
      <c r="S39" s="13" t="s">
        <v>28</v>
      </c>
      <c r="T39" s="8" t="s">
        <v>31</v>
      </c>
      <c r="U39" s="14">
        <v>42466.303715277783</v>
      </c>
      <c r="V39" s="14">
        <v>42496.303715277783</v>
      </c>
    </row>
    <row r="40" spans="1:22" ht="100.8" x14ac:dyDescent="0.3">
      <c r="A40" s="8">
        <v>2816</v>
      </c>
      <c r="B40" s="9" t="s">
        <v>111</v>
      </c>
      <c r="C40" s="9" t="s">
        <v>112</v>
      </c>
      <c r="D40" s="10">
        <v>3000</v>
      </c>
      <c r="E40" s="11">
        <v>4247</v>
      </c>
      <c r="F40" s="8" t="s">
        <v>22</v>
      </c>
      <c r="G40" s="8" t="s">
        <v>24</v>
      </c>
      <c r="H40" s="8" t="s">
        <v>25</v>
      </c>
      <c r="I40" s="8">
        <v>1438531200</v>
      </c>
      <c r="J40" s="8">
        <v>1435921992</v>
      </c>
      <c r="K40" s="8" t="b">
        <v>0</v>
      </c>
      <c r="L40" s="8">
        <v>169</v>
      </c>
      <c r="M40" s="8" t="b">
        <v>1</v>
      </c>
      <c r="N40" s="8" t="s">
        <v>30</v>
      </c>
      <c r="O40" s="12">
        <v>42218.666666666672</v>
      </c>
      <c r="P40" s="12">
        <v>42188.467499999999</v>
      </c>
      <c r="Q40" s="8">
        <v>141.57</v>
      </c>
      <c r="R40" s="8">
        <v>25.13</v>
      </c>
      <c r="S40" s="13" t="s">
        <v>28</v>
      </c>
      <c r="T40" s="8" t="s">
        <v>31</v>
      </c>
      <c r="U40" s="14">
        <v>42188.467499999999</v>
      </c>
      <c r="V40" s="14">
        <v>42218.666666666672</v>
      </c>
    </row>
    <row r="41" spans="1:22" ht="57.6" x14ac:dyDescent="0.3">
      <c r="A41" s="8">
        <v>3482</v>
      </c>
      <c r="B41" s="9" t="s">
        <v>113</v>
      </c>
      <c r="C41" s="9" t="s">
        <v>114</v>
      </c>
      <c r="D41" s="10">
        <v>3000</v>
      </c>
      <c r="E41" s="11">
        <v>4150</v>
      </c>
      <c r="F41" s="8" t="s">
        <v>22</v>
      </c>
      <c r="G41" s="8" t="s">
        <v>24</v>
      </c>
      <c r="H41" s="8" t="s">
        <v>25</v>
      </c>
      <c r="I41" s="8">
        <v>1404671466</v>
      </c>
      <c r="J41" s="8">
        <v>1402079466</v>
      </c>
      <c r="K41" s="8" t="b">
        <v>0</v>
      </c>
      <c r="L41" s="8">
        <v>80</v>
      </c>
      <c r="M41" s="8" t="b">
        <v>1</v>
      </c>
      <c r="N41" s="8" t="s">
        <v>30</v>
      </c>
      <c r="O41" s="12">
        <v>41826.771597222221</v>
      </c>
      <c r="P41" s="12">
        <v>41796.771597222221</v>
      </c>
      <c r="Q41" s="8">
        <v>138.33000000000001</v>
      </c>
      <c r="R41" s="8">
        <v>51.88</v>
      </c>
      <c r="S41" s="13" t="s">
        <v>28</v>
      </c>
      <c r="T41" s="8" t="s">
        <v>31</v>
      </c>
      <c r="U41" s="14">
        <v>41796.771597222221</v>
      </c>
      <c r="V41" s="14">
        <v>41826.771597222221</v>
      </c>
    </row>
    <row r="42" spans="1:22" ht="72" x14ac:dyDescent="0.3">
      <c r="A42" s="8">
        <v>3221</v>
      </c>
      <c r="B42" s="9" t="s">
        <v>115</v>
      </c>
      <c r="C42" s="9" t="s">
        <v>116</v>
      </c>
      <c r="D42" s="10">
        <v>4000</v>
      </c>
      <c r="E42" s="11">
        <v>4137</v>
      </c>
      <c r="F42" s="8" t="s">
        <v>22</v>
      </c>
      <c r="G42" s="8" t="s">
        <v>24</v>
      </c>
      <c r="H42" s="8" t="s">
        <v>25</v>
      </c>
      <c r="I42" s="8">
        <v>1436114603</v>
      </c>
      <c r="J42" s="8">
        <v>1433090603</v>
      </c>
      <c r="K42" s="8" t="b">
        <v>1</v>
      </c>
      <c r="L42" s="8">
        <v>113</v>
      </c>
      <c r="M42" s="8" t="b">
        <v>1</v>
      </c>
      <c r="N42" s="8" t="s">
        <v>30</v>
      </c>
      <c r="O42" s="12">
        <v>42190.696793981479</v>
      </c>
      <c r="P42" s="12">
        <v>42155.696793981479</v>
      </c>
      <c r="Q42" s="8">
        <v>103.43</v>
      </c>
      <c r="R42" s="8">
        <v>36.61</v>
      </c>
      <c r="S42" s="13" t="s">
        <v>28</v>
      </c>
      <c r="T42" s="8" t="s">
        <v>31</v>
      </c>
      <c r="U42" s="14">
        <v>42155.696793981479</v>
      </c>
      <c r="V42" s="14">
        <v>42190.696793981479</v>
      </c>
    </row>
    <row r="43" spans="1:22" ht="72" x14ac:dyDescent="0.3">
      <c r="A43" s="8">
        <v>3626</v>
      </c>
      <c r="B43" s="9" t="s">
        <v>117</v>
      </c>
      <c r="C43" s="9" t="s">
        <v>118</v>
      </c>
      <c r="D43" s="10">
        <v>4000</v>
      </c>
      <c r="E43" s="11">
        <v>4073</v>
      </c>
      <c r="F43" s="8" t="s">
        <v>22</v>
      </c>
      <c r="G43" s="8" t="s">
        <v>24</v>
      </c>
      <c r="H43" s="8" t="s">
        <v>25</v>
      </c>
      <c r="I43" s="8">
        <v>1408204857</v>
      </c>
      <c r="J43" s="8">
        <v>1406390457</v>
      </c>
      <c r="K43" s="8" t="b">
        <v>0</v>
      </c>
      <c r="L43" s="8">
        <v>48</v>
      </c>
      <c r="M43" s="8" t="b">
        <v>1</v>
      </c>
      <c r="N43" s="8" t="s">
        <v>30</v>
      </c>
      <c r="O43" s="12">
        <v>41867.667326388888</v>
      </c>
      <c r="P43" s="12">
        <v>41846.667326388888</v>
      </c>
      <c r="Q43" s="8">
        <v>101.83</v>
      </c>
      <c r="R43" s="8">
        <v>84.85</v>
      </c>
      <c r="S43" s="13" t="s">
        <v>28</v>
      </c>
      <c r="T43" s="8" t="s">
        <v>31</v>
      </c>
      <c r="U43" s="14">
        <v>41846.667326388888</v>
      </c>
      <c r="V43" s="14">
        <v>41867.667326388888</v>
      </c>
    </row>
    <row r="44" spans="1:22" ht="86.4" x14ac:dyDescent="0.3">
      <c r="A44" s="8">
        <v>3717</v>
      </c>
      <c r="B44" s="9" t="s">
        <v>119</v>
      </c>
      <c r="C44" s="9" t="s">
        <v>120</v>
      </c>
      <c r="D44" s="10">
        <v>4000</v>
      </c>
      <c r="E44" s="11">
        <v>4030</v>
      </c>
      <c r="F44" s="8" t="s">
        <v>22</v>
      </c>
      <c r="G44" s="8" t="s">
        <v>24</v>
      </c>
      <c r="H44" s="8" t="s">
        <v>25</v>
      </c>
      <c r="I44" s="8">
        <v>1431204449</v>
      </c>
      <c r="J44" s="8">
        <v>1428526049</v>
      </c>
      <c r="K44" s="8" t="b">
        <v>0</v>
      </c>
      <c r="L44" s="8">
        <v>13</v>
      </c>
      <c r="M44" s="8" t="b">
        <v>1</v>
      </c>
      <c r="N44" s="8" t="s">
        <v>30</v>
      </c>
      <c r="O44" s="12">
        <v>42133.866307870368</v>
      </c>
      <c r="P44" s="12">
        <v>42102.866307870368</v>
      </c>
      <c r="Q44" s="8">
        <v>100.75</v>
      </c>
      <c r="R44" s="8">
        <v>310</v>
      </c>
      <c r="S44" s="13" t="s">
        <v>28</v>
      </c>
      <c r="T44" s="8" t="s">
        <v>31</v>
      </c>
      <c r="U44" s="14">
        <v>42102.866307870368</v>
      </c>
      <c r="V44" s="14">
        <v>42133.866307870368</v>
      </c>
    </row>
    <row r="45" spans="1:22" ht="100.8" x14ac:dyDescent="0.3">
      <c r="A45" s="8">
        <v>3234</v>
      </c>
      <c r="B45" s="9" t="s">
        <v>121</v>
      </c>
      <c r="C45" s="9" t="s">
        <v>122</v>
      </c>
      <c r="D45" s="10">
        <v>4000</v>
      </c>
      <c r="E45" s="11">
        <v>4015.71</v>
      </c>
      <c r="F45" s="8" t="s">
        <v>22</v>
      </c>
      <c r="G45" s="8" t="s">
        <v>24</v>
      </c>
      <c r="H45" s="8" t="s">
        <v>25</v>
      </c>
      <c r="I45" s="8">
        <v>1485991860</v>
      </c>
      <c r="J45" s="8">
        <v>1483124208</v>
      </c>
      <c r="K45" s="8" t="b">
        <v>0</v>
      </c>
      <c r="L45" s="8">
        <v>115</v>
      </c>
      <c r="M45" s="8" t="b">
        <v>1</v>
      </c>
      <c r="N45" s="8" t="s">
        <v>30</v>
      </c>
      <c r="O45" s="12">
        <v>42767.979861111111</v>
      </c>
      <c r="P45" s="12">
        <v>42734.789444444439</v>
      </c>
      <c r="Q45" s="8">
        <v>100.39</v>
      </c>
      <c r="R45" s="8">
        <v>34.92</v>
      </c>
      <c r="S45" s="13" t="s">
        <v>28</v>
      </c>
      <c r="T45" s="8" t="s">
        <v>31</v>
      </c>
      <c r="U45" s="14">
        <v>42734.789444444439</v>
      </c>
      <c r="V45" s="14">
        <v>42767.979861111111</v>
      </c>
    </row>
    <row r="46" spans="1:22" ht="86.4" x14ac:dyDescent="0.3">
      <c r="A46" s="8">
        <v>3517</v>
      </c>
      <c r="B46" s="9" t="s">
        <v>123</v>
      </c>
      <c r="C46" s="9" t="s">
        <v>124</v>
      </c>
      <c r="D46" s="10">
        <v>4000</v>
      </c>
      <c r="E46" s="11">
        <v>4000</v>
      </c>
      <c r="F46" s="8" t="s">
        <v>22</v>
      </c>
      <c r="G46" s="8" t="s">
        <v>24</v>
      </c>
      <c r="H46" s="8" t="s">
        <v>25</v>
      </c>
      <c r="I46" s="8">
        <v>1404471600</v>
      </c>
      <c r="J46" s="8">
        <v>1401910634</v>
      </c>
      <c r="K46" s="8" t="b">
        <v>0</v>
      </c>
      <c r="L46" s="8">
        <v>13</v>
      </c>
      <c r="M46" s="8" t="b">
        <v>1</v>
      </c>
      <c r="N46" s="8" t="s">
        <v>30</v>
      </c>
      <c r="O46" s="12">
        <v>41824.458333333336</v>
      </c>
      <c r="P46" s="12">
        <v>41794.817523148144</v>
      </c>
      <c r="Q46" s="8">
        <v>100</v>
      </c>
      <c r="R46" s="8">
        <v>307.69</v>
      </c>
      <c r="S46" s="13" t="s">
        <v>28</v>
      </c>
      <c r="T46" s="8" t="s">
        <v>31</v>
      </c>
      <c r="U46" s="14">
        <v>41794.817523148151</v>
      </c>
      <c r="V46" s="14">
        <v>41824.458333333336</v>
      </c>
    </row>
    <row r="47" spans="1:22" ht="72" hidden="1" x14ac:dyDescent="0.3">
      <c r="A47" s="8">
        <v>2711</v>
      </c>
      <c r="B47" s="9" t="s">
        <v>125</v>
      </c>
      <c r="C47" s="9" t="s">
        <v>126</v>
      </c>
      <c r="D47" s="10">
        <v>3910</v>
      </c>
      <c r="E47" s="11">
        <v>3938</v>
      </c>
      <c r="F47" s="8" t="s">
        <v>22</v>
      </c>
      <c r="G47" s="8" t="s">
        <v>24</v>
      </c>
      <c r="H47" s="8" t="s">
        <v>25</v>
      </c>
      <c r="I47" s="8">
        <v>1403301660</v>
      </c>
      <c r="J47" s="8">
        <v>1400694790</v>
      </c>
      <c r="K47" s="8" t="b">
        <v>1</v>
      </c>
      <c r="L47" s="8">
        <v>73</v>
      </c>
      <c r="M47" s="8" t="b">
        <v>1</v>
      </c>
      <c r="N47" s="8" t="s">
        <v>27</v>
      </c>
      <c r="O47" s="12">
        <v>41810.917361111111</v>
      </c>
      <c r="P47" s="12">
        <v>41780.745254629626</v>
      </c>
      <c r="Q47" s="8">
        <v>100.72</v>
      </c>
      <c r="R47" s="8">
        <v>53.95</v>
      </c>
      <c r="S47" s="13" t="s">
        <v>28</v>
      </c>
      <c r="T47" s="8" t="s">
        <v>29</v>
      </c>
      <c r="U47" s="14">
        <v>41780.745254629634</v>
      </c>
      <c r="V47" s="14">
        <v>41810.917361111111</v>
      </c>
    </row>
    <row r="48" spans="1:22" ht="72" x14ac:dyDescent="0.3">
      <c r="A48" s="8">
        <v>3606</v>
      </c>
      <c r="B48" s="9" t="s">
        <v>127</v>
      </c>
      <c r="C48" s="9" t="s">
        <v>128</v>
      </c>
      <c r="D48" s="10">
        <v>3000</v>
      </c>
      <c r="E48" s="11">
        <v>3908</v>
      </c>
      <c r="F48" s="8" t="s">
        <v>22</v>
      </c>
      <c r="G48" s="8" t="s">
        <v>24</v>
      </c>
      <c r="H48" s="8" t="s">
        <v>25</v>
      </c>
      <c r="I48" s="8">
        <v>1471185057</v>
      </c>
      <c r="J48" s="8">
        <v>1468593057</v>
      </c>
      <c r="K48" s="8" t="b">
        <v>0</v>
      </c>
      <c r="L48" s="8">
        <v>64</v>
      </c>
      <c r="M48" s="8" t="b">
        <v>1</v>
      </c>
      <c r="N48" s="8" t="s">
        <v>30</v>
      </c>
      <c r="O48" s="12">
        <v>42596.604826388888</v>
      </c>
      <c r="P48" s="12">
        <v>42566.604826388888</v>
      </c>
      <c r="Q48" s="8">
        <v>130.27000000000001</v>
      </c>
      <c r="R48" s="8">
        <v>61.06</v>
      </c>
      <c r="S48" s="13" t="s">
        <v>28</v>
      </c>
      <c r="T48" s="8" t="s">
        <v>31</v>
      </c>
      <c r="U48" s="14">
        <v>42566.604826388888</v>
      </c>
      <c r="V48" s="14">
        <v>42596.604826388888</v>
      </c>
    </row>
    <row r="49" spans="1:22" ht="129.6" x14ac:dyDescent="0.3">
      <c r="A49" s="8">
        <v>536</v>
      </c>
      <c r="B49" s="9" t="s">
        <v>129</v>
      </c>
      <c r="C49" s="9" t="s">
        <v>130</v>
      </c>
      <c r="D49" s="10">
        <v>3300</v>
      </c>
      <c r="E49" s="11">
        <v>3902.5</v>
      </c>
      <c r="F49" s="8" t="s">
        <v>22</v>
      </c>
      <c r="G49" s="8" t="s">
        <v>24</v>
      </c>
      <c r="H49" s="8" t="s">
        <v>25</v>
      </c>
      <c r="I49" s="8">
        <v>1438624800</v>
      </c>
      <c r="J49" s="8">
        <v>1435133807</v>
      </c>
      <c r="K49" s="8" t="b">
        <v>0</v>
      </c>
      <c r="L49" s="8">
        <v>39</v>
      </c>
      <c r="M49" s="8" t="b">
        <v>1</v>
      </c>
      <c r="N49" s="8" t="s">
        <v>30</v>
      </c>
      <c r="O49" s="12">
        <v>42219.75</v>
      </c>
      <c r="P49" s="12">
        <v>42179.344988425924</v>
      </c>
      <c r="Q49" s="8">
        <v>118.26</v>
      </c>
      <c r="R49" s="8">
        <v>100.06</v>
      </c>
      <c r="S49" s="13" t="s">
        <v>28</v>
      </c>
      <c r="T49" s="8" t="s">
        <v>31</v>
      </c>
      <c r="U49" s="14">
        <v>42179.344988425932</v>
      </c>
      <c r="V49" s="14">
        <v>42219.75</v>
      </c>
    </row>
    <row r="50" spans="1:22" ht="72" x14ac:dyDescent="0.3">
      <c r="A50" s="8">
        <v>524</v>
      </c>
      <c r="B50" s="9" t="s">
        <v>131</v>
      </c>
      <c r="C50" s="9" t="s">
        <v>132</v>
      </c>
      <c r="D50" s="10">
        <v>3500</v>
      </c>
      <c r="E50" s="11">
        <v>3803.55</v>
      </c>
      <c r="F50" s="8" t="s">
        <v>22</v>
      </c>
      <c r="G50" s="8" t="s">
        <v>24</v>
      </c>
      <c r="H50" s="8" t="s">
        <v>25</v>
      </c>
      <c r="I50" s="8">
        <v>1464801169</v>
      </c>
      <c r="J50" s="8">
        <v>1462209169</v>
      </c>
      <c r="K50" s="8" t="b">
        <v>0</v>
      </c>
      <c r="L50" s="8">
        <v>130</v>
      </c>
      <c r="M50" s="8" t="b">
        <v>1</v>
      </c>
      <c r="N50" s="8" t="s">
        <v>30</v>
      </c>
      <c r="O50" s="12">
        <v>42522.717233796298</v>
      </c>
      <c r="P50" s="12">
        <v>42492.717233796298</v>
      </c>
      <c r="Q50" s="8">
        <v>108.67</v>
      </c>
      <c r="R50" s="8">
        <v>29.26</v>
      </c>
      <c r="S50" s="13" t="s">
        <v>28</v>
      </c>
      <c r="T50" s="8" t="s">
        <v>31</v>
      </c>
      <c r="U50" s="14">
        <v>42492.717233796298</v>
      </c>
      <c r="V50" s="14">
        <v>42522.717233796298</v>
      </c>
    </row>
    <row r="51" spans="1:22" ht="57.6" x14ac:dyDescent="0.3">
      <c r="A51" s="8">
        <v>3715</v>
      </c>
      <c r="B51" s="9" t="s">
        <v>133</v>
      </c>
      <c r="C51" s="9" t="s">
        <v>134</v>
      </c>
      <c r="D51" s="10">
        <v>3500</v>
      </c>
      <c r="E51" s="11">
        <v>3590</v>
      </c>
      <c r="F51" s="8" t="s">
        <v>22</v>
      </c>
      <c r="G51" s="8" t="s">
        <v>24</v>
      </c>
      <c r="H51" s="8" t="s">
        <v>25</v>
      </c>
      <c r="I51" s="8">
        <v>1427806320</v>
      </c>
      <c r="J51" s="8">
        <v>1422834819</v>
      </c>
      <c r="K51" s="8" t="b">
        <v>0</v>
      </c>
      <c r="L51" s="8">
        <v>27</v>
      </c>
      <c r="M51" s="8" t="b">
        <v>1</v>
      </c>
      <c r="N51" s="8" t="s">
        <v>30</v>
      </c>
      <c r="O51" s="12">
        <v>42094.536111111112</v>
      </c>
      <c r="P51" s="12">
        <v>42036.995590277773</v>
      </c>
      <c r="Q51" s="8">
        <v>102.57</v>
      </c>
      <c r="R51" s="8">
        <v>132.96</v>
      </c>
      <c r="S51" s="13" t="s">
        <v>28</v>
      </c>
      <c r="T51" s="8" t="s">
        <v>31</v>
      </c>
      <c r="U51" s="14">
        <v>42036.995590277773</v>
      </c>
      <c r="V51" s="14">
        <v>42094.536111111112</v>
      </c>
    </row>
    <row r="52" spans="1:22" ht="115.2" x14ac:dyDescent="0.3">
      <c r="A52" s="8">
        <v>3382</v>
      </c>
      <c r="B52" s="9" t="s">
        <v>135</v>
      </c>
      <c r="C52" s="9" t="s">
        <v>136</v>
      </c>
      <c r="D52" s="10">
        <v>3500</v>
      </c>
      <c r="E52" s="11">
        <v>3526</v>
      </c>
      <c r="F52" s="8" t="s">
        <v>22</v>
      </c>
      <c r="G52" s="8" t="s">
        <v>24</v>
      </c>
      <c r="H52" s="8" t="s">
        <v>25</v>
      </c>
      <c r="I52" s="8">
        <v>1470092340</v>
      </c>
      <c r="J52" s="8">
        <v>1467973256</v>
      </c>
      <c r="K52" s="8" t="b">
        <v>0</v>
      </c>
      <c r="L52" s="8">
        <v>46</v>
      </c>
      <c r="M52" s="8" t="b">
        <v>1</v>
      </c>
      <c r="N52" s="8" t="s">
        <v>30</v>
      </c>
      <c r="O52" s="12">
        <v>42583.957638888889</v>
      </c>
      <c r="P52" s="12">
        <v>42559.431203703702</v>
      </c>
      <c r="Q52" s="8">
        <v>100.74</v>
      </c>
      <c r="R52" s="8">
        <v>76.650000000000006</v>
      </c>
      <c r="S52" s="13" t="s">
        <v>28</v>
      </c>
      <c r="T52" s="8" t="s">
        <v>31</v>
      </c>
      <c r="U52" s="14">
        <v>42559.431203703702</v>
      </c>
      <c r="V52" s="14">
        <v>42583.957638888889</v>
      </c>
    </row>
    <row r="53" spans="1:22" ht="86.4" x14ac:dyDescent="0.3">
      <c r="A53" s="8">
        <v>3584</v>
      </c>
      <c r="B53" s="9" t="s">
        <v>137</v>
      </c>
      <c r="C53" s="9" t="s">
        <v>138</v>
      </c>
      <c r="D53" s="10">
        <v>3000</v>
      </c>
      <c r="E53" s="11">
        <v>3465</v>
      </c>
      <c r="F53" s="8" t="s">
        <v>22</v>
      </c>
      <c r="G53" s="8" t="s">
        <v>24</v>
      </c>
      <c r="H53" s="8" t="s">
        <v>25</v>
      </c>
      <c r="I53" s="8">
        <v>1436772944</v>
      </c>
      <c r="J53" s="8">
        <v>1434180944</v>
      </c>
      <c r="K53" s="8" t="b">
        <v>0</v>
      </c>
      <c r="L53" s="8">
        <v>112</v>
      </c>
      <c r="M53" s="8" t="b">
        <v>1</v>
      </c>
      <c r="N53" s="8" t="s">
        <v>30</v>
      </c>
      <c r="O53" s="12">
        <v>42198.316481481481</v>
      </c>
      <c r="P53" s="12">
        <v>42168.316481481481</v>
      </c>
      <c r="Q53" s="8">
        <v>115.5</v>
      </c>
      <c r="R53" s="8">
        <v>30.94</v>
      </c>
      <c r="S53" s="13" t="s">
        <v>28</v>
      </c>
      <c r="T53" s="8" t="s">
        <v>31</v>
      </c>
      <c r="U53" s="14">
        <v>42168.316481481481</v>
      </c>
      <c r="V53" s="14">
        <v>42198.316481481481</v>
      </c>
    </row>
    <row r="54" spans="1:22" ht="57.6" x14ac:dyDescent="0.3">
      <c r="A54" s="8">
        <v>3611</v>
      </c>
      <c r="B54" s="9" t="s">
        <v>139</v>
      </c>
      <c r="C54" s="9" t="s">
        <v>140</v>
      </c>
      <c r="D54" s="10">
        <v>2500</v>
      </c>
      <c r="E54" s="11">
        <v>3400</v>
      </c>
      <c r="F54" s="8" t="s">
        <v>22</v>
      </c>
      <c r="G54" s="8" t="s">
        <v>24</v>
      </c>
      <c r="H54" s="8" t="s">
        <v>25</v>
      </c>
      <c r="I54" s="8">
        <v>1428483201</v>
      </c>
      <c r="J54" s="8">
        <v>1425891201</v>
      </c>
      <c r="K54" s="8" t="b">
        <v>0</v>
      </c>
      <c r="L54" s="8">
        <v>51</v>
      </c>
      <c r="M54" s="8" t="b">
        <v>1</v>
      </c>
      <c r="N54" s="8" t="s">
        <v>30</v>
      </c>
      <c r="O54" s="12">
        <v>42102.370381944449</v>
      </c>
      <c r="P54" s="12">
        <v>42072.370381944449</v>
      </c>
      <c r="Q54" s="8">
        <v>136</v>
      </c>
      <c r="R54" s="8">
        <v>66.67</v>
      </c>
      <c r="S54" s="13" t="s">
        <v>28</v>
      </c>
      <c r="T54" s="8" t="s">
        <v>31</v>
      </c>
      <c r="U54" s="14">
        <v>42072.370381944449</v>
      </c>
      <c r="V54" s="14">
        <v>42102.370381944449</v>
      </c>
    </row>
    <row r="55" spans="1:22" ht="57.6" x14ac:dyDescent="0.3">
      <c r="A55" s="8">
        <v>2806</v>
      </c>
      <c r="B55" s="9" t="s">
        <v>141</v>
      </c>
      <c r="C55" s="9" t="s">
        <v>142</v>
      </c>
      <c r="D55" s="10">
        <v>3000</v>
      </c>
      <c r="E55" s="11">
        <v>3363</v>
      </c>
      <c r="F55" s="8" t="s">
        <v>22</v>
      </c>
      <c r="G55" s="8" t="s">
        <v>24</v>
      </c>
      <c r="H55" s="8" t="s">
        <v>25</v>
      </c>
      <c r="I55" s="8">
        <v>1438772400</v>
      </c>
      <c r="J55" s="8">
        <v>1435645490</v>
      </c>
      <c r="K55" s="8" t="b">
        <v>0</v>
      </c>
      <c r="L55" s="8">
        <v>76</v>
      </c>
      <c r="M55" s="8" t="b">
        <v>1</v>
      </c>
      <c r="N55" s="8" t="s">
        <v>30</v>
      </c>
      <c r="O55" s="12">
        <v>42221.458333333328</v>
      </c>
      <c r="P55" s="12">
        <v>42185.267245370371</v>
      </c>
      <c r="Q55" s="8">
        <v>112.1</v>
      </c>
      <c r="R55" s="8">
        <v>44.25</v>
      </c>
      <c r="S55" s="13" t="s">
        <v>28</v>
      </c>
      <c r="T55" s="8" t="s">
        <v>31</v>
      </c>
      <c r="U55" s="14">
        <v>42185.267245370371</v>
      </c>
      <c r="V55" s="14">
        <v>42221.458333333328</v>
      </c>
    </row>
    <row r="56" spans="1:22" ht="72" x14ac:dyDescent="0.3">
      <c r="A56" s="8">
        <v>3341</v>
      </c>
      <c r="B56" s="9" t="s">
        <v>143</v>
      </c>
      <c r="C56" s="9" t="s">
        <v>144</v>
      </c>
      <c r="D56" s="10">
        <v>3350</v>
      </c>
      <c r="E56" s="11">
        <v>3350</v>
      </c>
      <c r="F56" s="8" t="s">
        <v>22</v>
      </c>
      <c r="G56" s="8" t="s">
        <v>24</v>
      </c>
      <c r="H56" s="8" t="s">
        <v>25</v>
      </c>
      <c r="I56" s="8">
        <v>1465750800</v>
      </c>
      <c r="J56" s="8">
        <v>1463771421</v>
      </c>
      <c r="K56" s="8" t="b">
        <v>0</v>
      </c>
      <c r="L56" s="8">
        <v>28</v>
      </c>
      <c r="M56" s="8" t="b">
        <v>1</v>
      </c>
      <c r="N56" s="8" t="s">
        <v>30</v>
      </c>
      <c r="O56" s="12">
        <v>42533.708333333328</v>
      </c>
      <c r="P56" s="12">
        <v>42510.798854166671</v>
      </c>
      <c r="Q56" s="8">
        <v>100</v>
      </c>
      <c r="R56" s="8">
        <v>119.64</v>
      </c>
      <c r="S56" s="13" t="s">
        <v>28</v>
      </c>
      <c r="T56" s="8" t="s">
        <v>31</v>
      </c>
      <c r="U56" s="14">
        <v>42510.798854166671</v>
      </c>
      <c r="V56" s="14">
        <v>42533.708333333328</v>
      </c>
    </row>
    <row r="57" spans="1:22" ht="57.6" x14ac:dyDescent="0.3">
      <c r="A57" s="8">
        <v>3688</v>
      </c>
      <c r="B57" s="9" t="s">
        <v>145</v>
      </c>
      <c r="C57" s="9" t="s">
        <v>146</v>
      </c>
      <c r="D57" s="10">
        <v>3000</v>
      </c>
      <c r="E57" s="11">
        <v>3275</v>
      </c>
      <c r="F57" s="8" t="s">
        <v>22</v>
      </c>
      <c r="G57" s="8" t="s">
        <v>24</v>
      </c>
      <c r="H57" s="8" t="s">
        <v>25</v>
      </c>
      <c r="I57" s="8">
        <v>1407524004</v>
      </c>
      <c r="J57" s="8">
        <v>1404932004</v>
      </c>
      <c r="K57" s="8" t="b">
        <v>0</v>
      </c>
      <c r="L57" s="8">
        <v>39</v>
      </c>
      <c r="M57" s="8" t="b">
        <v>1</v>
      </c>
      <c r="N57" s="8" t="s">
        <v>30</v>
      </c>
      <c r="O57" s="12">
        <v>41859.787083333329</v>
      </c>
      <c r="P57" s="12">
        <v>41829.787083333329</v>
      </c>
      <c r="Q57" s="8">
        <v>109.17</v>
      </c>
      <c r="R57" s="8">
        <v>83.97</v>
      </c>
      <c r="S57" s="13" t="s">
        <v>28</v>
      </c>
      <c r="T57" s="8" t="s">
        <v>31</v>
      </c>
      <c r="U57" s="14">
        <v>41829.787083333329</v>
      </c>
      <c r="V57" s="14">
        <v>41859.787083333329</v>
      </c>
    </row>
    <row r="58" spans="1:22" ht="57.6" x14ac:dyDescent="0.3">
      <c r="A58" s="8">
        <v>3702</v>
      </c>
      <c r="B58" s="9" t="s">
        <v>147</v>
      </c>
      <c r="C58" s="9" t="s">
        <v>148</v>
      </c>
      <c r="D58" s="10">
        <v>3000</v>
      </c>
      <c r="E58" s="11">
        <v>3275</v>
      </c>
      <c r="F58" s="8" t="s">
        <v>22</v>
      </c>
      <c r="G58" s="8" t="s">
        <v>24</v>
      </c>
      <c r="H58" s="8" t="s">
        <v>25</v>
      </c>
      <c r="I58" s="8">
        <v>1468191540</v>
      </c>
      <c r="J58" s="8">
        <v>1464958484</v>
      </c>
      <c r="K58" s="8" t="b">
        <v>0</v>
      </c>
      <c r="L58" s="8">
        <v>21</v>
      </c>
      <c r="M58" s="8" t="b">
        <v>1</v>
      </c>
      <c r="N58" s="8" t="s">
        <v>30</v>
      </c>
      <c r="O58" s="12">
        <v>42561.957638888889</v>
      </c>
      <c r="P58" s="12">
        <v>42524.53800925926</v>
      </c>
      <c r="Q58" s="8">
        <v>109.17</v>
      </c>
      <c r="R58" s="8">
        <v>155.94999999999999</v>
      </c>
      <c r="S58" s="13" t="s">
        <v>28</v>
      </c>
      <c r="T58" s="8" t="s">
        <v>31</v>
      </c>
      <c r="U58" s="14">
        <v>42524.53800925926</v>
      </c>
      <c r="V58" s="14">
        <v>42561.957638888889</v>
      </c>
    </row>
    <row r="59" spans="1:22" ht="144" x14ac:dyDescent="0.3">
      <c r="A59" s="8">
        <v>3422</v>
      </c>
      <c r="B59" s="9" t="s">
        <v>149</v>
      </c>
      <c r="C59" s="9" t="s">
        <v>150</v>
      </c>
      <c r="D59" s="10">
        <v>3000</v>
      </c>
      <c r="E59" s="11">
        <v>3273</v>
      </c>
      <c r="F59" s="8" t="s">
        <v>22</v>
      </c>
      <c r="G59" s="8" t="s">
        <v>24</v>
      </c>
      <c r="H59" s="8" t="s">
        <v>25</v>
      </c>
      <c r="I59" s="8">
        <v>1450051200</v>
      </c>
      <c r="J59" s="8">
        <v>1447594176</v>
      </c>
      <c r="K59" s="8" t="b">
        <v>0</v>
      </c>
      <c r="L59" s="8">
        <v>46</v>
      </c>
      <c r="M59" s="8" t="b">
        <v>1</v>
      </c>
      <c r="N59" s="8" t="s">
        <v>30</v>
      </c>
      <c r="O59" s="12">
        <v>42352</v>
      </c>
      <c r="P59" s="12">
        <v>42323.562222222223</v>
      </c>
      <c r="Q59" s="8">
        <v>109.1</v>
      </c>
      <c r="R59" s="8">
        <v>71.150000000000006</v>
      </c>
      <c r="S59" s="13" t="s">
        <v>28</v>
      </c>
      <c r="T59" s="8" t="s">
        <v>31</v>
      </c>
      <c r="U59" s="14">
        <v>42323.562222222223</v>
      </c>
      <c r="V59" s="14">
        <v>42352</v>
      </c>
    </row>
    <row r="60" spans="1:22" ht="57.6" x14ac:dyDescent="0.3">
      <c r="A60" s="8">
        <v>3834</v>
      </c>
      <c r="B60" s="9" t="s">
        <v>151</v>
      </c>
      <c r="C60" s="9" t="s">
        <v>152</v>
      </c>
      <c r="D60" s="10">
        <v>3000</v>
      </c>
      <c r="E60" s="11">
        <v>3271</v>
      </c>
      <c r="F60" s="8" t="s">
        <v>22</v>
      </c>
      <c r="G60" s="8" t="s">
        <v>24</v>
      </c>
      <c r="H60" s="8" t="s">
        <v>25</v>
      </c>
      <c r="I60" s="8">
        <v>1434624067</v>
      </c>
      <c r="J60" s="8">
        <v>1432032067</v>
      </c>
      <c r="K60" s="8" t="b">
        <v>0</v>
      </c>
      <c r="L60" s="8">
        <v>57</v>
      </c>
      <c r="M60" s="8" t="b">
        <v>1</v>
      </c>
      <c r="N60" s="8" t="s">
        <v>30</v>
      </c>
      <c r="O60" s="12">
        <v>42173.445219907408</v>
      </c>
      <c r="P60" s="12">
        <v>42143.445219907408</v>
      </c>
      <c r="Q60" s="8">
        <v>109.03</v>
      </c>
      <c r="R60" s="8">
        <v>57.39</v>
      </c>
      <c r="S60" s="13" t="s">
        <v>28</v>
      </c>
      <c r="T60" s="8" t="s">
        <v>31</v>
      </c>
      <c r="U60" s="14">
        <v>42143.445219907408</v>
      </c>
      <c r="V60" s="14">
        <v>42173.445219907408</v>
      </c>
    </row>
    <row r="61" spans="1:22" ht="57.6" x14ac:dyDescent="0.3">
      <c r="A61" s="8">
        <v>3186</v>
      </c>
      <c r="B61" s="9" t="s">
        <v>153</v>
      </c>
      <c r="C61" s="9" t="s">
        <v>154</v>
      </c>
      <c r="D61" s="10">
        <v>3200</v>
      </c>
      <c r="E61" s="11">
        <v>3270</v>
      </c>
      <c r="F61" s="8" t="s">
        <v>22</v>
      </c>
      <c r="G61" s="8" t="s">
        <v>24</v>
      </c>
      <c r="H61" s="8" t="s">
        <v>25</v>
      </c>
      <c r="I61" s="8">
        <v>1410901200</v>
      </c>
      <c r="J61" s="8">
        <v>1408313438</v>
      </c>
      <c r="K61" s="8" t="b">
        <v>1</v>
      </c>
      <c r="L61" s="8">
        <v>70</v>
      </c>
      <c r="M61" s="8" t="b">
        <v>1</v>
      </c>
      <c r="N61" s="8" t="s">
        <v>30</v>
      </c>
      <c r="O61" s="12">
        <v>41898.875</v>
      </c>
      <c r="P61" s="12">
        <v>41868.924050925925</v>
      </c>
      <c r="Q61" s="8">
        <v>102.19</v>
      </c>
      <c r="R61" s="8">
        <v>46.71</v>
      </c>
      <c r="S61" s="13" t="s">
        <v>28</v>
      </c>
      <c r="T61" s="8" t="s">
        <v>31</v>
      </c>
      <c r="U61" s="14">
        <v>41868.924050925925</v>
      </c>
      <c r="V61" s="14">
        <v>41898.875</v>
      </c>
    </row>
    <row r="62" spans="1:22" ht="57.6" x14ac:dyDescent="0.3">
      <c r="A62" s="8">
        <v>3364</v>
      </c>
      <c r="B62" s="9" t="s">
        <v>155</v>
      </c>
      <c r="C62" s="9" t="s">
        <v>156</v>
      </c>
      <c r="D62" s="10">
        <v>3000</v>
      </c>
      <c r="E62" s="11">
        <v>3178</v>
      </c>
      <c r="F62" s="8" t="s">
        <v>22</v>
      </c>
      <c r="G62" s="8" t="s">
        <v>24</v>
      </c>
      <c r="H62" s="8" t="s">
        <v>25</v>
      </c>
      <c r="I62" s="8">
        <v>1458075600</v>
      </c>
      <c r="J62" s="8">
        <v>1456183649</v>
      </c>
      <c r="K62" s="8" t="b">
        <v>0</v>
      </c>
      <c r="L62" s="8">
        <v>72</v>
      </c>
      <c r="M62" s="8" t="b">
        <v>1</v>
      </c>
      <c r="N62" s="8" t="s">
        <v>30</v>
      </c>
      <c r="O62" s="12">
        <v>42444.875</v>
      </c>
      <c r="P62" s="12">
        <v>42422.977418981478</v>
      </c>
      <c r="Q62" s="8">
        <v>105.93</v>
      </c>
      <c r="R62" s="8">
        <v>44.14</v>
      </c>
      <c r="S62" s="13" t="s">
        <v>28</v>
      </c>
      <c r="T62" s="8" t="s">
        <v>31</v>
      </c>
      <c r="U62" s="14">
        <v>42422.977418981478</v>
      </c>
      <c r="V62" s="14">
        <v>42444.875</v>
      </c>
    </row>
    <row r="63" spans="1:22" ht="86.4" x14ac:dyDescent="0.3">
      <c r="A63" s="8">
        <v>3238</v>
      </c>
      <c r="B63" s="9" t="s">
        <v>157</v>
      </c>
      <c r="C63" s="9" t="s">
        <v>158</v>
      </c>
      <c r="D63" s="10">
        <v>2800</v>
      </c>
      <c r="E63" s="11">
        <v>3145</v>
      </c>
      <c r="F63" s="8" t="s">
        <v>22</v>
      </c>
      <c r="G63" s="8" t="s">
        <v>24</v>
      </c>
      <c r="H63" s="8" t="s">
        <v>25</v>
      </c>
      <c r="I63" s="8">
        <v>1435752898</v>
      </c>
      <c r="J63" s="8">
        <v>1433160898</v>
      </c>
      <c r="K63" s="8" t="b">
        <v>1</v>
      </c>
      <c r="L63" s="8">
        <v>79</v>
      </c>
      <c r="M63" s="8" t="b">
        <v>1</v>
      </c>
      <c r="N63" s="8" t="s">
        <v>30</v>
      </c>
      <c r="O63" s="12">
        <v>42186.510393518518</v>
      </c>
      <c r="P63" s="12">
        <v>42156.510393518518</v>
      </c>
      <c r="Q63" s="8">
        <v>112.32</v>
      </c>
      <c r="R63" s="8">
        <v>39.81</v>
      </c>
      <c r="S63" s="13" t="s">
        <v>28</v>
      </c>
      <c r="T63" s="8" t="s">
        <v>31</v>
      </c>
      <c r="U63" s="14">
        <v>42156.510393518518</v>
      </c>
      <c r="V63" s="14">
        <v>42186.510393518518</v>
      </c>
    </row>
    <row r="64" spans="1:22" ht="100.8" x14ac:dyDescent="0.3">
      <c r="A64" s="8">
        <v>3616</v>
      </c>
      <c r="B64" s="9" t="s">
        <v>159</v>
      </c>
      <c r="C64" s="9" t="s">
        <v>160</v>
      </c>
      <c r="D64" s="10">
        <v>2500</v>
      </c>
      <c r="E64" s="11">
        <v>3120</v>
      </c>
      <c r="F64" s="8" t="s">
        <v>22</v>
      </c>
      <c r="G64" s="8" t="s">
        <v>24</v>
      </c>
      <c r="H64" s="8" t="s">
        <v>25</v>
      </c>
      <c r="I64" s="8">
        <v>1426801664</v>
      </c>
      <c r="J64" s="8">
        <v>1424213264</v>
      </c>
      <c r="K64" s="8" t="b">
        <v>0</v>
      </c>
      <c r="L64" s="8">
        <v>45</v>
      </c>
      <c r="M64" s="8" t="b">
        <v>1</v>
      </c>
      <c r="N64" s="8" t="s">
        <v>30</v>
      </c>
      <c r="O64" s="12">
        <v>42082.908148148148</v>
      </c>
      <c r="P64" s="12">
        <v>42052.949814814812</v>
      </c>
      <c r="Q64" s="8">
        <v>124.8</v>
      </c>
      <c r="R64" s="8">
        <v>69.33</v>
      </c>
      <c r="S64" s="13" t="s">
        <v>28</v>
      </c>
      <c r="T64" s="8" t="s">
        <v>31</v>
      </c>
      <c r="U64" s="14">
        <v>42052.949814814812</v>
      </c>
      <c r="V64" s="14">
        <v>42082.908148148148</v>
      </c>
    </row>
    <row r="65" spans="1:22" ht="72" x14ac:dyDescent="0.3">
      <c r="A65" s="8">
        <v>2825</v>
      </c>
      <c r="B65" s="9" t="s">
        <v>161</v>
      </c>
      <c r="C65" s="9" t="s">
        <v>162</v>
      </c>
      <c r="D65" s="10">
        <v>3000</v>
      </c>
      <c r="E65" s="11">
        <v>3100</v>
      </c>
      <c r="F65" s="8" t="s">
        <v>22</v>
      </c>
      <c r="G65" s="8" t="s">
        <v>24</v>
      </c>
      <c r="H65" s="8" t="s">
        <v>25</v>
      </c>
      <c r="I65" s="8">
        <v>1449255686</v>
      </c>
      <c r="J65" s="8">
        <v>1446663686</v>
      </c>
      <c r="K65" s="8" t="b">
        <v>0</v>
      </c>
      <c r="L65" s="8">
        <v>51</v>
      </c>
      <c r="M65" s="8" t="b">
        <v>1</v>
      </c>
      <c r="N65" s="8" t="s">
        <v>30</v>
      </c>
      <c r="O65" s="12">
        <v>42342.792662037042</v>
      </c>
      <c r="P65" s="12">
        <v>42312.792662037042</v>
      </c>
      <c r="Q65" s="8">
        <v>103.33</v>
      </c>
      <c r="R65" s="8">
        <v>60.78</v>
      </c>
      <c r="S65" s="13" t="s">
        <v>28</v>
      </c>
      <c r="T65" s="8" t="s">
        <v>31</v>
      </c>
      <c r="U65" s="14">
        <v>42312.792662037042</v>
      </c>
      <c r="V65" s="14">
        <v>42342.792662037042</v>
      </c>
    </row>
    <row r="66" spans="1:22" ht="100.8" x14ac:dyDescent="0.3">
      <c r="A66" s="8">
        <v>3696</v>
      </c>
      <c r="B66" s="9" t="s">
        <v>163</v>
      </c>
      <c r="C66" s="9" t="s">
        <v>164</v>
      </c>
      <c r="D66" s="10">
        <v>2000</v>
      </c>
      <c r="E66" s="11">
        <v>3100</v>
      </c>
      <c r="F66" s="8" t="s">
        <v>22</v>
      </c>
      <c r="G66" s="8" t="s">
        <v>24</v>
      </c>
      <c r="H66" s="8" t="s">
        <v>25</v>
      </c>
      <c r="I66" s="8">
        <v>1423838916</v>
      </c>
      <c r="J66" s="8">
        <v>1418654916</v>
      </c>
      <c r="K66" s="8" t="b">
        <v>0</v>
      </c>
      <c r="L66" s="8">
        <v>78</v>
      </c>
      <c r="M66" s="8" t="b">
        <v>1</v>
      </c>
      <c r="N66" s="8" t="s">
        <v>30</v>
      </c>
      <c r="O66" s="12">
        <v>42048.617083333331</v>
      </c>
      <c r="P66" s="12">
        <v>41988.617083333331</v>
      </c>
      <c r="Q66" s="8">
        <v>155</v>
      </c>
      <c r="R66" s="8">
        <v>39.74</v>
      </c>
      <c r="S66" s="13" t="s">
        <v>28</v>
      </c>
      <c r="T66" s="8" t="s">
        <v>31</v>
      </c>
      <c r="U66" s="14">
        <v>41988.617083333331</v>
      </c>
      <c r="V66" s="14">
        <v>42048.617083333331</v>
      </c>
    </row>
    <row r="67" spans="1:22" ht="72" x14ac:dyDescent="0.3">
      <c r="A67" s="8">
        <v>3667</v>
      </c>
      <c r="B67" s="9" t="s">
        <v>165</v>
      </c>
      <c r="C67" s="9" t="s">
        <v>166</v>
      </c>
      <c r="D67" s="10">
        <v>3000</v>
      </c>
      <c r="E67" s="11">
        <v>3095.11</v>
      </c>
      <c r="F67" s="8" t="s">
        <v>22</v>
      </c>
      <c r="G67" s="8" t="s">
        <v>24</v>
      </c>
      <c r="H67" s="8" t="s">
        <v>25</v>
      </c>
      <c r="I67" s="8">
        <v>1437261419</v>
      </c>
      <c r="J67" s="8">
        <v>1434669419</v>
      </c>
      <c r="K67" s="8" t="b">
        <v>0</v>
      </c>
      <c r="L67" s="8">
        <v>58</v>
      </c>
      <c r="M67" s="8" t="b">
        <v>1</v>
      </c>
      <c r="N67" s="8" t="s">
        <v>30</v>
      </c>
      <c r="O67" s="12">
        <v>42203.970127314809</v>
      </c>
      <c r="P67" s="12">
        <v>42173.970127314809</v>
      </c>
      <c r="Q67" s="8">
        <v>103.17</v>
      </c>
      <c r="R67" s="8">
        <v>53.36</v>
      </c>
      <c r="S67" s="13" t="s">
        <v>28</v>
      </c>
      <c r="T67" s="8" t="s">
        <v>31</v>
      </c>
      <c r="U67" s="14">
        <v>42173.970127314817</v>
      </c>
      <c r="V67" s="14">
        <v>42203.970127314817</v>
      </c>
    </row>
    <row r="68" spans="1:22" ht="43.2" x14ac:dyDescent="0.3">
      <c r="A68" s="8">
        <v>3573</v>
      </c>
      <c r="B68" s="9" t="s">
        <v>167</v>
      </c>
      <c r="C68" s="9" t="s">
        <v>168</v>
      </c>
      <c r="D68" s="10">
        <v>3000</v>
      </c>
      <c r="E68" s="11">
        <v>3084</v>
      </c>
      <c r="F68" s="8" t="s">
        <v>22</v>
      </c>
      <c r="G68" s="8" t="s">
        <v>24</v>
      </c>
      <c r="H68" s="8" t="s">
        <v>25</v>
      </c>
      <c r="I68" s="8">
        <v>1415440846</v>
      </c>
      <c r="J68" s="8">
        <v>1412845246</v>
      </c>
      <c r="K68" s="8" t="b">
        <v>0</v>
      </c>
      <c r="L68" s="8">
        <v>78</v>
      </c>
      <c r="M68" s="8" t="b">
        <v>1</v>
      </c>
      <c r="N68" s="8" t="s">
        <v>30</v>
      </c>
      <c r="O68" s="12">
        <v>41951.417199074072</v>
      </c>
      <c r="P68" s="12">
        <v>41921.375532407408</v>
      </c>
      <c r="Q68" s="8">
        <v>102.8</v>
      </c>
      <c r="R68" s="8">
        <v>39.54</v>
      </c>
      <c r="S68" s="13" t="s">
        <v>28</v>
      </c>
      <c r="T68" s="8" t="s">
        <v>31</v>
      </c>
      <c r="U68" s="14">
        <v>41921.375532407408</v>
      </c>
      <c r="V68" s="14">
        <v>41951.417199074072</v>
      </c>
    </row>
    <row r="69" spans="1:22" ht="72" x14ac:dyDescent="0.3">
      <c r="A69" s="8">
        <v>3625</v>
      </c>
      <c r="B69" s="9" t="s">
        <v>169</v>
      </c>
      <c r="C69" s="9" t="s">
        <v>170</v>
      </c>
      <c r="D69" s="10">
        <v>3000</v>
      </c>
      <c r="E69" s="11">
        <v>3080</v>
      </c>
      <c r="F69" s="8" t="s">
        <v>22</v>
      </c>
      <c r="G69" s="8" t="s">
        <v>24</v>
      </c>
      <c r="H69" s="8" t="s">
        <v>25</v>
      </c>
      <c r="I69" s="8">
        <v>1435851577</v>
      </c>
      <c r="J69" s="8">
        <v>1433259577</v>
      </c>
      <c r="K69" s="8" t="b">
        <v>0</v>
      </c>
      <c r="L69" s="8">
        <v>78</v>
      </c>
      <c r="M69" s="8" t="b">
        <v>1</v>
      </c>
      <c r="N69" s="8" t="s">
        <v>30</v>
      </c>
      <c r="O69" s="12">
        <v>42187.652511574073</v>
      </c>
      <c r="P69" s="12">
        <v>42157.652511574073</v>
      </c>
      <c r="Q69" s="8">
        <v>102.67</v>
      </c>
      <c r="R69" s="8">
        <v>39.49</v>
      </c>
      <c r="S69" s="13" t="s">
        <v>28</v>
      </c>
      <c r="T69" s="8" t="s">
        <v>31</v>
      </c>
      <c r="U69" s="14">
        <v>42157.652511574073</v>
      </c>
      <c r="V69" s="14">
        <v>42187.652511574073</v>
      </c>
    </row>
    <row r="70" spans="1:22" ht="100.8" x14ac:dyDescent="0.3">
      <c r="A70" s="8">
        <v>2802</v>
      </c>
      <c r="B70" s="9" t="s">
        <v>171</v>
      </c>
      <c r="C70" s="9" t="s">
        <v>172</v>
      </c>
      <c r="D70" s="10">
        <v>3000</v>
      </c>
      <c r="E70" s="11">
        <v>3055</v>
      </c>
      <c r="F70" s="8" t="s">
        <v>22</v>
      </c>
      <c r="G70" s="8" t="s">
        <v>24</v>
      </c>
      <c r="H70" s="8" t="s">
        <v>25</v>
      </c>
      <c r="I70" s="8">
        <v>1438875107</v>
      </c>
      <c r="J70" s="8">
        <v>1436283107</v>
      </c>
      <c r="K70" s="8" t="b">
        <v>0</v>
      </c>
      <c r="L70" s="8">
        <v>90</v>
      </c>
      <c r="M70" s="8" t="b">
        <v>1</v>
      </c>
      <c r="N70" s="8" t="s">
        <v>30</v>
      </c>
      <c r="O70" s="12">
        <v>42222.64707175926</v>
      </c>
      <c r="P70" s="12">
        <v>42192.64707175926</v>
      </c>
      <c r="Q70" s="8">
        <v>101.83</v>
      </c>
      <c r="R70" s="8">
        <v>33.94</v>
      </c>
      <c r="S70" s="13" t="s">
        <v>28</v>
      </c>
      <c r="T70" s="8" t="s">
        <v>31</v>
      </c>
      <c r="U70" s="14">
        <v>42192.64707175926</v>
      </c>
      <c r="V70" s="14">
        <v>42222.64707175926</v>
      </c>
    </row>
    <row r="71" spans="1:22" ht="115.2" x14ac:dyDescent="0.3">
      <c r="A71" s="8">
        <v>3672</v>
      </c>
      <c r="B71" s="9" t="s">
        <v>173</v>
      </c>
      <c r="C71" s="9" t="s">
        <v>174</v>
      </c>
      <c r="D71" s="10">
        <v>3000</v>
      </c>
      <c r="E71" s="11">
        <v>3046</v>
      </c>
      <c r="F71" s="8" t="s">
        <v>22</v>
      </c>
      <c r="G71" s="8" t="s">
        <v>24</v>
      </c>
      <c r="H71" s="8" t="s">
        <v>25</v>
      </c>
      <c r="I71" s="8">
        <v>1411771384</v>
      </c>
      <c r="J71" s="8">
        <v>1409179384</v>
      </c>
      <c r="K71" s="8" t="b">
        <v>0</v>
      </c>
      <c r="L71" s="8">
        <v>57</v>
      </c>
      <c r="M71" s="8" t="b">
        <v>1</v>
      </c>
      <c r="N71" s="8" t="s">
        <v>30</v>
      </c>
      <c r="O71" s="12">
        <v>41908.946574074071</v>
      </c>
      <c r="P71" s="12">
        <v>41878.946574074071</v>
      </c>
      <c r="Q71" s="8">
        <v>101.53</v>
      </c>
      <c r="R71" s="8">
        <v>53.44</v>
      </c>
      <c r="S71" s="13" t="s">
        <v>28</v>
      </c>
      <c r="T71" s="8" t="s">
        <v>31</v>
      </c>
      <c r="U71" s="14">
        <v>41878.946574074071</v>
      </c>
      <c r="V71" s="14">
        <v>41908.946574074071</v>
      </c>
    </row>
    <row r="72" spans="1:22" ht="100.8" x14ac:dyDescent="0.3">
      <c r="A72" s="8">
        <v>3240</v>
      </c>
      <c r="B72" s="9" t="s">
        <v>175</v>
      </c>
      <c r="C72" s="9" t="s">
        <v>176</v>
      </c>
      <c r="D72" s="10">
        <v>3000</v>
      </c>
      <c r="E72" s="11">
        <v>3017</v>
      </c>
      <c r="F72" s="8" t="s">
        <v>22</v>
      </c>
      <c r="G72" s="8" t="s">
        <v>24</v>
      </c>
      <c r="H72" s="8" t="s">
        <v>25</v>
      </c>
      <c r="I72" s="8">
        <v>1487286000</v>
      </c>
      <c r="J72" s="8">
        <v>1484843948</v>
      </c>
      <c r="K72" s="8" t="b">
        <v>0</v>
      </c>
      <c r="L72" s="8">
        <v>34</v>
      </c>
      <c r="M72" s="8" t="b">
        <v>1</v>
      </c>
      <c r="N72" s="8" t="s">
        <v>30</v>
      </c>
      <c r="O72" s="12">
        <v>42782.958333333328</v>
      </c>
      <c r="P72" s="12">
        <v>42754.693842592591</v>
      </c>
      <c r="Q72" s="8">
        <v>100.57</v>
      </c>
      <c r="R72" s="8">
        <v>88.74</v>
      </c>
      <c r="S72" s="13" t="s">
        <v>28</v>
      </c>
      <c r="T72" s="8" t="s">
        <v>31</v>
      </c>
      <c r="U72" s="14">
        <v>42754.693842592591</v>
      </c>
      <c r="V72" s="14">
        <v>42782.958333333328</v>
      </c>
    </row>
    <row r="73" spans="1:22" ht="72" hidden="1" x14ac:dyDescent="0.3">
      <c r="A73" s="8">
        <v>3785</v>
      </c>
      <c r="B73" s="9" t="s">
        <v>177</v>
      </c>
      <c r="C73" s="9" t="s">
        <v>178</v>
      </c>
      <c r="D73" s="10">
        <v>2000</v>
      </c>
      <c r="E73" s="11">
        <v>3015</v>
      </c>
      <c r="F73" s="8" t="s">
        <v>22</v>
      </c>
      <c r="G73" s="8" t="s">
        <v>24</v>
      </c>
      <c r="H73" s="8" t="s">
        <v>25</v>
      </c>
      <c r="I73" s="8">
        <v>1470132180</v>
      </c>
      <c r="J73" s="8">
        <v>1467040769</v>
      </c>
      <c r="K73" s="8" t="b">
        <v>0</v>
      </c>
      <c r="L73" s="8">
        <v>30</v>
      </c>
      <c r="M73" s="8" t="b">
        <v>1</v>
      </c>
      <c r="N73" s="8" t="s">
        <v>35</v>
      </c>
      <c r="O73" s="12">
        <v>42584.418749999997</v>
      </c>
      <c r="P73" s="12">
        <v>42548.63853009259</v>
      </c>
      <c r="Q73" s="8">
        <v>150.75</v>
      </c>
      <c r="R73" s="8">
        <v>100.5</v>
      </c>
      <c r="S73" s="13" t="s">
        <v>28</v>
      </c>
      <c r="T73" s="8" t="s">
        <v>36</v>
      </c>
      <c r="U73" s="14">
        <v>42548.63853009259</v>
      </c>
      <c r="V73" s="14">
        <v>42584.418749999997</v>
      </c>
    </row>
    <row r="74" spans="1:22" ht="86.4" x14ac:dyDescent="0.3">
      <c r="A74" s="8">
        <v>3609</v>
      </c>
      <c r="B74" s="9" t="s">
        <v>179</v>
      </c>
      <c r="C74" s="9" t="s">
        <v>180</v>
      </c>
      <c r="D74" s="10">
        <v>1960</v>
      </c>
      <c r="E74" s="11">
        <v>3005</v>
      </c>
      <c r="F74" s="8" t="s">
        <v>22</v>
      </c>
      <c r="G74" s="8" t="s">
        <v>24</v>
      </c>
      <c r="H74" s="8" t="s">
        <v>25</v>
      </c>
      <c r="I74" s="8">
        <v>1459378085</v>
      </c>
      <c r="J74" s="8">
        <v>1456789685</v>
      </c>
      <c r="K74" s="8" t="b">
        <v>0</v>
      </c>
      <c r="L74" s="8">
        <v>21</v>
      </c>
      <c r="M74" s="8" t="b">
        <v>1</v>
      </c>
      <c r="N74" s="8" t="s">
        <v>30</v>
      </c>
      <c r="O74" s="12">
        <v>42459.950057870374</v>
      </c>
      <c r="P74" s="12">
        <v>42429.991724537038</v>
      </c>
      <c r="Q74" s="8">
        <v>153.32</v>
      </c>
      <c r="R74" s="8">
        <v>143.1</v>
      </c>
      <c r="S74" s="13" t="s">
        <v>28</v>
      </c>
      <c r="T74" s="8" t="s">
        <v>31</v>
      </c>
      <c r="U74" s="14">
        <v>42429.991724537031</v>
      </c>
      <c r="V74" s="14">
        <v>42459.950057870374</v>
      </c>
    </row>
    <row r="75" spans="1:22" ht="72" x14ac:dyDescent="0.3">
      <c r="A75" s="8">
        <v>4048</v>
      </c>
      <c r="B75" s="9" t="s">
        <v>181</v>
      </c>
      <c r="C75" s="9" t="s">
        <v>182</v>
      </c>
      <c r="D75" s="10">
        <v>17000</v>
      </c>
      <c r="E75" s="11">
        <v>3001</v>
      </c>
      <c r="F75" s="8" t="s">
        <v>26</v>
      </c>
      <c r="G75" s="8" t="s">
        <v>24</v>
      </c>
      <c r="H75" s="8" t="s">
        <v>25</v>
      </c>
      <c r="I75" s="8">
        <v>1460373187</v>
      </c>
      <c r="J75" s="8">
        <v>1457352787</v>
      </c>
      <c r="K75" s="8" t="b">
        <v>0</v>
      </c>
      <c r="L75" s="8">
        <v>91</v>
      </c>
      <c r="M75" s="8" t="b">
        <v>0</v>
      </c>
      <c r="N75" s="8" t="s">
        <v>30</v>
      </c>
      <c r="O75" s="12">
        <v>42471.467442129629</v>
      </c>
      <c r="P75" s="12">
        <v>42436.509108796294</v>
      </c>
      <c r="Q75" s="8">
        <v>17.649999999999999</v>
      </c>
      <c r="R75" s="8">
        <v>32.979999999999997</v>
      </c>
      <c r="S75" s="13" t="s">
        <v>28</v>
      </c>
      <c r="T75" s="8" t="s">
        <v>31</v>
      </c>
      <c r="U75" s="14">
        <v>42436.509108796294</v>
      </c>
      <c r="V75" s="14">
        <v>42471.467442129629</v>
      </c>
    </row>
    <row r="76" spans="1:22" ht="57.6" x14ac:dyDescent="0.3">
      <c r="A76" s="8">
        <v>3375</v>
      </c>
      <c r="B76" s="9" t="s">
        <v>183</v>
      </c>
      <c r="C76" s="9" t="s">
        <v>184</v>
      </c>
      <c r="D76" s="10">
        <v>3000</v>
      </c>
      <c r="E76" s="11">
        <v>3000</v>
      </c>
      <c r="F76" s="8" t="s">
        <v>22</v>
      </c>
      <c r="G76" s="8" t="s">
        <v>24</v>
      </c>
      <c r="H76" s="8" t="s">
        <v>25</v>
      </c>
      <c r="I76" s="8">
        <v>1400423973</v>
      </c>
      <c r="J76" s="8">
        <v>1399387173</v>
      </c>
      <c r="K76" s="8" t="b">
        <v>0</v>
      </c>
      <c r="L76" s="8">
        <v>17</v>
      </c>
      <c r="M76" s="8" t="b">
        <v>1</v>
      </c>
      <c r="N76" s="8" t="s">
        <v>30</v>
      </c>
      <c r="O76" s="12">
        <v>41777.610798611109</v>
      </c>
      <c r="P76" s="12">
        <v>41765.610798611109</v>
      </c>
      <c r="Q76" s="8">
        <v>100</v>
      </c>
      <c r="R76" s="8">
        <v>176.47</v>
      </c>
      <c r="S76" s="13" t="s">
        <v>28</v>
      </c>
      <c r="T76" s="8" t="s">
        <v>31</v>
      </c>
      <c r="U76" s="14">
        <v>41765.610798611109</v>
      </c>
      <c r="V76" s="14">
        <v>41777.610798611109</v>
      </c>
    </row>
    <row r="77" spans="1:22" ht="57.6" x14ac:dyDescent="0.3">
      <c r="A77" s="8">
        <v>3412</v>
      </c>
      <c r="B77" s="9" t="s">
        <v>185</v>
      </c>
      <c r="C77" s="9" t="s">
        <v>186</v>
      </c>
      <c r="D77" s="10">
        <v>3000</v>
      </c>
      <c r="E77" s="11">
        <v>3000</v>
      </c>
      <c r="F77" s="8" t="s">
        <v>22</v>
      </c>
      <c r="G77" s="8" t="s">
        <v>24</v>
      </c>
      <c r="H77" s="8" t="s">
        <v>25</v>
      </c>
      <c r="I77" s="8">
        <v>1411858862</v>
      </c>
      <c r="J77" s="8">
        <v>1409266862</v>
      </c>
      <c r="K77" s="8" t="b">
        <v>0</v>
      </c>
      <c r="L77" s="8">
        <v>26</v>
      </c>
      <c r="M77" s="8" t="b">
        <v>1</v>
      </c>
      <c r="N77" s="8" t="s">
        <v>30</v>
      </c>
      <c r="O77" s="12">
        <v>41909.959050925929</v>
      </c>
      <c r="P77" s="12">
        <v>41879.959050925929</v>
      </c>
      <c r="Q77" s="8">
        <v>100</v>
      </c>
      <c r="R77" s="8">
        <v>115.38</v>
      </c>
      <c r="S77" s="13" t="s">
        <v>28</v>
      </c>
      <c r="T77" s="8" t="s">
        <v>31</v>
      </c>
      <c r="U77" s="14">
        <v>41879.959050925929</v>
      </c>
      <c r="V77" s="14">
        <v>41909.959050925929</v>
      </c>
    </row>
    <row r="78" spans="1:22" ht="72" x14ac:dyDescent="0.3">
      <c r="A78" s="8">
        <v>3401</v>
      </c>
      <c r="B78" s="9" t="s">
        <v>187</v>
      </c>
      <c r="C78" s="9" t="s">
        <v>188</v>
      </c>
      <c r="D78" s="10">
        <v>2900</v>
      </c>
      <c r="E78" s="11">
        <v>2954</v>
      </c>
      <c r="F78" s="8" t="s">
        <v>22</v>
      </c>
      <c r="G78" s="8" t="s">
        <v>24</v>
      </c>
      <c r="H78" s="8" t="s">
        <v>25</v>
      </c>
      <c r="I78" s="8">
        <v>1438968146</v>
      </c>
      <c r="J78" s="8">
        <v>1436376146</v>
      </c>
      <c r="K78" s="8" t="b">
        <v>0</v>
      </c>
      <c r="L78" s="8">
        <v>66</v>
      </c>
      <c r="M78" s="8" t="b">
        <v>1</v>
      </c>
      <c r="N78" s="8" t="s">
        <v>30</v>
      </c>
      <c r="O78" s="12">
        <v>42223.723912037036</v>
      </c>
      <c r="P78" s="12">
        <v>42193.723912037036</v>
      </c>
      <c r="Q78" s="8">
        <v>101.86</v>
      </c>
      <c r="R78" s="8">
        <v>44.76</v>
      </c>
      <c r="S78" s="13" t="s">
        <v>28</v>
      </c>
      <c r="T78" s="8" t="s">
        <v>31</v>
      </c>
      <c r="U78" s="14">
        <v>42193.723912037036</v>
      </c>
      <c r="V78" s="14">
        <v>42223.723912037036</v>
      </c>
    </row>
    <row r="79" spans="1:22" ht="43.2" x14ac:dyDescent="0.3">
      <c r="A79" s="8">
        <v>2786</v>
      </c>
      <c r="B79" s="9" t="s">
        <v>189</v>
      </c>
      <c r="C79" s="9" t="s">
        <v>190</v>
      </c>
      <c r="D79" s="10">
        <v>2500</v>
      </c>
      <c r="E79" s="11">
        <v>2946</v>
      </c>
      <c r="F79" s="8" t="s">
        <v>22</v>
      </c>
      <c r="G79" s="8" t="s">
        <v>24</v>
      </c>
      <c r="H79" s="8" t="s">
        <v>25</v>
      </c>
      <c r="I79" s="8">
        <v>1404913180</v>
      </c>
      <c r="J79" s="8">
        <v>1403703580</v>
      </c>
      <c r="K79" s="8" t="b">
        <v>0</v>
      </c>
      <c r="L79" s="8">
        <v>74</v>
      </c>
      <c r="M79" s="8" t="b">
        <v>1</v>
      </c>
      <c r="N79" s="8" t="s">
        <v>30</v>
      </c>
      <c r="O79" s="12">
        <v>41829.569212962961</v>
      </c>
      <c r="P79" s="12">
        <v>41815.569212962961</v>
      </c>
      <c r="Q79" s="8">
        <v>117.84</v>
      </c>
      <c r="R79" s="8">
        <v>39.81</v>
      </c>
      <c r="S79" s="13" t="s">
        <v>28</v>
      </c>
      <c r="T79" s="8" t="s">
        <v>31</v>
      </c>
      <c r="U79" s="14">
        <v>41815.569212962961</v>
      </c>
      <c r="V79" s="14">
        <v>41829.569212962961</v>
      </c>
    </row>
    <row r="80" spans="1:22" ht="57.6" x14ac:dyDescent="0.3">
      <c r="A80" s="8">
        <v>3252</v>
      </c>
      <c r="B80" s="9" t="s">
        <v>191</v>
      </c>
      <c r="C80" s="9" t="s">
        <v>192</v>
      </c>
      <c r="D80" s="10">
        <v>2250</v>
      </c>
      <c r="E80" s="11">
        <v>2876</v>
      </c>
      <c r="F80" s="8" t="s">
        <v>22</v>
      </c>
      <c r="G80" s="8" t="s">
        <v>24</v>
      </c>
      <c r="H80" s="8" t="s">
        <v>25</v>
      </c>
      <c r="I80" s="8">
        <v>1473247240</v>
      </c>
      <c r="J80" s="8">
        <v>1470655240</v>
      </c>
      <c r="K80" s="8" t="b">
        <v>1</v>
      </c>
      <c r="L80" s="8">
        <v>50</v>
      </c>
      <c r="M80" s="8" t="b">
        <v>1</v>
      </c>
      <c r="N80" s="8" t="s">
        <v>30</v>
      </c>
      <c r="O80" s="12">
        <v>42620.472685185188</v>
      </c>
      <c r="P80" s="12">
        <v>42590.472685185188</v>
      </c>
      <c r="Q80" s="8">
        <v>127.82</v>
      </c>
      <c r="R80" s="8">
        <v>57.52</v>
      </c>
      <c r="S80" s="13" t="s">
        <v>28</v>
      </c>
      <c r="T80" s="8" t="s">
        <v>31</v>
      </c>
      <c r="U80" s="14">
        <v>42590.472685185188</v>
      </c>
      <c r="V80" s="14">
        <v>42620.472685185188</v>
      </c>
    </row>
    <row r="81" spans="1:22" ht="72" x14ac:dyDescent="0.3">
      <c r="A81" s="8">
        <v>2832</v>
      </c>
      <c r="B81" s="9" t="s">
        <v>193</v>
      </c>
      <c r="C81" s="9" t="s">
        <v>194</v>
      </c>
      <c r="D81" s="10">
        <v>2500</v>
      </c>
      <c r="E81" s="11">
        <v>2867.99</v>
      </c>
      <c r="F81" s="8" t="s">
        <v>22</v>
      </c>
      <c r="G81" s="8" t="s">
        <v>24</v>
      </c>
      <c r="H81" s="8" t="s">
        <v>25</v>
      </c>
      <c r="I81" s="8">
        <v>1416780000</v>
      </c>
      <c r="J81" s="8">
        <v>1414342894</v>
      </c>
      <c r="K81" s="8" t="b">
        <v>0</v>
      </c>
      <c r="L81" s="8">
        <v>95</v>
      </c>
      <c r="M81" s="8" t="b">
        <v>1</v>
      </c>
      <c r="N81" s="8" t="s">
        <v>30</v>
      </c>
      <c r="O81" s="12">
        <v>41966.916666666672</v>
      </c>
      <c r="P81" s="12">
        <v>41938.709421296298</v>
      </c>
      <c r="Q81" s="8">
        <v>114.72</v>
      </c>
      <c r="R81" s="8">
        <v>30.19</v>
      </c>
      <c r="S81" s="13" t="s">
        <v>28</v>
      </c>
      <c r="T81" s="8" t="s">
        <v>31</v>
      </c>
      <c r="U81" s="14">
        <v>41938.709421296298</v>
      </c>
      <c r="V81" s="14">
        <v>41966.916666666672</v>
      </c>
    </row>
    <row r="82" spans="1:22" ht="72" x14ac:dyDescent="0.3">
      <c r="A82" s="8">
        <v>3337</v>
      </c>
      <c r="B82" s="9" t="s">
        <v>195</v>
      </c>
      <c r="C82" s="9" t="s">
        <v>196</v>
      </c>
      <c r="D82" s="10">
        <v>2500</v>
      </c>
      <c r="E82" s="11">
        <v>2755</v>
      </c>
      <c r="F82" s="8" t="s">
        <v>22</v>
      </c>
      <c r="G82" s="8" t="s">
        <v>24</v>
      </c>
      <c r="H82" s="8" t="s">
        <v>25</v>
      </c>
      <c r="I82" s="8">
        <v>1412974800</v>
      </c>
      <c r="J82" s="8">
        <v>1411109167</v>
      </c>
      <c r="K82" s="8" t="b">
        <v>0</v>
      </c>
      <c r="L82" s="8">
        <v>34</v>
      </c>
      <c r="M82" s="8" t="b">
        <v>1</v>
      </c>
      <c r="N82" s="8" t="s">
        <v>30</v>
      </c>
      <c r="O82" s="12">
        <v>41922.875</v>
      </c>
      <c r="P82" s="12">
        <v>41901.282025462962</v>
      </c>
      <c r="Q82" s="8">
        <v>110.2</v>
      </c>
      <c r="R82" s="8">
        <v>81.03</v>
      </c>
      <c r="S82" s="13" t="s">
        <v>28</v>
      </c>
      <c r="T82" s="8" t="s">
        <v>31</v>
      </c>
      <c r="U82" s="14">
        <v>41901.282025462962</v>
      </c>
      <c r="V82" s="14">
        <v>41922.875</v>
      </c>
    </row>
    <row r="83" spans="1:22" ht="72" x14ac:dyDescent="0.3">
      <c r="A83" s="8">
        <v>3530</v>
      </c>
      <c r="B83" s="9" t="s">
        <v>197</v>
      </c>
      <c r="C83" s="9" t="s">
        <v>198</v>
      </c>
      <c r="D83" s="10">
        <v>2750</v>
      </c>
      <c r="E83" s="11">
        <v>2750</v>
      </c>
      <c r="F83" s="8" t="s">
        <v>22</v>
      </c>
      <c r="G83" s="8" t="s">
        <v>24</v>
      </c>
      <c r="H83" s="8" t="s">
        <v>25</v>
      </c>
      <c r="I83" s="8">
        <v>1460318400</v>
      </c>
      <c r="J83" s="8">
        <v>1457881057</v>
      </c>
      <c r="K83" s="8" t="b">
        <v>0</v>
      </c>
      <c r="L83" s="8">
        <v>22</v>
      </c>
      <c r="M83" s="8" t="b">
        <v>1</v>
      </c>
      <c r="N83" s="8" t="s">
        <v>30</v>
      </c>
      <c r="O83" s="12">
        <v>42470.833333333328</v>
      </c>
      <c r="P83" s="12">
        <v>42442.623344907406</v>
      </c>
      <c r="Q83" s="8">
        <v>100</v>
      </c>
      <c r="R83" s="8">
        <v>125</v>
      </c>
      <c r="S83" s="13" t="s">
        <v>28</v>
      </c>
      <c r="T83" s="8" t="s">
        <v>31</v>
      </c>
      <c r="U83" s="14">
        <v>42442.623344907406</v>
      </c>
      <c r="V83" s="14">
        <v>42470.833333333328</v>
      </c>
    </row>
    <row r="84" spans="1:22" ht="57.6" x14ac:dyDescent="0.3">
      <c r="A84" s="8">
        <v>3503</v>
      </c>
      <c r="B84" s="9" t="s">
        <v>199</v>
      </c>
      <c r="C84" s="9" t="s">
        <v>200</v>
      </c>
      <c r="D84" s="10">
        <v>2500</v>
      </c>
      <c r="E84" s="11">
        <v>2689</v>
      </c>
      <c r="F84" s="8" t="s">
        <v>22</v>
      </c>
      <c r="G84" s="8" t="s">
        <v>24</v>
      </c>
      <c r="H84" s="8" t="s">
        <v>25</v>
      </c>
      <c r="I84" s="8">
        <v>1469359728</v>
      </c>
      <c r="J84" s="8">
        <v>1466767728</v>
      </c>
      <c r="K84" s="8" t="b">
        <v>0</v>
      </c>
      <c r="L84" s="8">
        <v>38</v>
      </c>
      <c r="M84" s="8" t="b">
        <v>1</v>
      </c>
      <c r="N84" s="8" t="s">
        <v>30</v>
      </c>
      <c r="O84" s="12">
        <v>42575.478333333333</v>
      </c>
      <c r="P84" s="12">
        <v>42545.478333333333</v>
      </c>
      <c r="Q84" s="8">
        <v>107.56</v>
      </c>
      <c r="R84" s="8">
        <v>70.760000000000005</v>
      </c>
      <c r="S84" s="13" t="s">
        <v>28</v>
      </c>
      <c r="T84" s="8" t="s">
        <v>31</v>
      </c>
      <c r="U84" s="14">
        <v>42545.478333333333</v>
      </c>
      <c r="V84" s="14">
        <v>42575.478333333333</v>
      </c>
    </row>
    <row r="85" spans="1:22" ht="57.6" x14ac:dyDescent="0.3">
      <c r="A85" s="8">
        <v>3615</v>
      </c>
      <c r="B85" s="9" t="s">
        <v>201</v>
      </c>
      <c r="C85" s="9" t="s">
        <v>202</v>
      </c>
      <c r="D85" s="10">
        <v>2500</v>
      </c>
      <c r="E85" s="11">
        <v>2670</v>
      </c>
      <c r="F85" s="8" t="s">
        <v>22</v>
      </c>
      <c r="G85" s="8" t="s">
        <v>24</v>
      </c>
      <c r="H85" s="8" t="s">
        <v>25</v>
      </c>
      <c r="I85" s="8">
        <v>1449756896</v>
      </c>
      <c r="J85" s="8">
        <v>1447164896</v>
      </c>
      <c r="K85" s="8" t="b">
        <v>0</v>
      </c>
      <c r="L85" s="8">
        <v>72</v>
      </c>
      <c r="M85" s="8" t="b">
        <v>1</v>
      </c>
      <c r="N85" s="8" t="s">
        <v>30</v>
      </c>
      <c r="O85" s="12">
        <v>42348.593703703707</v>
      </c>
      <c r="P85" s="12">
        <v>42318.593703703707</v>
      </c>
      <c r="Q85" s="8">
        <v>106.8</v>
      </c>
      <c r="R85" s="8">
        <v>37.08</v>
      </c>
      <c r="S85" s="13" t="s">
        <v>28</v>
      </c>
      <c r="T85" s="8" t="s">
        <v>31</v>
      </c>
      <c r="U85" s="14">
        <v>42318.593703703707</v>
      </c>
      <c r="V85" s="14">
        <v>42348.593703703707</v>
      </c>
    </row>
    <row r="86" spans="1:22" ht="57.6" x14ac:dyDescent="0.3">
      <c r="A86" s="8">
        <v>2829</v>
      </c>
      <c r="B86" s="9" t="s">
        <v>203</v>
      </c>
      <c r="C86" s="9" t="s">
        <v>204</v>
      </c>
      <c r="D86" s="10">
        <v>2500</v>
      </c>
      <c r="E86" s="11">
        <v>2663</v>
      </c>
      <c r="F86" s="8" t="s">
        <v>22</v>
      </c>
      <c r="G86" s="8" t="s">
        <v>24</v>
      </c>
      <c r="H86" s="8" t="s">
        <v>25</v>
      </c>
      <c r="I86" s="8">
        <v>1464863118</v>
      </c>
      <c r="J86" s="8">
        <v>1462443918</v>
      </c>
      <c r="K86" s="8" t="b">
        <v>0</v>
      </c>
      <c r="L86" s="8">
        <v>76</v>
      </c>
      <c r="M86" s="8" t="b">
        <v>1</v>
      </c>
      <c r="N86" s="8" t="s">
        <v>30</v>
      </c>
      <c r="O86" s="12">
        <v>42523.434236111112</v>
      </c>
      <c r="P86" s="12">
        <v>42495.434236111112</v>
      </c>
      <c r="Q86" s="8">
        <v>106.52</v>
      </c>
      <c r="R86" s="8">
        <v>35.04</v>
      </c>
      <c r="S86" s="13" t="s">
        <v>28</v>
      </c>
      <c r="T86" s="8" t="s">
        <v>31</v>
      </c>
      <c r="U86" s="14">
        <v>42495.434236111112</v>
      </c>
      <c r="V86" s="14">
        <v>42523.434236111112</v>
      </c>
    </row>
    <row r="87" spans="1:22" ht="100.8" x14ac:dyDescent="0.3">
      <c r="A87" s="8">
        <v>3247</v>
      </c>
      <c r="B87" s="9" t="s">
        <v>205</v>
      </c>
      <c r="C87" s="9" t="s">
        <v>206</v>
      </c>
      <c r="D87" s="10">
        <v>2500</v>
      </c>
      <c r="E87" s="11">
        <v>2646.5</v>
      </c>
      <c r="F87" s="8" t="s">
        <v>22</v>
      </c>
      <c r="G87" s="8" t="s">
        <v>24</v>
      </c>
      <c r="H87" s="8" t="s">
        <v>25</v>
      </c>
      <c r="I87" s="8">
        <v>1436696712</v>
      </c>
      <c r="J87" s="8">
        <v>1434104712</v>
      </c>
      <c r="K87" s="8" t="b">
        <v>1</v>
      </c>
      <c r="L87" s="8">
        <v>57</v>
      </c>
      <c r="M87" s="8" t="b">
        <v>1</v>
      </c>
      <c r="N87" s="8" t="s">
        <v>30</v>
      </c>
      <c r="O87" s="12">
        <v>42197.434166666666</v>
      </c>
      <c r="P87" s="12">
        <v>42167.434166666666</v>
      </c>
      <c r="Q87" s="8">
        <v>105.86</v>
      </c>
      <c r="R87" s="8">
        <v>46.43</v>
      </c>
      <c r="S87" s="13" t="s">
        <v>28</v>
      </c>
      <c r="T87" s="8" t="s">
        <v>31</v>
      </c>
      <c r="U87" s="14">
        <v>42167.434166666666</v>
      </c>
      <c r="V87" s="14">
        <v>42197.434166666666</v>
      </c>
    </row>
    <row r="88" spans="1:22" ht="72" x14ac:dyDescent="0.3">
      <c r="A88" s="8">
        <v>3550</v>
      </c>
      <c r="B88" s="9" t="s">
        <v>207</v>
      </c>
      <c r="C88" s="9" t="s">
        <v>208</v>
      </c>
      <c r="D88" s="10">
        <v>2500</v>
      </c>
      <c r="E88" s="11">
        <v>2620</v>
      </c>
      <c r="F88" s="8" t="s">
        <v>22</v>
      </c>
      <c r="G88" s="8" t="s">
        <v>24</v>
      </c>
      <c r="H88" s="8" t="s">
        <v>25</v>
      </c>
      <c r="I88" s="8">
        <v>1462224398</v>
      </c>
      <c r="J88" s="8">
        <v>1459632398</v>
      </c>
      <c r="K88" s="8" t="b">
        <v>0</v>
      </c>
      <c r="L88" s="8">
        <v>64</v>
      </c>
      <c r="M88" s="8" t="b">
        <v>1</v>
      </c>
      <c r="N88" s="8" t="s">
        <v>30</v>
      </c>
      <c r="O88" s="12">
        <v>42492.893495370372</v>
      </c>
      <c r="P88" s="12">
        <v>42462.893495370372</v>
      </c>
      <c r="Q88" s="8">
        <v>104.8</v>
      </c>
      <c r="R88" s="8">
        <v>40.94</v>
      </c>
      <c r="S88" s="13" t="s">
        <v>28</v>
      </c>
      <c r="T88" s="8" t="s">
        <v>31</v>
      </c>
      <c r="U88" s="14">
        <v>42462.893495370372</v>
      </c>
      <c r="V88" s="14">
        <v>42492.893495370372</v>
      </c>
    </row>
    <row r="89" spans="1:22" ht="115.2" x14ac:dyDescent="0.3">
      <c r="A89" s="8">
        <v>3654</v>
      </c>
      <c r="B89" s="9" t="s">
        <v>209</v>
      </c>
      <c r="C89" s="9" t="s">
        <v>210</v>
      </c>
      <c r="D89" s="10">
        <v>1500</v>
      </c>
      <c r="E89" s="11">
        <v>2616</v>
      </c>
      <c r="F89" s="8" t="s">
        <v>22</v>
      </c>
      <c r="G89" s="8" t="s">
        <v>24</v>
      </c>
      <c r="H89" s="8" t="s">
        <v>25</v>
      </c>
      <c r="I89" s="8">
        <v>1459702800</v>
      </c>
      <c r="J89" s="8">
        <v>1457690386</v>
      </c>
      <c r="K89" s="8" t="b">
        <v>0</v>
      </c>
      <c r="L89" s="8">
        <v>38</v>
      </c>
      <c r="M89" s="8" t="b">
        <v>1</v>
      </c>
      <c r="N89" s="8" t="s">
        <v>30</v>
      </c>
      <c r="O89" s="12">
        <v>42463.708333333328</v>
      </c>
      <c r="P89" s="12">
        <v>42440.416504629626</v>
      </c>
      <c r="Q89" s="8">
        <v>174.4</v>
      </c>
      <c r="R89" s="8">
        <v>68.84</v>
      </c>
      <c r="S89" s="13" t="s">
        <v>28</v>
      </c>
      <c r="T89" s="8" t="s">
        <v>31</v>
      </c>
      <c r="U89" s="14">
        <v>42440.416504629626</v>
      </c>
      <c r="V89" s="14">
        <v>42463.708333333328</v>
      </c>
    </row>
    <row r="90" spans="1:22" ht="57.6" x14ac:dyDescent="0.3">
      <c r="A90" s="8">
        <v>3438</v>
      </c>
      <c r="B90" s="9" t="s">
        <v>211</v>
      </c>
      <c r="C90" s="9" t="s">
        <v>212</v>
      </c>
      <c r="D90" s="10">
        <v>2500</v>
      </c>
      <c r="E90" s="11">
        <v>2605</v>
      </c>
      <c r="F90" s="8" t="s">
        <v>22</v>
      </c>
      <c r="G90" s="8" t="s">
        <v>24</v>
      </c>
      <c r="H90" s="8" t="s">
        <v>25</v>
      </c>
      <c r="I90" s="8">
        <v>1430600400</v>
      </c>
      <c r="J90" s="8">
        <v>1428358567</v>
      </c>
      <c r="K90" s="8" t="b">
        <v>0</v>
      </c>
      <c r="L90" s="8">
        <v>14</v>
      </c>
      <c r="M90" s="8" t="b">
        <v>1</v>
      </c>
      <c r="N90" s="8" t="s">
        <v>30</v>
      </c>
      <c r="O90" s="12">
        <v>42126.875</v>
      </c>
      <c r="P90" s="12">
        <v>42100.927858796298</v>
      </c>
      <c r="Q90" s="8">
        <v>104.2</v>
      </c>
      <c r="R90" s="8">
        <v>186.07</v>
      </c>
      <c r="S90" s="13" t="s">
        <v>28</v>
      </c>
      <c r="T90" s="8" t="s">
        <v>31</v>
      </c>
      <c r="U90" s="14">
        <v>42100.927858796291</v>
      </c>
      <c r="V90" s="14">
        <v>42126.875</v>
      </c>
    </row>
    <row r="91" spans="1:22" ht="115.2" x14ac:dyDescent="0.3">
      <c r="A91" s="8">
        <v>2840</v>
      </c>
      <c r="B91" s="9" t="s">
        <v>213</v>
      </c>
      <c r="C91" s="9" t="s">
        <v>214</v>
      </c>
      <c r="D91" s="10">
        <v>2500</v>
      </c>
      <c r="E91" s="11">
        <v>2600</v>
      </c>
      <c r="F91" s="8" t="s">
        <v>22</v>
      </c>
      <c r="G91" s="8" t="s">
        <v>24</v>
      </c>
      <c r="H91" s="8" t="s">
        <v>25</v>
      </c>
      <c r="I91" s="8">
        <v>1426698000</v>
      </c>
      <c r="J91" s="8">
        <v>1424825479</v>
      </c>
      <c r="K91" s="8" t="b">
        <v>0</v>
      </c>
      <c r="L91" s="8">
        <v>132</v>
      </c>
      <c r="M91" s="8" t="b">
        <v>1</v>
      </c>
      <c r="N91" s="8" t="s">
        <v>30</v>
      </c>
      <c r="O91" s="12">
        <v>42081.708333333328</v>
      </c>
      <c r="P91" s="12">
        <v>42060.035636574074</v>
      </c>
      <c r="Q91" s="8">
        <v>104</v>
      </c>
      <c r="R91" s="8">
        <v>19.7</v>
      </c>
      <c r="S91" s="13" t="s">
        <v>28</v>
      </c>
      <c r="T91" s="8" t="s">
        <v>31</v>
      </c>
      <c r="U91" s="14">
        <v>42060.035636574074</v>
      </c>
      <c r="V91" s="14">
        <v>42081.708333333328</v>
      </c>
    </row>
    <row r="92" spans="1:22" ht="100.8" x14ac:dyDescent="0.3">
      <c r="A92" s="8">
        <v>3278</v>
      </c>
      <c r="B92" s="9" t="s">
        <v>215</v>
      </c>
      <c r="C92" s="9" t="s">
        <v>216</v>
      </c>
      <c r="D92" s="10">
        <v>2500</v>
      </c>
      <c r="E92" s="11">
        <v>2585</v>
      </c>
      <c r="F92" s="8" t="s">
        <v>22</v>
      </c>
      <c r="G92" s="8" t="s">
        <v>24</v>
      </c>
      <c r="H92" s="8" t="s">
        <v>25</v>
      </c>
      <c r="I92" s="8">
        <v>1433017303</v>
      </c>
      <c r="J92" s="8">
        <v>1430425303</v>
      </c>
      <c r="K92" s="8" t="b">
        <v>1</v>
      </c>
      <c r="L92" s="8">
        <v>34</v>
      </c>
      <c r="M92" s="8" t="b">
        <v>1</v>
      </c>
      <c r="N92" s="8" t="s">
        <v>30</v>
      </c>
      <c r="O92" s="12">
        <v>42154.848414351851</v>
      </c>
      <c r="P92" s="12">
        <v>42124.848414351851</v>
      </c>
      <c r="Q92" s="8">
        <v>103.4</v>
      </c>
      <c r="R92" s="8">
        <v>76.03</v>
      </c>
      <c r="S92" s="13" t="s">
        <v>28</v>
      </c>
      <c r="T92" s="8" t="s">
        <v>31</v>
      </c>
      <c r="U92" s="14">
        <v>42124.848414351851</v>
      </c>
      <c r="V92" s="14">
        <v>42154.848414351851</v>
      </c>
    </row>
    <row r="93" spans="1:22" ht="72" x14ac:dyDescent="0.3">
      <c r="A93" s="8">
        <v>3178</v>
      </c>
      <c r="B93" s="9" t="s">
        <v>217</v>
      </c>
      <c r="C93" s="9" t="s">
        <v>218</v>
      </c>
      <c r="D93" s="10">
        <v>1500</v>
      </c>
      <c r="E93" s="11">
        <v>2576</v>
      </c>
      <c r="F93" s="8" t="s">
        <v>22</v>
      </c>
      <c r="G93" s="8" t="s">
        <v>24</v>
      </c>
      <c r="H93" s="8" t="s">
        <v>25</v>
      </c>
      <c r="I93" s="8">
        <v>1405521075</v>
      </c>
      <c r="J93" s="8">
        <v>1402929075</v>
      </c>
      <c r="K93" s="8" t="b">
        <v>1</v>
      </c>
      <c r="L93" s="8">
        <v>78</v>
      </c>
      <c r="M93" s="8" t="b">
        <v>1</v>
      </c>
      <c r="N93" s="8" t="s">
        <v>30</v>
      </c>
      <c r="O93" s="12">
        <v>41836.605034722219</v>
      </c>
      <c r="P93" s="12">
        <v>41806.605034722219</v>
      </c>
      <c r="Q93" s="8">
        <v>171.73</v>
      </c>
      <c r="R93" s="8">
        <v>33.03</v>
      </c>
      <c r="S93" s="13" t="s">
        <v>28</v>
      </c>
      <c r="T93" s="8" t="s">
        <v>31</v>
      </c>
      <c r="U93" s="14">
        <v>41806.605034722219</v>
      </c>
      <c r="V93" s="14">
        <v>41836.605034722219</v>
      </c>
    </row>
    <row r="94" spans="1:22" ht="72" x14ac:dyDescent="0.3">
      <c r="A94" s="8">
        <v>3538</v>
      </c>
      <c r="B94" s="9" t="s">
        <v>219</v>
      </c>
      <c r="C94" s="9" t="s">
        <v>220</v>
      </c>
      <c r="D94" s="10">
        <v>2000</v>
      </c>
      <c r="E94" s="11">
        <v>2569</v>
      </c>
      <c r="F94" s="8" t="s">
        <v>22</v>
      </c>
      <c r="G94" s="8" t="s">
        <v>24</v>
      </c>
      <c r="H94" s="8" t="s">
        <v>25</v>
      </c>
      <c r="I94" s="8">
        <v>1471428340</v>
      </c>
      <c r="J94" s="8">
        <v>1469009140</v>
      </c>
      <c r="K94" s="8" t="b">
        <v>0</v>
      </c>
      <c r="L94" s="8">
        <v>83</v>
      </c>
      <c r="M94" s="8" t="b">
        <v>1</v>
      </c>
      <c r="N94" s="8" t="s">
        <v>30</v>
      </c>
      <c r="O94" s="12">
        <v>42599.420601851853</v>
      </c>
      <c r="P94" s="12">
        <v>42571.420601851853</v>
      </c>
      <c r="Q94" s="8">
        <v>128.44999999999999</v>
      </c>
      <c r="R94" s="8">
        <v>30.95</v>
      </c>
      <c r="S94" s="13" t="s">
        <v>28</v>
      </c>
      <c r="T94" s="8" t="s">
        <v>31</v>
      </c>
      <c r="U94" s="14">
        <v>42571.420601851853</v>
      </c>
      <c r="V94" s="14">
        <v>42599.420601851853</v>
      </c>
    </row>
    <row r="95" spans="1:22" ht="57.6" x14ac:dyDescent="0.3">
      <c r="A95" s="8">
        <v>3487</v>
      </c>
      <c r="B95" s="9" t="s">
        <v>221</v>
      </c>
      <c r="C95" s="9" t="s">
        <v>222</v>
      </c>
      <c r="D95" s="10">
        <v>2000</v>
      </c>
      <c r="E95" s="11">
        <v>2555</v>
      </c>
      <c r="F95" s="8" t="s">
        <v>22</v>
      </c>
      <c r="G95" s="8" t="s">
        <v>24</v>
      </c>
      <c r="H95" s="8" t="s">
        <v>25</v>
      </c>
      <c r="I95" s="8">
        <v>1435185252</v>
      </c>
      <c r="J95" s="8">
        <v>1432593252</v>
      </c>
      <c r="K95" s="8" t="b">
        <v>0</v>
      </c>
      <c r="L95" s="8">
        <v>66</v>
      </c>
      <c r="M95" s="8" t="b">
        <v>1</v>
      </c>
      <c r="N95" s="8" t="s">
        <v>30</v>
      </c>
      <c r="O95" s="12">
        <v>42179.940416666665</v>
      </c>
      <c r="P95" s="12">
        <v>42149.940416666665</v>
      </c>
      <c r="Q95" s="8">
        <v>127.75</v>
      </c>
      <c r="R95" s="8">
        <v>38.71</v>
      </c>
      <c r="S95" s="13" t="s">
        <v>28</v>
      </c>
      <c r="T95" s="8" t="s">
        <v>31</v>
      </c>
      <c r="U95" s="14">
        <v>42149.940416666665</v>
      </c>
      <c r="V95" s="14">
        <v>42179.940416666665</v>
      </c>
    </row>
    <row r="96" spans="1:22" ht="72" x14ac:dyDescent="0.3">
      <c r="A96" s="8">
        <v>1295</v>
      </c>
      <c r="B96" s="9" t="s">
        <v>223</v>
      </c>
      <c r="C96" s="9" t="s">
        <v>224</v>
      </c>
      <c r="D96" s="10">
        <v>2500</v>
      </c>
      <c r="E96" s="11">
        <v>2549</v>
      </c>
      <c r="F96" s="8" t="s">
        <v>22</v>
      </c>
      <c r="G96" s="8" t="s">
        <v>24</v>
      </c>
      <c r="H96" s="8" t="s">
        <v>25</v>
      </c>
      <c r="I96" s="8">
        <v>1438189200</v>
      </c>
      <c r="J96" s="8">
        <v>1435585497</v>
      </c>
      <c r="K96" s="8" t="b">
        <v>0</v>
      </c>
      <c r="L96" s="8">
        <v>64</v>
      </c>
      <c r="M96" s="8" t="b">
        <v>1</v>
      </c>
      <c r="N96" s="8" t="s">
        <v>30</v>
      </c>
      <c r="O96" s="12">
        <v>42214.708333333328</v>
      </c>
      <c r="P96" s="12">
        <v>42184.572881944448</v>
      </c>
      <c r="Q96" s="8">
        <v>101.96</v>
      </c>
      <c r="R96" s="8">
        <v>39.83</v>
      </c>
      <c r="S96" s="13" t="s">
        <v>28</v>
      </c>
      <c r="T96" s="8" t="s">
        <v>31</v>
      </c>
      <c r="U96" s="14">
        <v>42184.572881944448</v>
      </c>
      <c r="V96" s="14">
        <v>42214.708333333328</v>
      </c>
    </row>
    <row r="97" spans="1:22" ht="57.6" hidden="1" x14ac:dyDescent="0.3">
      <c r="A97" s="8">
        <v>2986</v>
      </c>
      <c r="B97" s="9" t="s">
        <v>225</v>
      </c>
      <c r="C97" s="9" t="s">
        <v>226</v>
      </c>
      <c r="D97" s="10">
        <v>2400</v>
      </c>
      <c r="E97" s="11">
        <v>2532</v>
      </c>
      <c r="F97" s="8" t="s">
        <v>22</v>
      </c>
      <c r="G97" s="8" t="s">
        <v>24</v>
      </c>
      <c r="H97" s="8" t="s">
        <v>25</v>
      </c>
      <c r="I97" s="8">
        <v>1462100406</v>
      </c>
      <c r="J97" s="8">
        <v>1456920006</v>
      </c>
      <c r="K97" s="8" t="b">
        <v>0</v>
      </c>
      <c r="L97" s="8">
        <v>56</v>
      </c>
      <c r="M97" s="8" t="b">
        <v>1</v>
      </c>
      <c r="N97" s="8" t="s">
        <v>27</v>
      </c>
      <c r="O97" s="12">
        <v>42491.458402777775</v>
      </c>
      <c r="P97" s="12">
        <v>42431.500069444446</v>
      </c>
      <c r="Q97" s="8">
        <v>105.5</v>
      </c>
      <c r="R97" s="8">
        <v>45.21</v>
      </c>
      <c r="S97" s="13" t="s">
        <v>28</v>
      </c>
      <c r="T97" s="8" t="s">
        <v>29</v>
      </c>
      <c r="U97" s="14">
        <v>42431.500069444446</v>
      </c>
      <c r="V97" s="14">
        <v>42491.458402777775</v>
      </c>
    </row>
    <row r="98" spans="1:22" ht="86.4" x14ac:dyDescent="0.3">
      <c r="A98" s="8">
        <v>3290</v>
      </c>
      <c r="B98" s="9" t="s">
        <v>227</v>
      </c>
      <c r="C98" s="9" t="s">
        <v>228</v>
      </c>
      <c r="D98" s="10">
        <v>2000</v>
      </c>
      <c r="E98" s="11">
        <v>2424</v>
      </c>
      <c r="F98" s="8" t="s">
        <v>22</v>
      </c>
      <c r="G98" s="8" t="s">
        <v>24</v>
      </c>
      <c r="H98" s="8" t="s">
        <v>25</v>
      </c>
      <c r="I98" s="8">
        <v>1489234891</v>
      </c>
      <c r="J98" s="8">
        <v>1486642891</v>
      </c>
      <c r="K98" s="8" t="b">
        <v>0</v>
      </c>
      <c r="L98" s="8">
        <v>72</v>
      </c>
      <c r="M98" s="8" t="b">
        <v>1</v>
      </c>
      <c r="N98" s="8" t="s">
        <v>30</v>
      </c>
      <c r="O98" s="12">
        <v>42805.51494212963</v>
      </c>
      <c r="P98" s="12">
        <v>42775.51494212963</v>
      </c>
      <c r="Q98" s="8">
        <v>121.2</v>
      </c>
      <c r="R98" s="8">
        <v>33.67</v>
      </c>
      <c r="S98" s="13" t="s">
        <v>28</v>
      </c>
      <c r="T98" s="8" t="s">
        <v>31</v>
      </c>
      <c r="U98" s="14">
        <v>42775.51494212963</v>
      </c>
      <c r="V98" s="14">
        <v>42805.51494212963</v>
      </c>
    </row>
    <row r="99" spans="1:22" ht="86.4" x14ac:dyDescent="0.3">
      <c r="A99" s="8">
        <v>3347</v>
      </c>
      <c r="B99" s="9" t="s">
        <v>229</v>
      </c>
      <c r="C99" s="9" t="s">
        <v>230</v>
      </c>
      <c r="D99" s="10">
        <v>2000</v>
      </c>
      <c r="E99" s="11">
        <v>2389</v>
      </c>
      <c r="F99" s="8" t="s">
        <v>22</v>
      </c>
      <c r="G99" s="8" t="s">
        <v>24</v>
      </c>
      <c r="H99" s="8" t="s">
        <v>25</v>
      </c>
      <c r="I99" s="8">
        <v>1462741200</v>
      </c>
      <c r="J99" s="8">
        <v>1461503654</v>
      </c>
      <c r="K99" s="8" t="b">
        <v>0</v>
      </c>
      <c r="L99" s="8">
        <v>22</v>
      </c>
      <c r="M99" s="8" t="b">
        <v>1</v>
      </c>
      <c r="N99" s="8" t="s">
        <v>30</v>
      </c>
      <c r="O99" s="12">
        <v>42498.875</v>
      </c>
      <c r="P99" s="12">
        <v>42484.551550925928</v>
      </c>
      <c r="Q99" s="8">
        <v>119.45</v>
      </c>
      <c r="R99" s="8">
        <v>108.59</v>
      </c>
      <c r="S99" s="13" t="s">
        <v>28</v>
      </c>
      <c r="T99" s="8" t="s">
        <v>31</v>
      </c>
      <c r="U99" s="14">
        <v>42484.551550925928</v>
      </c>
      <c r="V99" s="14">
        <v>42498.875</v>
      </c>
    </row>
    <row r="100" spans="1:22" ht="72" x14ac:dyDescent="0.3">
      <c r="A100" s="8">
        <v>3152</v>
      </c>
      <c r="B100" s="9" t="s">
        <v>231</v>
      </c>
      <c r="C100" s="9" t="s">
        <v>232</v>
      </c>
      <c r="D100" s="10">
        <v>2200</v>
      </c>
      <c r="E100" s="11">
        <v>2331</v>
      </c>
      <c r="F100" s="8" t="s">
        <v>22</v>
      </c>
      <c r="G100" s="8" t="s">
        <v>24</v>
      </c>
      <c r="H100" s="8" t="s">
        <v>25</v>
      </c>
      <c r="I100" s="8">
        <v>1383425367</v>
      </c>
      <c r="J100" s="8">
        <v>1380833367</v>
      </c>
      <c r="K100" s="8" t="b">
        <v>1</v>
      </c>
      <c r="L100" s="8">
        <v>67</v>
      </c>
      <c r="M100" s="8" t="b">
        <v>1</v>
      </c>
      <c r="N100" s="8" t="s">
        <v>30</v>
      </c>
      <c r="O100" s="12">
        <v>41580.867673611108</v>
      </c>
      <c r="P100" s="12">
        <v>41550.867673611108</v>
      </c>
      <c r="Q100" s="8">
        <v>105.95</v>
      </c>
      <c r="R100" s="8">
        <v>34.79</v>
      </c>
      <c r="S100" s="13" t="s">
        <v>28</v>
      </c>
      <c r="T100" s="8" t="s">
        <v>31</v>
      </c>
      <c r="U100" s="14">
        <v>41550.867673611108</v>
      </c>
      <c r="V100" s="14">
        <v>41580.867673611108</v>
      </c>
    </row>
    <row r="101" spans="1:22" ht="57.6" x14ac:dyDescent="0.3">
      <c r="A101" s="8">
        <v>3355</v>
      </c>
      <c r="B101" s="9" t="s">
        <v>233</v>
      </c>
      <c r="C101" s="9" t="s">
        <v>234</v>
      </c>
      <c r="D101" s="10">
        <v>1750</v>
      </c>
      <c r="E101" s="11">
        <v>2210</v>
      </c>
      <c r="F101" s="8" t="s">
        <v>22</v>
      </c>
      <c r="G101" s="8" t="s">
        <v>24</v>
      </c>
      <c r="H101" s="8" t="s">
        <v>25</v>
      </c>
      <c r="I101" s="8">
        <v>1462879020</v>
      </c>
      <c r="J101" s="8">
        <v>1461941527</v>
      </c>
      <c r="K101" s="8" t="b">
        <v>0</v>
      </c>
      <c r="L101" s="8">
        <v>15</v>
      </c>
      <c r="M101" s="8" t="b">
        <v>1</v>
      </c>
      <c r="N101" s="8" t="s">
        <v>30</v>
      </c>
      <c r="O101" s="12">
        <v>42500.470138888893</v>
      </c>
      <c r="P101" s="12">
        <v>42489.619525462964</v>
      </c>
      <c r="Q101" s="8">
        <v>126.29</v>
      </c>
      <c r="R101" s="8">
        <v>147.33000000000001</v>
      </c>
      <c r="S101" s="13" t="s">
        <v>28</v>
      </c>
      <c r="T101" s="8" t="s">
        <v>31</v>
      </c>
      <c r="U101" s="14">
        <v>42489.619525462964</v>
      </c>
      <c r="V101" s="14">
        <v>42500.470138888893</v>
      </c>
    </row>
    <row r="102" spans="1:22" ht="72" x14ac:dyDescent="0.3">
      <c r="A102" s="8">
        <v>3556</v>
      </c>
      <c r="B102" s="9" t="s">
        <v>235</v>
      </c>
      <c r="C102" s="9" t="s">
        <v>236</v>
      </c>
      <c r="D102" s="10">
        <v>2200</v>
      </c>
      <c r="E102" s="11">
        <v>2210</v>
      </c>
      <c r="F102" s="8" t="s">
        <v>22</v>
      </c>
      <c r="G102" s="8" t="s">
        <v>24</v>
      </c>
      <c r="H102" s="8" t="s">
        <v>25</v>
      </c>
      <c r="I102" s="8">
        <v>1408289724</v>
      </c>
      <c r="J102" s="8">
        <v>1403105724</v>
      </c>
      <c r="K102" s="8" t="b">
        <v>0</v>
      </c>
      <c r="L102" s="8">
        <v>20</v>
      </c>
      <c r="M102" s="8" t="b">
        <v>1</v>
      </c>
      <c r="N102" s="8" t="s">
        <v>30</v>
      </c>
      <c r="O102" s="12">
        <v>41868.649583333332</v>
      </c>
      <c r="P102" s="12">
        <v>41808.649583333332</v>
      </c>
      <c r="Q102" s="8">
        <v>100.45</v>
      </c>
      <c r="R102" s="8">
        <v>110.5</v>
      </c>
      <c r="S102" s="13" t="s">
        <v>28</v>
      </c>
      <c r="T102" s="8" t="s">
        <v>31</v>
      </c>
      <c r="U102" s="14">
        <v>41808.649583333332</v>
      </c>
      <c r="V102" s="14">
        <v>41868.649583333332</v>
      </c>
    </row>
    <row r="103" spans="1:22" ht="57.6" x14ac:dyDescent="0.3">
      <c r="A103" s="8">
        <v>3430</v>
      </c>
      <c r="B103" s="9" t="s">
        <v>237</v>
      </c>
      <c r="C103" s="9" t="s">
        <v>238</v>
      </c>
      <c r="D103" s="10">
        <v>2000</v>
      </c>
      <c r="E103" s="11">
        <v>2170.9899999999998</v>
      </c>
      <c r="F103" s="8" t="s">
        <v>22</v>
      </c>
      <c r="G103" s="8" t="s">
        <v>24</v>
      </c>
      <c r="H103" s="8" t="s">
        <v>25</v>
      </c>
      <c r="I103" s="8">
        <v>1406760101</v>
      </c>
      <c r="J103" s="8">
        <v>1404168101</v>
      </c>
      <c r="K103" s="8" t="b">
        <v>0</v>
      </c>
      <c r="L103" s="8">
        <v>72</v>
      </c>
      <c r="M103" s="8" t="b">
        <v>1</v>
      </c>
      <c r="N103" s="8" t="s">
        <v>30</v>
      </c>
      <c r="O103" s="12">
        <v>41850.945613425924</v>
      </c>
      <c r="P103" s="12">
        <v>41820.945613425924</v>
      </c>
      <c r="Q103" s="8">
        <v>108.55</v>
      </c>
      <c r="R103" s="8">
        <v>30.15</v>
      </c>
      <c r="S103" s="13" t="s">
        <v>28</v>
      </c>
      <c r="T103" s="8" t="s">
        <v>31</v>
      </c>
      <c r="U103" s="14">
        <v>41820.945613425924</v>
      </c>
      <c r="V103" s="14">
        <v>41850.945613425924</v>
      </c>
    </row>
    <row r="104" spans="1:22" ht="57.6" x14ac:dyDescent="0.3">
      <c r="A104" s="8">
        <v>3296</v>
      </c>
      <c r="B104" s="9" t="s">
        <v>239</v>
      </c>
      <c r="C104" s="9" t="s">
        <v>240</v>
      </c>
      <c r="D104" s="10">
        <v>1500</v>
      </c>
      <c r="E104" s="11">
        <v>2161</v>
      </c>
      <c r="F104" s="8" t="s">
        <v>22</v>
      </c>
      <c r="G104" s="8" t="s">
        <v>24</v>
      </c>
      <c r="H104" s="8" t="s">
        <v>25</v>
      </c>
      <c r="I104" s="8">
        <v>1448229600</v>
      </c>
      <c r="J104" s="8">
        <v>1446401372</v>
      </c>
      <c r="K104" s="8" t="b">
        <v>0</v>
      </c>
      <c r="L104" s="8">
        <v>47</v>
      </c>
      <c r="M104" s="8" t="b">
        <v>1</v>
      </c>
      <c r="N104" s="8" t="s">
        <v>30</v>
      </c>
      <c r="O104" s="12">
        <v>42330.916666666672</v>
      </c>
      <c r="P104" s="12">
        <v>42309.756620370375</v>
      </c>
      <c r="Q104" s="8">
        <v>144.07</v>
      </c>
      <c r="R104" s="8">
        <v>45.98</v>
      </c>
      <c r="S104" s="13" t="s">
        <v>28</v>
      </c>
      <c r="T104" s="8" t="s">
        <v>31</v>
      </c>
      <c r="U104" s="14">
        <v>42309.756620370375</v>
      </c>
      <c r="V104" s="14">
        <v>42330.916666666672</v>
      </c>
    </row>
    <row r="105" spans="1:22" ht="72" x14ac:dyDescent="0.3">
      <c r="A105" s="8">
        <v>3697</v>
      </c>
      <c r="B105" s="9" t="s">
        <v>241</v>
      </c>
      <c r="C105" s="9" t="s">
        <v>242</v>
      </c>
      <c r="D105" s="10">
        <v>2000</v>
      </c>
      <c r="E105" s="11">
        <v>2160</v>
      </c>
      <c r="F105" s="8" t="s">
        <v>22</v>
      </c>
      <c r="G105" s="8" t="s">
        <v>24</v>
      </c>
      <c r="H105" s="8" t="s">
        <v>25</v>
      </c>
      <c r="I105" s="8">
        <v>1462878648</v>
      </c>
      <c r="J105" s="8">
        <v>1461064248</v>
      </c>
      <c r="K105" s="8" t="b">
        <v>0</v>
      </c>
      <c r="L105" s="8">
        <v>30</v>
      </c>
      <c r="M105" s="8" t="b">
        <v>1</v>
      </c>
      <c r="N105" s="8" t="s">
        <v>30</v>
      </c>
      <c r="O105" s="12">
        <v>42500.465833333335</v>
      </c>
      <c r="P105" s="12">
        <v>42479.465833333335</v>
      </c>
      <c r="Q105" s="8">
        <v>108</v>
      </c>
      <c r="R105" s="8">
        <v>72</v>
      </c>
      <c r="S105" s="13" t="s">
        <v>28</v>
      </c>
      <c r="T105" s="8" t="s">
        <v>31</v>
      </c>
      <c r="U105" s="14">
        <v>42479.465833333335</v>
      </c>
      <c r="V105" s="14">
        <v>42500.465833333335</v>
      </c>
    </row>
    <row r="106" spans="1:22" ht="57.6" x14ac:dyDescent="0.3">
      <c r="A106" s="8">
        <v>3407</v>
      </c>
      <c r="B106" s="9" t="s">
        <v>243</v>
      </c>
      <c r="C106" s="9" t="s">
        <v>244</v>
      </c>
      <c r="D106" s="10">
        <v>2000</v>
      </c>
      <c r="E106" s="11">
        <v>2142</v>
      </c>
      <c r="F106" s="8" t="s">
        <v>22</v>
      </c>
      <c r="G106" s="8" t="s">
        <v>24</v>
      </c>
      <c r="H106" s="8" t="s">
        <v>25</v>
      </c>
      <c r="I106" s="8">
        <v>1404641289</v>
      </c>
      <c r="J106" s="8">
        <v>1402049289</v>
      </c>
      <c r="K106" s="8" t="b">
        <v>0</v>
      </c>
      <c r="L106" s="8">
        <v>67</v>
      </c>
      <c r="M106" s="8" t="b">
        <v>1</v>
      </c>
      <c r="N106" s="8" t="s">
        <v>30</v>
      </c>
      <c r="O106" s="12">
        <v>41826.422326388885</v>
      </c>
      <c r="P106" s="12">
        <v>41796.422326388885</v>
      </c>
      <c r="Q106" s="8">
        <v>107.1</v>
      </c>
      <c r="R106" s="8">
        <v>31.97</v>
      </c>
      <c r="S106" s="13" t="s">
        <v>28</v>
      </c>
      <c r="T106" s="8" t="s">
        <v>31</v>
      </c>
      <c r="U106" s="14">
        <v>41796.422326388885</v>
      </c>
      <c r="V106" s="14">
        <v>41826.422326388885</v>
      </c>
    </row>
    <row r="107" spans="1:22" ht="100.8" x14ac:dyDescent="0.3">
      <c r="A107" s="8">
        <v>3257</v>
      </c>
      <c r="B107" s="9" t="s">
        <v>245</v>
      </c>
      <c r="C107" s="9" t="s">
        <v>246</v>
      </c>
      <c r="D107" s="10">
        <v>2000</v>
      </c>
      <c r="E107" s="11">
        <v>2125.9899999999998</v>
      </c>
      <c r="F107" s="8" t="s">
        <v>22</v>
      </c>
      <c r="G107" s="8" t="s">
        <v>24</v>
      </c>
      <c r="H107" s="8" t="s">
        <v>25</v>
      </c>
      <c r="I107" s="8">
        <v>1487769952</v>
      </c>
      <c r="J107" s="8">
        <v>1485177952</v>
      </c>
      <c r="K107" s="8" t="b">
        <v>0</v>
      </c>
      <c r="L107" s="8">
        <v>41</v>
      </c>
      <c r="M107" s="8" t="b">
        <v>1</v>
      </c>
      <c r="N107" s="8" t="s">
        <v>30</v>
      </c>
      <c r="O107" s="12">
        <v>42788.559629629628</v>
      </c>
      <c r="P107" s="12">
        <v>42758.559629629628</v>
      </c>
      <c r="Q107" s="8">
        <v>106.3</v>
      </c>
      <c r="R107" s="8">
        <v>51.85</v>
      </c>
      <c r="S107" s="13" t="s">
        <v>28</v>
      </c>
      <c r="T107" s="8" t="s">
        <v>31</v>
      </c>
      <c r="U107" s="14">
        <v>42758.559629629628</v>
      </c>
      <c r="V107" s="14">
        <v>42788.559629629628</v>
      </c>
    </row>
    <row r="108" spans="1:22" ht="72" x14ac:dyDescent="0.3">
      <c r="A108" s="8">
        <v>3161</v>
      </c>
      <c r="B108" s="9" t="s">
        <v>247</v>
      </c>
      <c r="C108" s="9" t="s">
        <v>248</v>
      </c>
      <c r="D108" s="10">
        <v>2000</v>
      </c>
      <c r="E108" s="11">
        <v>2102</v>
      </c>
      <c r="F108" s="8" t="s">
        <v>22</v>
      </c>
      <c r="G108" s="8" t="s">
        <v>24</v>
      </c>
      <c r="H108" s="8" t="s">
        <v>25</v>
      </c>
      <c r="I108" s="8">
        <v>1413377522</v>
      </c>
      <c r="J108" s="8">
        <v>1410785522</v>
      </c>
      <c r="K108" s="8" t="b">
        <v>1</v>
      </c>
      <c r="L108" s="8">
        <v>74</v>
      </c>
      <c r="M108" s="8" t="b">
        <v>1</v>
      </c>
      <c r="N108" s="8" t="s">
        <v>30</v>
      </c>
      <c r="O108" s="12">
        <v>41927.536134259259</v>
      </c>
      <c r="P108" s="12">
        <v>41897.536134259259</v>
      </c>
      <c r="Q108" s="8">
        <v>105.1</v>
      </c>
      <c r="R108" s="8">
        <v>28.41</v>
      </c>
      <c r="S108" s="13" t="s">
        <v>28</v>
      </c>
      <c r="T108" s="8" t="s">
        <v>31</v>
      </c>
      <c r="U108" s="14">
        <v>41897.536134259259</v>
      </c>
      <c r="V108" s="14">
        <v>41927.536134259259</v>
      </c>
    </row>
    <row r="109" spans="1:22" ht="72" x14ac:dyDescent="0.3">
      <c r="A109" s="8">
        <v>3566</v>
      </c>
      <c r="B109" s="9" t="s">
        <v>249</v>
      </c>
      <c r="C109" s="9" t="s">
        <v>250</v>
      </c>
      <c r="D109" s="10">
        <v>2000</v>
      </c>
      <c r="E109" s="11">
        <v>2095</v>
      </c>
      <c r="F109" s="8" t="s">
        <v>22</v>
      </c>
      <c r="G109" s="8" t="s">
        <v>24</v>
      </c>
      <c r="H109" s="8" t="s">
        <v>25</v>
      </c>
      <c r="I109" s="8">
        <v>1422015083</v>
      </c>
      <c r="J109" s="8">
        <v>1419423083</v>
      </c>
      <c r="K109" s="8" t="b">
        <v>0</v>
      </c>
      <c r="L109" s="8">
        <v>38</v>
      </c>
      <c r="M109" s="8" t="b">
        <v>1</v>
      </c>
      <c r="N109" s="8" t="s">
        <v>30</v>
      </c>
      <c r="O109" s="12">
        <v>42027.507905092592</v>
      </c>
      <c r="P109" s="12">
        <v>41997.507905092592</v>
      </c>
      <c r="Q109" s="8">
        <v>104.75</v>
      </c>
      <c r="R109" s="8">
        <v>55.13</v>
      </c>
      <c r="S109" s="13" t="s">
        <v>28</v>
      </c>
      <c r="T109" s="8" t="s">
        <v>31</v>
      </c>
      <c r="U109" s="14">
        <v>41997.507905092592</v>
      </c>
      <c r="V109" s="14">
        <v>42027.507905092592</v>
      </c>
    </row>
    <row r="110" spans="1:22" ht="57.6" x14ac:dyDescent="0.3">
      <c r="A110" s="8">
        <v>1298</v>
      </c>
      <c r="B110" s="9" t="s">
        <v>251</v>
      </c>
      <c r="C110" s="9" t="s">
        <v>252</v>
      </c>
      <c r="D110" s="10">
        <v>2000</v>
      </c>
      <c r="E110" s="11">
        <v>2093</v>
      </c>
      <c r="F110" s="8" t="s">
        <v>22</v>
      </c>
      <c r="G110" s="8" t="s">
        <v>24</v>
      </c>
      <c r="H110" s="8" t="s">
        <v>25</v>
      </c>
      <c r="I110" s="8">
        <v>1461860432</v>
      </c>
      <c r="J110" s="8">
        <v>1459268432</v>
      </c>
      <c r="K110" s="8" t="b">
        <v>0</v>
      </c>
      <c r="L110" s="8">
        <v>33</v>
      </c>
      <c r="M110" s="8" t="b">
        <v>1</v>
      </c>
      <c r="N110" s="8" t="s">
        <v>30</v>
      </c>
      <c r="O110" s="12">
        <v>42488.680925925924</v>
      </c>
      <c r="P110" s="12">
        <v>42458.680925925924</v>
      </c>
      <c r="Q110" s="8">
        <v>104.65</v>
      </c>
      <c r="R110" s="8">
        <v>63.42</v>
      </c>
      <c r="S110" s="13" t="s">
        <v>28</v>
      </c>
      <c r="T110" s="8" t="s">
        <v>31</v>
      </c>
      <c r="U110" s="14">
        <v>42458.680925925932</v>
      </c>
      <c r="V110" s="14">
        <v>42488.680925925932</v>
      </c>
    </row>
    <row r="111" spans="1:22" ht="100.8" x14ac:dyDescent="0.3">
      <c r="A111" s="8">
        <v>3601</v>
      </c>
      <c r="B111" s="9" t="s">
        <v>253</v>
      </c>
      <c r="C111" s="9" t="s">
        <v>254</v>
      </c>
      <c r="D111" s="10">
        <v>2000</v>
      </c>
      <c r="E111" s="11">
        <v>2087</v>
      </c>
      <c r="F111" s="8" t="s">
        <v>22</v>
      </c>
      <c r="G111" s="8" t="s">
        <v>24</v>
      </c>
      <c r="H111" s="8" t="s">
        <v>25</v>
      </c>
      <c r="I111" s="8">
        <v>1421452682</v>
      </c>
      <c r="J111" s="8">
        <v>1418860682</v>
      </c>
      <c r="K111" s="8" t="b">
        <v>0</v>
      </c>
      <c r="L111" s="8">
        <v>53</v>
      </c>
      <c r="M111" s="8" t="b">
        <v>1</v>
      </c>
      <c r="N111" s="8" t="s">
        <v>30</v>
      </c>
      <c r="O111" s="12">
        <v>42020.99863425926</v>
      </c>
      <c r="P111" s="12">
        <v>41990.99863425926</v>
      </c>
      <c r="Q111" s="8">
        <v>104.35</v>
      </c>
      <c r="R111" s="8">
        <v>39.380000000000003</v>
      </c>
      <c r="S111" s="13" t="s">
        <v>28</v>
      </c>
      <c r="T111" s="8" t="s">
        <v>31</v>
      </c>
      <c r="U111" s="14">
        <v>41990.99863425926</v>
      </c>
      <c r="V111" s="14">
        <v>42020.99863425926</v>
      </c>
    </row>
    <row r="112" spans="1:22" ht="57.6" x14ac:dyDescent="0.3">
      <c r="A112" s="8">
        <v>3379</v>
      </c>
      <c r="B112" s="9" t="s">
        <v>255</v>
      </c>
      <c r="C112" s="9" t="s">
        <v>256</v>
      </c>
      <c r="D112" s="10">
        <v>2000</v>
      </c>
      <c r="E112" s="11">
        <v>2073</v>
      </c>
      <c r="F112" s="8" t="s">
        <v>22</v>
      </c>
      <c r="G112" s="8" t="s">
        <v>24</v>
      </c>
      <c r="H112" s="8" t="s">
        <v>25</v>
      </c>
      <c r="I112" s="8">
        <v>1440630000</v>
      </c>
      <c r="J112" s="8">
        <v>1439122800</v>
      </c>
      <c r="K112" s="8" t="b">
        <v>0</v>
      </c>
      <c r="L112" s="8">
        <v>38</v>
      </c>
      <c r="M112" s="8" t="b">
        <v>1</v>
      </c>
      <c r="N112" s="8" t="s">
        <v>30</v>
      </c>
      <c r="O112" s="12">
        <v>42242.958333333328</v>
      </c>
      <c r="P112" s="12">
        <v>42225.513888888891</v>
      </c>
      <c r="Q112" s="8">
        <v>103.65</v>
      </c>
      <c r="R112" s="8">
        <v>54.55</v>
      </c>
      <c r="S112" s="13" t="s">
        <v>28</v>
      </c>
      <c r="T112" s="8" t="s">
        <v>31</v>
      </c>
      <c r="U112" s="14">
        <v>42225.513888888891</v>
      </c>
      <c r="V112" s="14">
        <v>42242.958333333328</v>
      </c>
    </row>
    <row r="113" spans="1:22" ht="57.6" x14ac:dyDescent="0.3">
      <c r="A113" s="8">
        <v>3535</v>
      </c>
      <c r="B113" s="9" t="s">
        <v>257</v>
      </c>
      <c r="C113" s="9" t="s">
        <v>258</v>
      </c>
      <c r="D113" s="10">
        <v>2000</v>
      </c>
      <c r="E113" s="11">
        <v>2063</v>
      </c>
      <c r="F113" s="8" t="s">
        <v>22</v>
      </c>
      <c r="G113" s="8" t="s">
        <v>24</v>
      </c>
      <c r="H113" s="8" t="s">
        <v>25</v>
      </c>
      <c r="I113" s="8">
        <v>1443808800</v>
      </c>
      <c r="J113" s="8">
        <v>1441120910</v>
      </c>
      <c r="K113" s="8" t="b">
        <v>0</v>
      </c>
      <c r="L113" s="8">
        <v>46</v>
      </c>
      <c r="M113" s="8" t="b">
        <v>1</v>
      </c>
      <c r="N113" s="8" t="s">
        <v>30</v>
      </c>
      <c r="O113" s="12">
        <v>42279.75</v>
      </c>
      <c r="P113" s="12">
        <v>42248.640162037038</v>
      </c>
      <c r="Q113" s="8">
        <v>103.15</v>
      </c>
      <c r="R113" s="8">
        <v>44.85</v>
      </c>
      <c r="S113" s="13" t="s">
        <v>28</v>
      </c>
      <c r="T113" s="8" t="s">
        <v>31</v>
      </c>
      <c r="U113" s="14">
        <v>42248.640162037031</v>
      </c>
      <c r="V113" s="14">
        <v>42279.75</v>
      </c>
    </row>
    <row r="114" spans="1:22" ht="86.4" x14ac:dyDescent="0.3">
      <c r="A114" s="8">
        <v>3465</v>
      </c>
      <c r="B114" s="9" t="s">
        <v>259</v>
      </c>
      <c r="C114" s="9" t="s">
        <v>260</v>
      </c>
      <c r="D114" s="10">
        <v>2000</v>
      </c>
      <c r="E114" s="11">
        <v>2060</v>
      </c>
      <c r="F114" s="8" t="s">
        <v>22</v>
      </c>
      <c r="G114" s="8" t="s">
        <v>24</v>
      </c>
      <c r="H114" s="8" t="s">
        <v>25</v>
      </c>
      <c r="I114" s="8">
        <v>1439136000</v>
      </c>
      <c r="J114" s="8">
        <v>1436972472</v>
      </c>
      <c r="K114" s="8" t="b">
        <v>0</v>
      </c>
      <c r="L114" s="8">
        <v>36</v>
      </c>
      <c r="M114" s="8" t="b">
        <v>1</v>
      </c>
      <c r="N114" s="8" t="s">
        <v>30</v>
      </c>
      <c r="O114" s="12">
        <v>42225.666666666672</v>
      </c>
      <c r="P114" s="12">
        <v>42200.625833333332</v>
      </c>
      <c r="Q114" s="8">
        <v>103</v>
      </c>
      <c r="R114" s="8">
        <v>57.22</v>
      </c>
      <c r="S114" s="13" t="s">
        <v>28</v>
      </c>
      <c r="T114" s="8" t="s">
        <v>31</v>
      </c>
      <c r="U114" s="14">
        <v>42200.625833333332</v>
      </c>
      <c r="V114" s="14">
        <v>42225.666666666672</v>
      </c>
    </row>
    <row r="115" spans="1:22" ht="115.2" hidden="1" x14ac:dyDescent="0.3">
      <c r="A115" s="8">
        <v>3876</v>
      </c>
      <c r="B115" s="9" t="s">
        <v>261</v>
      </c>
      <c r="C115" s="9" t="s">
        <v>262</v>
      </c>
      <c r="D115" s="10">
        <v>3900</v>
      </c>
      <c r="E115" s="11">
        <v>2059</v>
      </c>
      <c r="F115" s="8" t="s">
        <v>23</v>
      </c>
      <c r="G115" s="8" t="s">
        <v>24</v>
      </c>
      <c r="H115" s="8" t="s">
        <v>25</v>
      </c>
      <c r="I115" s="8">
        <v>1454425128</v>
      </c>
      <c r="J115" s="8">
        <v>1451833128</v>
      </c>
      <c r="K115" s="8" t="b">
        <v>0</v>
      </c>
      <c r="L115" s="8">
        <v>46</v>
      </c>
      <c r="M115" s="8" t="b">
        <v>0</v>
      </c>
      <c r="N115" s="8" t="s">
        <v>35</v>
      </c>
      <c r="O115" s="12">
        <v>42402.624166666668</v>
      </c>
      <c r="P115" s="12">
        <v>42372.624166666668</v>
      </c>
      <c r="Q115" s="8">
        <v>52.79</v>
      </c>
      <c r="R115" s="8">
        <v>44.76</v>
      </c>
      <c r="S115" s="13" t="s">
        <v>28</v>
      </c>
      <c r="T115" s="8" t="s">
        <v>36</v>
      </c>
      <c r="U115" s="14">
        <v>42372.624166666668</v>
      </c>
      <c r="V115" s="14">
        <v>42402.624166666668</v>
      </c>
    </row>
    <row r="116" spans="1:22" ht="115.2" x14ac:dyDescent="0.3">
      <c r="A116" s="8">
        <v>3428</v>
      </c>
      <c r="B116" s="9" t="s">
        <v>263</v>
      </c>
      <c r="C116" s="9" t="s">
        <v>264</v>
      </c>
      <c r="D116" s="10">
        <v>2000</v>
      </c>
      <c r="E116" s="11">
        <v>2055</v>
      </c>
      <c r="F116" s="8" t="s">
        <v>22</v>
      </c>
      <c r="G116" s="8" t="s">
        <v>24</v>
      </c>
      <c r="H116" s="8" t="s">
        <v>25</v>
      </c>
      <c r="I116" s="8">
        <v>1425142800</v>
      </c>
      <c r="J116" s="8">
        <v>1422983847</v>
      </c>
      <c r="K116" s="8" t="b">
        <v>0</v>
      </c>
      <c r="L116" s="8">
        <v>51</v>
      </c>
      <c r="M116" s="8" t="b">
        <v>1</v>
      </c>
      <c r="N116" s="8" t="s">
        <v>30</v>
      </c>
      <c r="O116" s="12">
        <v>42063.708333333328</v>
      </c>
      <c r="P116" s="12">
        <v>42038.720451388886</v>
      </c>
      <c r="Q116" s="8">
        <v>102.75</v>
      </c>
      <c r="R116" s="8">
        <v>40.29</v>
      </c>
      <c r="S116" s="13" t="s">
        <v>28</v>
      </c>
      <c r="T116" s="8" t="s">
        <v>31</v>
      </c>
      <c r="U116" s="14">
        <v>42038.720451388886</v>
      </c>
      <c r="V116" s="14">
        <v>42063.708333333328</v>
      </c>
    </row>
    <row r="117" spans="1:22" ht="115.2" x14ac:dyDescent="0.3">
      <c r="A117" s="8">
        <v>535</v>
      </c>
      <c r="B117" s="9" t="s">
        <v>265</v>
      </c>
      <c r="C117" s="9" t="s">
        <v>266</v>
      </c>
      <c r="D117" s="10">
        <v>2000</v>
      </c>
      <c r="E117" s="11">
        <v>2050</v>
      </c>
      <c r="F117" s="8" t="s">
        <v>22</v>
      </c>
      <c r="G117" s="8" t="s">
        <v>24</v>
      </c>
      <c r="H117" s="8" t="s">
        <v>25</v>
      </c>
      <c r="I117" s="8">
        <v>1483707905</v>
      </c>
      <c r="J117" s="8">
        <v>1481115905</v>
      </c>
      <c r="K117" s="8" t="b">
        <v>0</v>
      </c>
      <c r="L117" s="8">
        <v>59</v>
      </c>
      <c r="M117" s="8" t="b">
        <v>1</v>
      </c>
      <c r="N117" s="8" t="s">
        <v>30</v>
      </c>
      <c r="O117" s="12">
        <v>42741.54519675926</v>
      </c>
      <c r="P117" s="12">
        <v>42711.54519675926</v>
      </c>
      <c r="Q117" s="8">
        <v>102.5</v>
      </c>
      <c r="R117" s="8">
        <v>34.75</v>
      </c>
      <c r="S117" s="13" t="s">
        <v>28</v>
      </c>
      <c r="T117" s="8" t="s">
        <v>31</v>
      </c>
      <c r="U117" s="14">
        <v>42711.545196759253</v>
      </c>
      <c r="V117" s="14">
        <v>42741.545196759253</v>
      </c>
    </row>
    <row r="118" spans="1:22" ht="43.2" x14ac:dyDescent="0.3">
      <c r="A118" s="8">
        <v>3678</v>
      </c>
      <c r="B118" s="9" t="s">
        <v>267</v>
      </c>
      <c r="C118" s="9" t="s">
        <v>268</v>
      </c>
      <c r="D118" s="10">
        <v>2000</v>
      </c>
      <c r="E118" s="11">
        <v>2050</v>
      </c>
      <c r="F118" s="8" t="s">
        <v>22</v>
      </c>
      <c r="G118" s="8" t="s">
        <v>24</v>
      </c>
      <c r="H118" s="8" t="s">
        <v>25</v>
      </c>
      <c r="I118" s="8">
        <v>1433076298</v>
      </c>
      <c r="J118" s="8">
        <v>1430052298</v>
      </c>
      <c r="K118" s="8" t="b">
        <v>0</v>
      </c>
      <c r="L118" s="8">
        <v>31</v>
      </c>
      <c r="M118" s="8" t="b">
        <v>1</v>
      </c>
      <c r="N118" s="8" t="s">
        <v>30</v>
      </c>
      <c r="O118" s="12">
        <v>42155.531226851846</v>
      </c>
      <c r="P118" s="12">
        <v>42120.531226851846</v>
      </c>
      <c r="Q118" s="8">
        <v>102.5</v>
      </c>
      <c r="R118" s="8">
        <v>66.13</v>
      </c>
      <c r="S118" s="13" t="s">
        <v>28</v>
      </c>
      <c r="T118" s="8" t="s">
        <v>31</v>
      </c>
      <c r="U118" s="14">
        <v>42120.531226851846</v>
      </c>
      <c r="V118" s="14">
        <v>42155.531226851846</v>
      </c>
    </row>
    <row r="119" spans="1:22" ht="72" x14ac:dyDescent="0.3">
      <c r="A119" s="8">
        <v>3837</v>
      </c>
      <c r="B119" s="9" t="s">
        <v>269</v>
      </c>
      <c r="C119" s="9" t="s">
        <v>270</v>
      </c>
      <c r="D119" s="10">
        <v>2000</v>
      </c>
      <c r="E119" s="11">
        <v>2042</v>
      </c>
      <c r="F119" s="8" t="s">
        <v>22</v>
      </c>
      <c r="G119" s="8" t="s">
        <v>24</v>
      </c>
      <c r="H119" s="8" t="s">
        <v>25</v>
      </c>
      <c r="I119" s="8">
        <v>1435947758</v>
      </c>
      <c r="J119" s="8">
        <v>1432837358</v>
      </c>
      <c r="K119" s="8" t="b">
        <v>0</v>
      </c>
      <c r="L119" s="8">
        <v>17</v>
      </c>
      <c r="M119" s="8" t="b">
        <v>1</v>
      </c>
      <c r="N119" s="8" t="s">
        <v>30</v>
      </c>
      <c r="O119" s="12">
        <v>42188.765717592592</v>
      </c>
      <c r="P119" s="12">
        <v>42152.765717592592</v>
      </c>
      <c r="Q119" s="8">
        <v>102.1</v>
      </c>
      <c r="R119" s="8">
        <v>120.12</v>
      </c>
      <c r="S119" s="13" t="s">
        <v>28</v>
      </c>
      <c r="T119" s="8" t="s">
        <v>31</v>
      </c>
      <c r="U119" s="14">
        <v>42152.765717592592</v>
      </c>
      <c r="V119" s="14">
        <v>42188.765717592592</v>
      </c>
    </row>
    <row r="120" spans="1:22" ht="115.2" hidden="1" x14ac:dyDescent="0.3">
      <c r="A120" s="8">
        <v>3782</v>
      </c>
      <c r="B120" s="9" t="s">
        <v>271</v>
      </c>
      <c r="C120" s="9" t="s">
        <v>272</v>
      </c>
      <c r="D120" s="10">
        <v>2000</v>
      </c>
      <c r="E120" s="11">
        <v>2035</v>
      </c>
      <c r="F120" s="8" t="s">
        <v>22</v>
      </c>
      <c r="G120" s="8" t="s">
        <v>24</v>
      </c>
      <c r="H120" s="8" t="s">
        <v>25</v>
      </c>
      <c r="I120" s="8">
        <v>1469401200</v>
      </c>
      <c r="J120" s="8">
        <v>1466887297</v>
      </c>
      <c r="K120" s="8" t="b">
        <v>0</v>
      </c>
      <c r="L120" s="8">
        <v>27</v>
      </c>
      <c r="M120" s="8" t="b">
        <v>1</v>
      </c>
      <c r="N120" s="8" t="s">
        <v>35</v>
      </c>
      <c r="O120" s="12">
        <v>42575.958333333328</v>
      </c>
      <c r="P120" s="12">
        <v>42546.862233796295</v>
      </c>
      <c r="Q120" s="8">
        <v>101.75</v>
      </c>
      <c r="R120" s="8">
        <v>75.37</v>
      </c>
      <c r="S120" s="13" t="s">
        <v>28</v>
      </c>
      <c r="T120" s="8" t="s">
        <v>36</v>
      </c>
      <c r="U120" s="14">
        <v>42546.862233796302</v>
      </c>
      <c r="V120" s="14">
        <v>42575.958333333328</v>
      </c>
    </row>
    <row r="121" spans="1:22" ht="57.6" x14ac:dyDescent="0.3">
      <c r="A121" s="8">
        <v>1285</v>
      </c>
      <c r="B121" s="9" t="s">
        <v>273</v>
      </c>
      <c r="C121" s="9" t="s">
        <v>274</v>
      </c>
      <c r="D121" s="10">
        <v>2000</v>
      </c>
      <c r="E121" s="11">
        <v>2033</v>
      </c>
      <c r="F121" s="8" t="s">
        <v>22</v>
      </c>
      <c r="G121" s="8" t="s">
        <v>24</v>
      </c>
      <c r="H121" s="8" t="s">
        <v>25</v>
      </c>
      <c r="I121" s="8">
        <v>1434808775</v>
      </c>
      <c r="J121" s="8">
        <v>1433512775</v>
      </c>
      <c r="K121" s="8" t="b">
        <v>0</v>
      </c>
      <c r="L121" s="8">
        <v>63</v>
      </c>
      <c r="M121" s="8" t="b">
        <v>1</v>
      </c>
      <c r="N121" s="8" t="s">
        <v>30</v>
      </c>
      <c r="O121" s="12">
        <v>42175.583043981482</v>
      </c>
      <c r="P121" s="12">
        <v>42160.583043981482</v>
      </c>
      <c r="Q121" s="8">
        <v>101.65</v>
      </c>
      <c r="R121" s="8">
        <v>32.270000000000003</v>
      </c>
      <c r="S121" s="13" t="s">
        <v>28</v>
      </c>
      <c r="T121" s="8" t="s">
        <v>31</v>
      </c>
      <c r="U121" s="14">
        <v>42160.583043981482</v>
      </c>
      <c r="V121" s="14">
        <v>42175.583043981482</v>
      </c>
    </row>
    <row r="122" spans="1:22" ht="57.6" x14ac:dyDescent="0.3">
      <c r="A122" s="8">
        <v>3519</v>
      </c>
      <c r="B122" s="9" t="s">
        <v>275</v>
      </c>
      <c r="C122" s="9" t="s">
        <v>276</v>
      </c>
      <c r="D122" s="10">
        <v>2000</v>
      </c>
      <c r="E122" s="11">
        <v>2027</v>
      </c>
      <c r="F122" s="8" t="s">
        <v>22</v>
      </c>
      <c r="G122" s="8" t="s">
        <v>24</v>
      </c>
      <c r="H122" s="8" t="s">
        <v>25</v>
      </c>
      <c r="I122" s="8">
        <v>1425478950</v>
      </c>
      <c r="J122" s="8">
        <v>1422886950</v>
      </c>
      <c r="K122" s="8" t="b">
        <v>0</v>
      </c>
      <c r="L122" s="8">
        <v>28</v>
      </c>
      <c r="M122" s="8" t="b">
        <v>1</v>
      </c>
      <c r="N122" s="8" t="s">
        <v>30</v>
      </c>
      <c r="O122" s="12">
        <v>42067.598958333328</v>
      </c>
      <c r="P122" s="12">
        <v>42037.598958333328</v>
      </c>
      <c r="Q122" s="8">
        <v>101.35</v>
      </c>
      <c r="R122" s="8">
        <v>72.39</v>
      </c>
      <c r="S122" s="13" t="s">
        <v>28</v>
      </c>
      <c r="T122" s="8" t="s">
        <v>31</v>
      </c>
      <c r="U122" s="14">
        <v>42037.598958333328</v>
      </c>
      <c r="V122" s="14">
        <v>42067.598958333328</v>
      </c>
    </row>
    <row r="123" spans="1:22" ht="86.4" x14ac:dyDescent="0.3">
      <c r="A123" s="8">
        <v>3809</v>
      </c>
      <c r="B123" s="9" t="s">
        <v>277</v>
      </c>
      <c r="C123" s="9" t="s">
        <v>278</v>
      </c>
      <c r="D123" s="10">
        <v>2000</v>
      </c>
      <c r="E123" s="11">
        <v>2025</v>
      </c>
      <c r="F123" s="8" t="s">
        <v>22</v>
      </c>
      <c r="G123" s="8" t="s">
        <v>24</v>
      </c>
      <c r="H123" s="8" t="s">
        <v>25</v>
      </c>
      <c r="I123" s="8">
        <v>1406761200</v>
      </c>
      <c r="J123" s="8">
        <v>1402403907</v>
      </c>
      <c r="K123" s="8" t="b">
        <v>0</v>
      </c>
      <c r="L123" s="8">
        <v>38</v>
      </c>
      <c r="M123" s="8" t="b">
        <v>1</v>
      </c>
      <c r="N123" s="8" t="s">
        <v>30</v>
      </c>
      <c r="O123" s="12">
        <v>41850.958333333336</v>
      </c>
      <c r="P123" s="12">
        <v>41800.526701388888</v>
      </c>
      <c r="Q123" s="8">
        <v>101.25</v>
      </c>
      <c r="R123" s="8">
        <v>53.29</v>
      </c>
      <c r="S123" s="13" t="s">
        <v>28</v>
      </c>
      <c r="T123" s="8" t="s">
        <v>31</v>
      </c>
      <c r="U123" s="14">
        <v>41800.526701388888</v>
      </c>
      <c r="V123" s="14">
        <v>41850.958333333336</v>
      </c>
    </row>
    <row r="124" spans="1:22" ht="100.8" x14ac:dyDescent="0.3">
      <c r="A124" s="8">
        <v>3357</v>
      </c>
      <c r="B124" s="9" t="s">
        <v>279</v>
      </c>
      <c r="C124" s="9" t="s">
        <v>280</v>
      </c>
      <c r="D124" s="10">
        <v>2000</v>
      </c>
      <c r="E124" s="11">
        <v>2020</v>
      </c>
      <c r="F124" s="8" t="s">
        <v>22</v>
      </c>
      <c r="G124" s="8" t="s">
        <v>24</v>
      </c>
      <c r="H124" s="8" t="s">
        <v>25</v>
      </c>
      <c r="I124" s="8">
        <v>1406887310</v>
      </c>
      <c r="J124" s="8">
        <v>1404295310</v>
      </c>
      <c r="K124" s="8" t="b">
        <v>0</v>
      </c>
      <c r="L124" s="8">
        <v>21</v>
      </c>
      <c r="M124" s="8" t="b">
        <v>1</v>
      </c>
      <c r="N124" s="8" t="s">
        <v>30</v>
      </c>
      <c r="O124" s="12">
        <v>41852.417939814812</v>
      </c>
      <c r="P124" s="12">
        <v>41822.417939814812</v>
      </c>
      <c r="Q124" s="8">
        <v>101</v>
      </c>
      <c r="R124" s="8">
        <v>96.19</v>
      </c>
      <c r="S124" s="13" t="s">
        <v>28</v>
      </c>
      <c r="T124" s="8" t="s">
        <v>31</v>
      </c>
      <c r="U124" s="14">
        <v>41822.417939814812</v>
      </c>
      <c r="V124" s="14">
        <v>41852.417939814812</v>
      </c>
    </row>
    <row r="125" spans="1:22" ht="57.6" x14ac:dyDescent="0.3">
      <c r="A125" s="8">
        <v>3474</v>
      </c>
      <c r="B125" s="9" t="s">
        <v>281</v>
      </c>
      <c r="C125" s="9" t="s">
        <v>282</v>
      </c>
      <c r="D125" s="10">
        <v>2000</v>
      </c>
      <c r="E125" s="11">
        <v>2020</v>
      </c>
      <c r="F125" s="8" t="s">
        <v>22</v>
      </c>
      <c r="G125" s="8" t="s">
        <v>24</v>
      </c>
      <c r="H125" s="8" t="s">
        <v>25</v>
      </c>
      <c r="I125" s="8">
        <v>1469016131</v>
      </c>
      <c r="J125" s="8">
        <v>1466424131</v>
      </c>
      <c r="K125" s="8" t="b">
        <v>0</v>
      </c>
      <c r="L125" s="8">
        <v>39</v>
      </c>
      <c r="M125" s="8" t="b">
        <v>1</v>
      </c>
      <c r="N125" s="8" t="s">
        <v>30</v>
      </c>
      <c r="O125" s="12">
        <v>42571.501516203702</v>
      </c>
      <c r="P125" s="12">
        <v>42541.501516203702</v>
      </c>
      <c r="Q125" s="8">
        <v>101</v>
      </c>
      <c r="R125" s="8">
        <v>51.79</v>
      </c>
      <c r="S125" s="13" t="s">
        <v>28</v>
      </c>
      <c r="T125" s="8" t="s">
        <v>31</v>
      </c>
      <c r="U125" s="14">
        <v>42541.501516203702</v>
      </c>
      <c r="V125" s="14">
        <v>42571.501516203702</v>
      </c>
    </row>
    <row r="126" spans="1:22" ht="72" x14ac:dyDescent="0.3">
      <c r="A126" s="8">
        <v>3618</v>
      </c>
      <c r="B126" s="9" t="s">
        <v>283</v>
      </c>
      <c r="C126" s="9" t="s">
        <v>284</v>
      </c>
      <c r="D126" s="10">
        <v>2000</v>
      </c>
      <c r="E126" s="11">
        <v>2020</v>
      </c>
      <c r="F126" s="8" t="s">
        <v>22</v>
      </c>
      <c r="G126" s="8" t="s">
        <v>24</v>
      </c>
      <c r="H126" s="8" t="s">
        <v>25</v>
      </c>
      <c r="I126" s="8">
        <v>1433343850</v>
      </c>
      <c r="J126" s="8">
        <v>1430751850</v>
      </c>
      <c r="K126" s="8" t="b">
        <v>0</v>
      </c>
      <c r="L126" s="8">
        <v>56</v>
      </c>
      <c r="M126" s="8" t="b">
        <v>1</v>
      </c>
      <c r="N126" s="8" t="s">
        <v>30</v>
      </c>
      <c r="O126" s="12">
        <v>42158.627893518518</v>
      </c>
      <c r="P126" s="12">
        <v>42128.627893518518</v>
      </c>
      <c r="Q126" s="8">
        <v>101</v>
      </c>
      <c r="R126" s="8">
        <v>36.07</v>
      </c>
      <c r="S126" s="13" t="s">
        <v>28</v>
      </c>
      <c r="T126" s="8" t="s">
        <v>31</v>
      </c>
      <c r="U126" s="14">
        <v>42128.627893518518</v>
      </c>
      <c r="V126" s="14">
        <v>42158.627893518518</v>
      </c>
    </row>
    <row r="127" spans="1:22" ht="43.2" x14ac:dyDescent="0.3">
      <c r="A127" s="8">
        <v>3520</v>
      </c>
      <c r="B127" s="9" t="s">
        <v>285</v>
      </c>
      <c r="C127" s="9" t="s">
        <v>286</v>
      </c>
      <c r="D127" s="10">
        <v>2000</v>
      </c>
      <c r="E127" s="11">
        <v>2015</v>
      </c>
      <c r="F127" s="8" t="s">
        <v>22</v>
      </c>
      <c r="G127" s="8" t="s">
        <v>24</v>
      </c>
      <c r="H127" s="8" t="s">
        <v>25</v>
      </c>
      <c r="I127" s="8">
        <v>1441547220</v>
      </c>
      <c r="J127" s="8">
        <v>1439322412</v>
      </c>
      <c r="K127" s="8" t="b">
        <v>0</v>
      </c>
      <c r="L127" s="8">
        <v>21</v>
      </c>
      <c r="M127" s="8" t="b">
        <v>1</v>
      </c>
      <c r="N127" s="8" t="s">
        <v>30</v>
      </c>
      <c r="O127" s="12">
        <v>42253.57430555555</v>
      </c>
      <c r="P127" s="12">
        <v>42227.824212962965</v>
      </c>
      <c r="Q127" s="8">
        <v>100.75</v>
      </c>
      <c r="R127" s="8">
        <v>95.95</v>
      </c>
      <c r="S127" s="13" t="s">
        <v>28</v>
      </c>
      <c r="T127" s="8" t="s">
        <v>31</v>
      </c>
      <c r="U127" s="14">
        <v>42227.824212962965</v>
      </c>
      <c r="V127" s="14">
        <v>42253.57430555555</v>
      </c>
    </row>
    <row r="128" spans="1:22" ht="72" x14ac:dyDescent="0.3">
      <c r="A128" s="8">
        <v>3653</v>
      </c>
      <c r="B128" s="9" t="s">
        <v>287</v>
      </c>
      <c r="C128" s="9" t="s">
        <v>288</v>
      </c>
      <c r="D128" s="10">
        <v>2000</v>
      </c>
      <c r="E128" s="11">
        <v>2010</v>
      </c>
      <c r="F128" s="8" t="s">
        <v>22</v>
      </c>
      <c r="G128" s="8" t="s">
        <v>24</v>
      </c>
      <c r="H128" s="8" t="s">
        <v>25</v>
      </c>
      <c r="I128" s="8">
        <v>1438764207</v>
      </c>
      <c r="J128" s="8">
        <v>1436172207</v>
      </c>
      <c r="K128" s="8" t="b">
        <v>0</v>
      </c>
      <c r="L128" s="8">
        <v>33</v>
      </c>
      <c r="M128" s="8" t="b">
        <v>1</v>
      </c>
      <c r="N128" s="8" t="s">
        <v>30</v>
      </c>
      <c r="O128" s="12">
        <v>42221.363506944443</v>
      </c>
      <c r="P128" s="12">
        <v>42191.363506944443</v>
      </c>
      <c r="Q128" s="8">
        <v>100.5</v>
      </c>
      <c r="R128" s="8">
        <v>60.91</v>
      </c>
      <c r="S128" s="13" t="s">
        <v>28</v>
      </c>
      <c r="T128" s="8" t="s">
        <v>31</v>
      </c>
      <c r="U128" s="14">
        <v>42191.363506944443</v>
      </c>
      <c r="V128" s="14">
        <v>42221.363506944443</v>
      </c>
    </row>
    <row r="129" spans="1:22" ht="72" x14ac:dyDescent="0.3">
      <c r="A129" s="8">
        <v>3373</v>
      </c>
      <c r="B129" s="9" t="s">
        <v>289</v>
      </c>
      <c r="C129" s="9" t="s">
        <v>290</v>
      </c>
      <c r="D129" s="10">
        <v>2000</v>
      </c>
      <c r="E129" s="11">
        <v>2005</v>
      </c>
      <c r="F129" s="8" t="s">
        <v>22</v>
      </c>
      <c r="G129" s="8" t="s">
        <v>24</v>
      </c>
      <c r="H129" s="8" t="s">
        <v>25</v>
      </c>
      <c r="I129" s="8">
        <v>1437235200</v>
      </c>
      <c r="J129" s="8">
        <v>1435177840</v>
      </c>
      <c r="K129" s="8" t="b">
        <v>0</v>
      </c>
      <c r="L129" s="8">
        <v>30</v>
      </c>
      <c r="M129" s="8" t="b">
        <v>1</v>
      </c>
      <c r="N129" s="8" t="s">
        <v>30</v>
      </c>
      <c r="O129" s="12">
        <v>42203.666666666672</v>
      </c>
      <c r="P129" s="12">
        <v>42179.854629629626</v>
      </c>
      <c r="Q129" s="8">
        <v>100.25</v>
      </c>
      <c r="R129" s="8">
        <v>66.83</v>
      </c>
      <c r="S129" s="13" t="s">
        <v>28</v>
      </c>
      <c r="T129" s="8" t="s">
        <v>31</v>
      </c>
      <c r="U129" s="14">
        <v>42179.854629629626</v>
      </c>
      <c r="V129" s="14">
        <v>42203.666666666672</v>
      </c>
    </row>
    <row r="130" spans="1:22" ht="57.6" x14ac:dyDescent="0.3">
      <c r="A130" s="8">
        <v>533</v>
      </c>
      <c r="B130" s="9" t="s">
        <v>291</v>
      </c>
      <c r="C130" s="9" t="s">
        <v>292</v>
      </c>
      <c r="D130" s="10">
        <v>2000</v>
      </c>
      <c r="E130" s="11">
        <v>2004</v>
      </c>
      <c r="F130" s="8" t="s">
        <v>22</v>
      </c>
      <c r="G130" s="8" t="s">
        <v>24</v>
      </c>
      <c r="H130" s="8" t="s">
        <v>25</v>
      </c>
      <c r="I130" s="8">
        <v>1463394365</v>
      </c>
      <c r="J130" s="8">
        <v>1461320765</v>
      </c>
      <c r="K130" s="8" t="b">
        <v>0</v>
      </c>
      <c r="L130" s="8">
        <v>17</v>
      </c>
      <c r="M130" s="8" t="b">
        <v>1</v>
      </c>
      <c r="N130" s="8" t="s">
        <v>30</v>
      </c>
      <c r="O130" s="12">
        <v>42506.43478009259</v>
      </c>
      <c r="P130" s="12">
        <v>42482.43478009259</v>
      </c>
      <c r="Q130" s="8">
        <v>100.2</v>
      </c>
      <c r="R130" s="8">
        <v>117.88</v>
      </c>
      <c r="S130" s="13" t="s">
        <v>28</v>
      </c>
      <c r="T130" s="8" t="s">
        <v>31</v>
      </c>
      <c r="U130" s="14">
        <v>42482.43478009259</v>
      </c>
      <c r="V130" s="14">
        <v>42506.43478009259</v>
      </c>
    </row>
    <row r="131" spans="1:22" ht="57.6" x14ac:dyDescent="0.3">
      <c r="A131" s="8">
        <v>3216</v>
      </c>
      <c r="B131" s="9" t="s">
        <v>293</v>
      </c>
      <c r="C131" s="9" t="s">
        <v>294</v>
      </c>
      <c r="D131" s="10">
        <v>2000</v>
      </c>
      <c r="E131" s="11">
        <v>2001</v>
      </c>
      <c r="F131" s="8" t="s">
        <v>22</v>
      </c>
      <c r="G131" s="8" t="s">
        <v>24</v>
      </c>
      <c r="H131" s="8" t="s">
        <v>25</v>
      </c>
      <c r="I131" s="8">
        <v>1436625000</v>
      </c>
      <c r="J131" s="8">
        <v>1433934371</v>
      </c>
      <c r="K131" s="8" t="b">
        <v>1</v>
      </c>
      <c r="L131" s="8">
        <v>35</v>
      </c>
      <c r="M131" s="8" t="b">
        <v>1</v>
      </c>
      <c r="N131" s="8" t="s">
        <v>30</v>
      </c>
      <c r="O131" s="12">
        <v>42196.604166666672</v>
      </c>
      <c r="P131" s="12">
        <v>42165.462627314817</v>
      </c>
      <c r="Q131" s="8">
        <v>100.05</v>
      </c>
      <c r="R131" s="8">
        <v>57.17</v>
      </c>
      <c r="S131" s="13" t="s">
        <v>28</v>
      </c>
      <c r="T131" s="8" t="s">
        <v>31</v>
      </c>
      <c r="U131" s="14">
        <v>42165.462627314817</v>
      </c>
      <c r="V131" s="14">
        <v>42196.604166666672</v>
      </c>
    </row>
    <row r="132" spans="1:22" ht="43.2" hidden="1" x14ac:dyDescent="0.3">
      <c r="A132" s="8">
        <v>2937</v>
      </c>
      <c r="B132" s="9" t="s">
        <v>295</v>
      </c>
      <c r="C132" s="9" t="s">
        <v>296</v>
      </c>
      <c r="D132" s="10">
        <v>1500</v>
      </c>
      <c r="E132" s="11">
        <v>2000</v>
      </c>
      <c r="F132" s="8" t="s">
        <v>22</v>
      </c>
      <c r="G132" s="8" t="s">
        <v>24</v>
      </c>
      <c r="H132" s="8" t="s">
        <v>25</v>
      </c>
      <c r="I132" s="8">
        <v>1405249113</v>
      </c>
      <c r="J132" s="8">
        <v>1402657113</v>
      </c>
      <c r="K132" s="8" t="b">
        <v>0</v>
      </c>
      <c r="L132" s="8">
        <v>55</v>
      </c>
      <c r="M132" s="8" t="b">
        <v>1</v>
      </c>
      <c r="N132" s="8" t="s">
        <v>35</v>
      </c>
      <c r="O132" s="12">
        <v>41833.457326388889</v>
      </c>
      <c r="P132" s="12">
        <v>41803.457326388889</v>
      </c>
      <c r="Q132" s="8">
        <v>133.33000000000001</v>
      </c>
      <c r="R132" s="8">
        <v>36.36</v>
      </c>
      <c r="S132" s="13" t="s">
        <v>28</v>
      </c>
      <c r="T132" s="8" t="s">
        <v>36</v>
      </c>
      <c r="U132" s="14">
        <v>41803.457326388889</v>
      </c>
      <c r="V132" s="14">
        <v>41833.457326388889</v>
      </c>
    </row>
    <row r="133" spans="1:22" ht="72" x14ac:dyDescent="0.3">
      <c r="A133" s="8">
        <v>3403</v>
      </c>
      <c r="B133" s="9" t="s">
        <v>297</v>
      </c>
      <c r="C133" s="9" t="s">
        <v>298</v>
      </c>
      <c r="D133" s="10">
        <v>2000</v>
      </c>
      <c r="E133" s="11">
        <v>2000</v>
      </c>
      <c r="F133" s="8" t="s">
        <v>22</v>
      </c>
      <c r="G133" s="8" t="s">
        <v>24</v>
      </c>
      <c r="H133" s="8" t="s">
        <v>25</v>
      </c>
      <c r="I133" s="8">
        <v>1435230324</v>
      </c>
      <c r="J133" s="8">
        <v>1432638324</v>
      </c>
      <c r="K133" s="8" t="b">
        <v>0</v>
      </c>
      <c r="L133" s="8">
        <v>17</v>
      </c>
      <c r="M133" s="8" t="b">
        <v>1</v>
      </c>
      <c r="N133" s="8" t="s">
        <v>30</v>
      </c>
      <c r="O133" s="12">
        <v>42180.462083333332</v>
      </c>
      <c r="P133" s="12">
        <v>42150.462083333332</v>
      </c>
      <c r="Q133" s="8">
        <v>100</v>
      </c>
      <c r="R133" s="8">
        <v>117.65</v>
      </c>
      <c r="S133" s="13" t="s">
        <v>28</v>
      </c>
      <c r="T133" s="8" t="s">
        <v>31</v>
      </c>
      <c r="U133" s="14">
        <v>42150.462083333332</v>
      </c>
      <c r="V133" s="14">
        <v>42180.462083333332</v>
      </c>
    </row>
    <row r="134" spans="1:22" ht="72" x14ac:dyDescent="0.3">
      <c r="A134" s="8">
        <v>3445</v>
      </c>
      <c r="B134" s="9" t="s">
        <v>299</v>
      </c>
      <c r="C134" s="9" t="s">
        <v>300</v>
      </c>
      <c r="D134" s="10">
        <v>2000</v>
      </c>
      <c r="E134" s="11">
        <v>2000</v>
      </c>
      <c r="F134" s="8" t="s">
        <v>22</v>
      </c>
      <c r="G134" s="8" t="s">
        <v>24</v>
      </c>
      <c r="H134" s="8" t="s">
        <v>25</v>
      </c>
      <c r="I134" s="8">
        <v>1445604236</v>
      </c>
      <c r="J134" s="8">
        <v>1443185036</v>
      </c>
      <c r="K134" s="8" t="b">
        <v>0</v>
      </c>
      <c r="L134" s="8">
        <v>31</v>
      </c>
      <c r="M134" s="8" t="b">
        <v>1</v>
      </c>
      <c r="N134" s="8" t="s">
        <v>30</v>
      </c>
      <c r="O134" s="12">
        <v>42300.530509259261</v>
      </c>
      <c r="P134" s="12">
        <v>42272.530509259261</v>
      </c>
      <c r="Q134" s="8">
        <v>100</v>
      </c>
      <c r="R134" s="8">
        <v>64.52</v>
      </c>
      <c r="S134" s="13" t="s">
        <v>28</v>
      </c>
      <c r="T134" s="8" t="s">
        <v>31</v>
      </c>
      <c r="U134" s="14">
        <v>42272.530509259261</v>
      </c>
      <c r="V134" s="14">
        <v>42300.530509259261</v>
      </c>
    </row>
    <row r="135" spans="1:22" ht="72" hidden="1" x14ac:dyDescent="0.3">
      <c r="A135" s="8">
        <v>3770</v>
      </c>
      <c r="B135" s="9" t="s">
        <v>301</v>
      </c>
      <c r="C135" s="9" t="s">
        <v>302</v>
      </c>
      <c r="D135" s="10">
        <v>2000</v>
      </c>
      <c r="E135" s="11">
        <v>2000</v>
      </c>
      <c r="F135" s="8" t="s">
        <v>22</v>
      </c>
      <c r="G135" s="8" t="s">
        <v>24</v>
      </c>
      <c r="H135" s="8" t="s">
        <v>25</v>
      </c>
      <c r="I135" s="8">
        <v>1434234010</v>
      </c>
      <c r="J135" s="8">
        <v>1431642010</v>
      </c>
      <c r="K135" s="8" t="b">
        <v>0</v>
      </c>
      <c r="L135" s="8">
        <v>20</v>
      </c>
      <c r="M135" s="8" t="b">
        <v>1</v>
      </c>
      <c r="N135" s="8" t="s">
        <v>35</v>
      </c>
      <c r="O135" s="12">
        <v>42168.930671296301</v>
      </c>
      <c r="P135" s="12">
        <v>42138.930671296301</v>
      </c>
      <c r="Q135" s="8">
        <v>100</v>
      </c>
      <c r="R135" s="8">
        <v>100</v>
      </c>
      <c r="S135" s="13" t="s">
        <v>28</v>
      </c>
      <c r="T135" s="8" t="s">
        <v>36</v>
      </c>
      <c r="U135" s="14">
        <v>42138.930671296301</v>
      </c>
      <c r="V135" s="14">
        <v>42168.930671296301</v>
      </c>
    </row>
    <row r="136" spans="1:22" ht="86.4" x14ac:dyDescent="0.3">
      <c r="A136" s="8">
        <v>3271</v>
      </c>
      <c r="B136" s="9" t="s">
        <v>303</v>
      </c>
      <c r="C136" s="9" t="s">
        <v>304</v>
      </c>
      <c r="D136" s="10">
        <v>1500</v>
      </c>
      <c r="E136" s="11">
        <v>1950</v>
      </c>
      <c r="F136" s="8" t="s">
        <v>22</v>
      </c>
      <c r="G136" s="8" t="s">
        <v>24</v>
      </c>
      <c r="H136" s="8" t="s">
        <v>25</v>
      </c>
      <c r="I136" s="8">
        <v>1414927775</v>
      </c>
      <c r="J136" s="8">
        <v>1412332175</v>
      </c>
      <c r="K136" s="8" t="b">
        <v>1</v>
      </c>
      <c r="L136" s="8">
        <v>51</v>
      </c>
      <c r="M136" s="8" t="b">
        <v>1</v>
      </c>
      <c r="N136" s="8" t="s">
        <v>30</v>
      </c>
      <c r="O136" s="12">
        <v>41945.478877314818</v>
      </c>
      <c r="P136" s="12">
        <v>41915.437210648146</v>
      </c>
      <c r="Q136" s="8">
        <v>130</v>
      </c>
      <c r="R136" s="8">
        <v>38.24</v>
      </c>
      <c r="S136" s="13" t="s">
        <v>28</v>
      </c>
      <c r="T136" s="8" t="s">
        <v>31</v>
      </c>
      <c r="U136" s="14">
        <v>41915.437210648146</v>
      </c>
      <c r="V136" s="14">
        <v>41945.478877314818</v>
      </c>
    </row>
    <row r="137" spans="1:22" ht="72" hidden="1" x14ac:dyDescent="0.3">
      <c r="A137" s="8">
        <v>3042</v>
      </c>
      <c r="B137" s="9" t="s">
        <v>305</v>
      </c>
      <c r="C137" s="9" t="s">
        <v>306</v>
      </c>
      <c r="D137" s="10">
        <v>1500</v>
      </c>
      <c r="E137" s="11">
        <v>1920</v>
      </c>
      <c r="F137" s="8" t="s">
        <v>22</v>
      </c>
      <c r="G137" s="8" t="s">
        <v>24</v>
      </c>
      <c r="H137" s="8" t="s">
        <v>25</v>
      </c>
      <c r="I137" s="8">
        <v>1444149047</v>
      </c>
      <c r="J137" s="8">
        <v>1441557047</v>
      </c>
      <c r="K137" s="8" t="b">
        <v>0</v>
      </c>
      <c r="L137" s="8">
        <v>37</v>
      </c>
      <c r="M137" s="8" t="b">
        <v>1</v>
      </c>
      <c r="N137" s="8" t="s">
        <v>27</v>
      </c>
      <c r="O137" s="12">
        <v>42283.688043981485</v>
      </c>
      <c r="P137" s="12">
        <v>42253.688043981485</v>
      </c>
      <c r="Q137" s="8">
        <v>128</v>
      </c>
      <c r="R137" s="8">
        <v>51.89</v>
      </c>
      <c r="S137" s="13" t="s">
        <v>28</v>
      </c>
      <c r="T137" s="8" t="s">
        <v>29</v>
      </c>
      <c r="U137" s="14">
        <v>42253.688043981485</v>
      </c>
      <c r="V137" s="14">
        <v>42283.688043981485</v>
      </c>
    </row>
    <row r="138" spans="1:22" ht="57.6" x14ac:dyDescent="0.3">
      <c r="A138" s="8">
        <v>3479</v>
      </c>
      <c r="B138" s="9" t="s">
        <v>307</v>
      </c>
      <c r="C138" s="9" t="s">
        <v>308</v>
      </c>
      <c r="D138" s="10">
        <v>1500</v>
      </c>
      <c r="E138" s="11">
        <v>1918</v>
      </c>
      <c r="F138" s="8" t="s">
        <v>22</v>
      </c>
      <c r="G138" s="8" t="s">
        <v>24</v>
      </c>
      <c r="H138" s="8" t="s">
        <v>25</v>
      </c>
      <c r="I138" s="8">
        <v>1403382680</v>
      </c>
      <c r="J138" s="8">
        <v>1400790680</v>
      </c>
      <c r="K138" s="8" t="b">
        <v>0</v>
      </c>
      <c r="L138" s="8">
        <v>56</v>
      </c>
      <c r="M138" s="8" t="b">
        <v>1</v>
      </c>
      <c r="N138" s="8" t="s">
        <v>30</v>
      </c>
      <c r="O138" s="12">
        <v>41811.855092592596</v>
      </c>
      <c r="P138" s="12">
        <v>41781.855092592596</v>
      </c>
      <c r="Q138" s="8">
        <v>127.87</v>
      </c>
      <c r="R138" s="8">
        <v>34.25</v>
      </c>
      <c r="S138" s="13" t="s">
        <v>28</v>
      </c>
      <c r="T138" s="8" t="s">
        <v>31</v>
      </c>
      <c r="U138" s="14">
        <v>41781.855092592588</v>
      </c>
      <c r="V138" s="14">
        <v>41811.855092592588</v>
      </c>
    </row>
    <row r="139" spans="1:22" ht="57.6" x14ac:dyDescent="0.3">
      <c r="A139" s="8">
        <v>2835</v>
      </c>
      <c r="B139" s="9" t="s">
        <v>309</v>
      </c>
      <c r="C139" s="9" t="s">
        <v>310</v>
      </c>
      <c r="D139" s="10">
        <v>1000</v>
      </c>
      <c r="E139" s="11">
        <v>1870.99</v>
      </c>
      <c r="F139" s="8" t="s">
        <v>22</v>
      </c>
      <c r="G139" s="8" t="s">
        <v>24</v>
      </c>
      <c r="H139" s="8" t="s">
        <v>25</v>
      </c>
      <c r="I139" s="8">
        <v>1449273600</v>
      </c>
      <c r="J139" s="8">
        <v>1446742417</v>
      </c>
      <c r="K139" s="8" t="b">
        <v>0</v>
      </c>
      <c r="L139" s="8">
        <v>93</v>
      </c>
      <c r="M139" s="8" t="b">
        <v>1</v>
      </c>
      <c r="N139" s="8" t="s">
        <v>30</v>
      </c>
      <c r="O139" s="12">
        <v>42343</v>
      </c>
      <c r="P139" s="12">
        <v>42313.703900462962</v>
      </c>
      <c r="Q139" s="8">
        <v>187.1</v>
      </c>
      <c r="R139" s="8">
        <v>20.12</v>
      </c>
      <c r="S139" s="13" t="s">
        <v>28</v>
      </c>
      <c r="T139" s="8" t="s">
        <v>31</v>
      </c>
      <c r="U139" s="14">
        <v>42313.703900462962</v>
      </c>
      <c r="V139" s="14">
        <v>42343</v>
      </c>
    </row>
    <row r="140" spans="1:22" ht="72" x14ac:dyDescent="0.3">
      <c r="A140" s="8">
        <v>1292</v>
      </c>
      <c r="B140" s="9" t="s">
        <v>311</v>
      </c>
      <c r="C140" s="9" t="s">
        <v>312</v>
      </c>
      <c r="D140" s="10">
        <v>1700</v>
      </c>
      <c r="E140" s="11">
        <v>1870</v>
      </c>
      <c r="F140" s="8" t="s">
        <v>22</v>
      </c>
      <c r="G140" s="8" t="s">
        <v>24</v>
      </c>
      <c r="H140" s="8" t="s">
        <v>25</v>
      </c>
      <c r="I140" s="8">
        <v>1444172340</v>
      </c>
      <c r="J140" s="8">
        <v>1441822828</v>
      </c>
      <c r="K140" s="8" t="b">
        <v>0</v>
      </c>
      <c r="L140" s="8">
        <v>52</v>
      </c>
      <c r="M140" s="8" t="b">
        <v>1</v>
      </c>
      <c r="N140" s="8" t="s">
        <v>30</v>
      </c>
      <c r="O140" s="12">
        <v>42283.957638888889</v>
      </c>
      <c r="P140" s="12">
        <v>42256.764212962968</v>
      </c>
      <c r="Q140" s="8">
        <v>110</v>
      </c>
      <c r="R140" s="8">
        <v>35.96</v>
      </c>
      <c r="S140" s="13" t="s">
        <v>28</v>
      </c>
      <c r="T140" s="8" t="s">
        <v>31</v>
      </c>
      <c r="U140" s="14">
        <v>42256.764212962968</v>
      </c>
      <c r="V140" s="14">
        <v>42283.957638888889</v>
      </c>
    </row>
    <row r="141" spans="1:22" ht="57.6" x14ac:dyDescent="0.3">
      <c r="A141" s="8">
        <v>3571</v>
      </c>
      <c r="B141" s="9" t="s">
        <v>313</v>
      </c>
      <c r="C141" s="9" t="s">
        <v>314</v>
      </c>
      <c r="D141" s="10">
        <v>1500</v>
      </c>
      <c r="E141" s="11">
        <v>1831</v>
      </c>
      <c r="F141" s="8" t="s">
        <v>22</v>
      </c>
      <c r="G141" s="8" t="s">
        <v>24</v>
      </c>
      <c r="H141" s="8" t="s">
        <v>25</v>
      </c>
      <c r="I141" s="8">
        <v>1414701413</v>
      </c>
      <c r="J141" s="8">
        <v>1412109413</v>
      </c>
      <c r="K141" s="8" t="b">
        <v>0</v>
      </c>
      <c r="L141" s="8">
        <v>25</v>
      </c>
      <c r="M141" s="8" t="b">
        <v>1</v>
      </c>
      <c r="N141" s="8" t="s">
        <v>30</v>
      </c>
      <c r="O141" s="12">
        <v>41942.858946759261</v>
      </c>
      <c r="P141" s="12">
        <v>41912.858946759261</v>
      </c>
      <c r="Q141" s="8">
        <v>122.07</v>
      </c>
      <c r="R141" s="8">
        <v>73.239999999999995</v>
      </c>
      <c r="S141" s="13" t="s">
        <v>28</v>
      </c>
      <c r="T141" s="8" t="s">
        <v>31</v>
      </c>
      <c r="U141" s="14">
        <v>41912.858946759261</v>
      </c>
      <c r="V141" s="14">
        <v>41942.858946759261</v>
      </c>
    </row>
    <row r="142" spans="1:22" ht="115.2" x14ac:dyDescent="0.3">
      <c r="A142" s="8">
        <v>3270</v>
      </c>
      <c r="B142" s="9" t="s">
        <v>315</v>
      </c>
      <c r="C142" s="9" t="s">
        <v>316</v>
      </c>
      <c r="D142" s="10">
        <v>1800</v>
      </c>
      <c r="E142" s="11">
        <v>1830</v>
      </c>
      <c r="F142" s="8" t="s">
        <v>22</v>
      </c>
      <c r="G142" s="8" t="s">
        <v>24</v>
      </c>
      <c r="H142" s="8" t="s">
        <v>25</v>
      </c>
      <c r="I142" s="8">
        <v>1436705265</v>
      </c>
      <c r="J142" s="8">
        <v>1434113265</v>
      </c>
      <c r="K142" s="8" t="b">
        <v>1</v>
      </c>
      <c r="L142" s="8">
        <v>30</v>
      </c>
      <c r="M142" s="8" t="b">
        <v>1</v>
      </c>
      <c r="N142" s="8" t="s">
        <v>30</v>
      </c>
      <c r="O142" s="12">
        <v>42197.533159722225</v>
      </c>
      <c r="P142" s="12">
        <v>42167.533159722225</v>
      </c>
      <c r="Q142" s="8">
        <v>101.67</v>
      </c>
      <c r="R142" s="8">
        <v>61</v>
      </c>
      <c r="S142" s="13" t="s">
        <v>28</v>
      </c>
      <c r="T142" s="8" t="s">
        <v>31</v>
      </c>
      <c r="U142" s="14">
        <v>42167.533159722225</v>
      </c>
      <c r="V142" s="14">
        <v>42197.533159722225</v>
      </c>
    </row>
    <row r="143" spans="1:22" ht="129.6" hidden="1" x14ac:dyDescent="0.3">
      <c r="A143" s="8">
        <v>3097</v>
      </c>
      <c r="B143" s="9" t="s">
        <v>317</v>
      </c>
      <c r="C143" s="9" t="s">
        <v>318</v>
      </c>
      <c r="D143" s="10">
        <v>10000</v>
      </c>
      <c r="E143" s="11">
        <v>1715</v>
      </c>
      <c r="F143" s="8" t="s">
        <v>26</v>
      </c>
      <c r="G143" s="8" t="s">
        <v>24</v>
      </c>
      <c r="H143" s="8" t="s">
        <v>25</v>
      </c>
      <c r="I143" s="8">
        <v>1475848800</v>
      </c>
      <c r="J143" s="8">
        <v>1474027501</v>
      </c>
      <c r="K143" s="8" t="b">
        <v>0</v>
      </c>
      <c r="L143" s="8">
        <v>42</v>
      </c>
      <c r="M143" s="8" t="b">
        <v>0</v>
      </c>
      <c r="N143" s="8" t="s">
        <v>27</v>
      </c>
      <c r="O143" s="12">
        <v>42650.583333333328</v>
      </c>
      <c r="P143" s="12">
        <v>42629.503483796296</v>
      </c>
      <c r="Q143" s="8">
        <v>17.149999999999999</v>
      </c>
      <c r="R143" s="8">
        <v>40.83</v>
      </c>
      <c r="S143" s="13" t="s">
        <v>28</v>
      </c>
      <c r="T143" s="8" t="s">
        <v>29</v>
      </c>
      <c r="U143" s="14">
        <v>42629.503483796296</v>
      </c>
      <c r="V143" s="14">
        <v>42650.583333333328</v>
      </c>
    </row>
    <row r="144" spans="1:22" ht="57.6" x14ac:dyDescent="0.3">
      <c r="A144" s="8">
        <v>526</v>
      </c>
      <c r="B144" s="9" t="s">
        <v>319</v>
      </c>
      <c r="C144" s="9" t="s">
        <v>320</v>
      </c>
      <c r="D144" s="10">
        <v>1500</v>
      </c>
      <c r="E144" s="11">
        <v>1710</v>
      </c>
      <c r="F144" s="8" t="s">
        <v>22</v>
      </c>
      <c r="G144" s="8" t="s">
        <v>24</v>
      </c>
      <c r="H144" s="8" t="s">
        <v>25</v>
      </c>
      <c r="I144" s="8">
        <v>1438966800</v>
      </c>
      <c r="J144" s="8">
        <v>1436278344</v>
      </c>
      <c r="K144" s="8" t="b">
        <v>0</v>
      </c>
      <c r="L144" s="8">
        <v>23</v>
      </c>
      <c r="M144" s="8" t="b">
        <v>1</v>
      </c>
      <c r="N144" s="8" t="s">
        <v>30</v>
      </c>
      <c r="O144" s="12">
        <v>42223.708333333328</v>
      </c>
      <c r="P144" s="12">
        <v>42192.591944444444</v>
      </c>
      <c r="Q144" s="8">
        <v>114</v>
      </c>
      <c r="R144" s="8">
        <v>74.349999999999994</v>
      </c>
      <c r="S144" s="13" t="s">
        <v>28</v>
      </c>
      <c r="T144" s="8" t="s">
        <v>31</v>
      </c>
      <c r="U144" s="14">
        <v>42192.591944444444</v>
      </c>
      <c r="V144" s="14">
        <v>42223.708333333328</v>
      </c>
    </row>
    <row r="145" spans="1:22" ht="57.6" x14ac:dyDescent="0.3">
      <c r="A145" s="8">
        <v>3314</v>
      </c>
      <c r="B145" s="9" t="s">
        <v>321</v>
      </c>
      <c r="C145" s="9" t="s">
        <v>322</v>
      </c>
      <c r="D145" s="10">
        <v>800</v>
      </c>
      <c r="E145" s="11">
        <v>1686</v>
      </c>
      <c r="F145" s="8" t="s">
        <v>22</v>
      </c>
      <c r="G145" s="8" t="s">
        <v>24</v>
      </c>
      <c r="H145" s="8" t="s">
        <v>25</v>
      </c>
      <c r="I145" s="8">
        <v>1431115500</v>
      </c>
      <c r="J145" s="8">
        <v>1428733511</v>
      </c>
      <c r="K145" s="8" t="b">
        <v>0</v>
      </c>
      <c r="L145" s="8">
        <v>58</v>
      </c>
      <c r="M145" s="8" t="b">
        <v>1</v>
      </c>
      <c r="N145" s="8" t="s">
        <v>30</v>
      </c>
      <c r="O145" s="12">
        <v>42132.836805555555</v>
      </c>
      <c r="P145" s="12">
        <v>42105.267488425925</v>
      </c>
      <c r="Q145" s="8">
        <v>210.75</v>
      </c>
      <c r="R145" s="8">
        <v>29.07</v>
      </c>
      <c r="S145" s="13" t="s">
        <v>28</v>
      </c>
      <c r="T145" s="8" t="s">
        <v>31</v>
      </c>
      <c r="U145" s="14">
        <v>42105.267488425925</v>
      </c>
      <c r="V145" s="14">
        <v>42132.836805555555</v>
      </c>
    </row>
    <row r="146" spans="1:22" ht="100.8" x14ac:dyDescent="0.3">
      <c r="A146" s="8">
        <v>3528</v>
      </c>
      <c r="B146" s="9" t="s">
        <v>323</v>
      </c>
      <c r="C146" s="9" t="s">
        <v>324</v>
      </c>
      <c r="D146" s="10">
        <v>1650</v>
      </c>
      <c r="E146" s="11">
        <v>1669</v>
      </c>
      <c r="F146" s="8" t="s">
        <v>22</v>
      </c>
      <c r="G146" s="8" t="s">
        <v>24</v>
      </c>
      <c r="H146" s="8" t="s">
        <v>25</v>
      </c>
      <c r="I146" s="8">
        <v>1484740918</v>
      </c>
      <c r="J146" s="8">
        <v>1483012918</v>
      </c>
      <c r="K146" s="8" t="b">
        <v>0</v>
      </c>
      <c r="L146" s="8">
        <v>37</v>
      </c>
      <c r="M146" s="8" t="b">
        <v>1</v>
      </c>
      <c r="N146" s="8" t="s">
        <v>30</v>
      </c>
      <c r="O146" s="12">
        <v>42753.50136574074</v>
      </c>
      <c r="P146" s="12">
        <v>42733.50136574074</v>
      </c>
      <c r="Q146" s="8">
        <v>101.15</v>
      </c>
      <c r="R146" s="8">
        <v>45.11</v>
      </c>
      <c r="S146" s="13" t="s">
        <v>28</v>
      </c>
      <c r="T146" s="8" t="s">
        <v>31</v>
      </c>
      <c r="U146" s="14">
        <v>42733.50136574074</v>
      </c>
      <c r="V146" s="14">
        <v>42753.50136574074</v>
      </c>
    </row>
    <row r="147" spans="1:22" ht="57.6" x14ac:dyDescent="0.3">
      <c r="A147" s="8">
        <v>3244</v>
      </c>
      <c r="B147" s="9" t="s">
        <v>325</v>
      </c>
      <c r="C147" s="9" t="s">
        <v>326</v>
      </c>
      <c r="D147" s="10">
        <v>1600</v>
      </c>
      <c r="E147" s="11">
        <v>1647</v>
      </c>
      <c r="F147" s="8" t="s">
        <v>22</v>
      </c>
      <c r="G147" s="8" t="s">
        <v>24</v>
      </c>
      <c r="H147" s="8" t="s">
        <v>25</v>
      </c>
      <c r="I147" s="8">
        <v>1480613982</v>
      </c>
      <c r="J147" s="8">
        <v>1478018382</v>
      </c>
      <c r="K147" s="8" t="b">
        <v>0</v>
      </c>
      <c r="L147" s="8">
        <v>69</v>
      </c>
      <c r="M147" s="8" t="b">
        <v>1</v>
      </c>
      <c r="N147" s="8" t="s">
        <v>30</v>
      </c>
      <c r="O147" s="12">
        <v>42705.735902777778</v>
      </c>
      <c r="P147" s="12">
        <v>42675.694236111114</v>
      </c>
      <c r="Q147" s="8">
        <v>102.94</v>
      </c>
      <c r="R147" s="8">
        <v>23.87</v>
      </c>
      <c r="S147" s="13" t="s">
        <v>28</v>
      </c>
      <c r="T147" s="8" t="s">
        <v>31</v>
      </c>
      <c r="U147" s="14">
        <v>42675.694236111114</v>
      </c>
      <c r="V147" s="14">
        <v>42705.735902777778</v>
      </c>
    </row>
    <row r="148" spans="1:22" ht="57.6" x14ac:dyDescent="0.3">
      <c r="A148" s="8">
        <v>1286</v>
      </c>
      <c r="B148" s="9" t="s">
        <v>327</v>
      </c>
      <c r="C148" s="9" t="s">
        <v>328</v>
      </c>
      <c r="D148" s="10">
        <v>1500</v>
      </c>
      <c r="E148" s="11">
        <v>1625</v>
      </c>
      <c r="F148" s="8" t="s">
        <v>22</v>
      </c>
      <c r="G148" s="8" t="s">
        <v>24</v>
      </c>
      <c r="H148" s="8" t="s">
        <v>25</v>
      </c>
      <c r="I148" s="8">
        <v>1424181600</v>
      </c>
      <c r="J148" s="8">
        <v>1423041227</v>
      </c>
      <c r="K148" s="8" t="b">
        <v>0</v>
      </c>
      <c r="L148" s="8">
        <v>20</v>
      </c>
      <c r="M148" s="8" t="b">
        <v>1</v>
      </c>
      <c r="N148" s="8" t="s">
        <v>30</v>
      </c>
      <c r="O148" s="12">
        <v>42052.583333333328</v>
      </c>
      <c r="P148" s="12">
        <v>42039.384571759263</v>
      </c>
      <c r="Q148" s="8">
        <v>108.33</v>
      </c>
      <c r="R148" s="8">
        <v>81.25</v>
      </c>
      <c r="S148" s="13" t="s">
        <v>28</v>
      </c>
      <c r="T148" s="8" t="s">
        <v>31</v>
      </c>
      <c r="U148" s="14">
        <v>42039.384571759263</v>
      </c>
      <c r="V148" s="14">
        <v>42052.583333333328</v>
      </c>
    </row>
    <row r="149" spans="1:22" ht="72" x14ac:dyDescent="0.3">
      <c r="A149" s="8">
        <v>3610</v>
      </c>
      <c r="B149" s="9" t="s">
        <v>329</v>
      </c>
      <c r="C149" s="9" t="s">
        <v>330</v>
      </c>
      <c r="D149" s="10">
        <v>1000</v>
      </c>
      <c r="E149" s="11">
        <v>1623</v>
      </c>
      <c r="F149" s="8" t="s">
        <v>22</v>
      </c>
      <c r="G149" s="8" t="s">
        <v>24</v>
      </c>
      <c r="H149" s="8" t="s">
        <v>25</v>
      </c>
      <c r="I149" s="8">
        <v>1439806936</v>
      </c>
      <c r="J149" s="8">
        <v>1437214936</v>
      </c>
      <c r="K149" s="8" t="b">
        <v>0</v>
      </c>
      <c r="L149" s="8">
        <v>31</v>
      </c>
      <c r="M149" s="8" t="b">
        <v>1</v>
      </c>
      <c r="N149" s="8" t="s">
        <v>30</v>
      </c>
      <c r="O149" s="12">
        <v>42233.432129629626</v>
      </c>
      <c r="P149" s="12">
        <v>42203.432129629626</v>
      </c>
      <c r="Q149" s="8">
        <v>162.30000000000001</v>
      </c>
      <c r="R149" s="8">
        <v>52.35</v>
      </c>
      <c r="S149" s="13" t="s">
        <v>28</v>
      </c>
      <c r="T149" s="8" t="s">
        <v>31</v>
      </c>
      <c r="U149" s="14">
        <v>42203.432129629626</v>
      </c>
      <c r="V149" s="14">
        <v>42233.432129629626</v>
      </c>
    </row>
    <row r="150" spans="1:22" ht="57.6" x14ac:dyDescent="0.3">
      <c r="A150" s="8">
        <v>2814</v>
      </c>
      <c r="B150" s="9" t="s">
        <v>331</v>
      </c>
      <c r="C150" s="9" t="s">
        <v>332</v>
      </c>
      <c r="D150" s="10">
        <v>1500</v>
      </c>
      <c r="E150" s="11">
        <v>1616</v>
      </c>
      <c r="F150" s="8" t="s">
        <v>22</v>
      </c>
      <c r="G150" s="8" t="s">
        <v>24</v>
      </c>
      <c r="H150" s="8" t="s">
        <v>25</v>
      </c>
      <c r="I150" s="8">
        <v>1431164115</v>
      </c>
      <c r="J150" s="8">
        <v>1428572115</v>
      </c>
      <c r="K150" s="8" t="b">
        <v>0</v>
      </c>
      <c r="L150" s="8">
        <v>64</v>
      </c>
      <c r="M150" s="8" t="b">
        <v>1</v>
      </c>
      <c r="N150" s="8" t="s">
        <v>30</v>
      </c>
      <c r="O150" s="12">
        <v>42133.399479166663</v>
      </c>
      <c r="P150" s="12">
        <v>42103.399479166663</v>
      </c>
      <c r="Q150" s="8">
        <v>107.73</v>
      </c>
      <c r="R150" s="8">
        <v>25.25</v>
      </c>
      <c r="S150" s="13" t="s">
        <v>28</v>
      </c>
      <c r="T150" s="8" t="s">
        <v>31</v>
      </c>
      <c r="U150" s="14">
        <v>42103.399479166663</v>
      </c>
      <c r="V150" s="14">
        <v>42133.399479166663</v>
      </c>
    </row>
    <row r="151" spans="1:22" ht="100.8" x14ac:dyDescent="0.3">
      <c r="A151" s="8">
        <v>3330</v>
      </c>
      <c r="B151" s="9" t="s">
        <v>333</v>
      </c>
      <c r="C151" s="9" t="s">
        <v>334</v>
      </c>
      <c r="D151" s="10">
        <v>1500</v>
      </c>
      <c r="E151" s="11">
        <v>1594</v>
      </c>
      <c r="F151" s="8" t="s">
        <v>22</v>
      </c>
      <c r="G151" s="8" t="s">
        <v>24</v>
      </c>
      <c r="H151" s="8" t="s">
        <v>25</v>
      </c>
      <c r="I151" s="8">
        <v>1427919468</v>
      </c>
      <c r="J151" s="8">
        <v>1425331068</v>
      </c>
      <c r="K151" s="8" t="b">
        <v>0</v>
      </c>
      <c r="L151" s="8">
        <v>69</v>
      </c>
      <c r="M151" s="8" t="b">
        <v>1</v>
      </c>
      <c r="N151" s="8" t="s">
        <v>30</v>
      </c>
      <c r="O151" s="12">
        <v>42095.845694444448</v>
      </c>
      <c r="P151" s="12">
        <v>42065.887361111112</v>
      </c>
      <c r="Q151" s="8">
        <v>106.27</v>
      </c>
      <c r="R151" s="8">
        <v>23.1</v>
      </c>
      <c r="S151" s="13" t="s">
        <v>28</v>
      </c>
      <c r="T151" s="8" t="s">
        <v>31</v>
      </c>
      <c r="U151" s="14">
        <v>42065.887361111112</v>
      </c>
      <c r="V151" s="14">
        <v>42095.845694444448</v>
      </c>
    </row>
    <row r="152" spans="1:22" ht="57.6" x14ac:dyDescent="0.3">
      <c r="A152" s="8">
        <v>3353</v>
      </c>
      <c r="B152" s="9" t="s">
        <v>335</v>
      </c>
      <c r="C152" s="9" t="s">
        <v>336</v>
      </c>
      <c r="D152" s="10">
        <v>500</v>
      </c>
      <c r="E152" s="11">
        <v>1575</v>
      </c>
      <c r="F152" s="8" t="s">
        <v>22</v>
      </c>
      <c r="G152" s="8" t="s">
        <v>24</v>
      </c>
      <c r="H152" s="8" t="s">
        <v>25</v>
      </c>
      <c r="I152" s="8">
        <v>1462230000</v>
      </c>
      <c r="J152" s="8">
        <v>1461061350</v>
      </c>
      <c r="K152" s="8" t="b">
        <v>0</v>
      </c>
      <c r="L152" s="8">
        <v>44</v>
      </c>
      <c r="M152" s="8" t="b">
        <v>1</v>
      </c>
      <c r="N152" s="8" t="s">
        <v>30</v>
      </c>
      <c r="O152" s="12">
        <v>42492.958333333328</v>
      </c>
      <c r="P152" s="12">
        <v>42479.432291666672</v>
      </c>
      <c r="Q152" s="8">
        <v>315</v>
      </c>
      <c r="R152" s="8">
        <v>35.799999999999997</v>
      </c>
      <c r="S152" s="13" t="s">
        <v>28</v>
      </c>
      <c r="T152" s="8" t="s">
        <v>31</v>
      </c>
      <c r="U152" s="14">
        <v>42479.432291666672</v>
      </c>
      <c r="V152" s="14">
        <v>42492.958333333328</v>
      </c>
    </row>
    <row r="153" spans="1:22" ht="72" x14ac:dyDescent="0.3">
      <c r="A153" s="8">
        <v>3388</v>
      </c>
      <c r="B153" s="9" t="s">
        <v>337</v>
      </c>
      <c r="C153" s="9" t="s">
        <v>338</v>
      </c>
      <c r="D153" s="10">
        <v>1500</v>
      </c>
      <c r="E153" s="11">
        <v>1557</v>
      </c>
      <c r="F153" s="8" t="s">
        <v>22</v>
      </c>
      <c r="G153" s="8" t="s">
        <v>24</v>
      </c>
      <c r="H153" s="8" t="s">
        <v>25</v>
      </c>
      <c r="I153" s="8">
        <v>1434625441</v>
      </c>
      <c r="J153" s="8">
        <v>1432033441</v>
      </c>
      <c r="K153" s="8" t="b">
        <v>0</v>
      </c>
      <c r="L153" s="8">
        <v>45</v>
      </c>
      <c r="M153" s="8" t="b">
        <v>1</v>
      </c>
      <c r="N153" s="8" t="s">
        <v>30</v>
      </c>
      <c r="O153" s="12">
        <v>42173.461122685185</v>
      </c>
      <c r="P153" s="12">
        <v>42143.461122685185</v>
      </c>
      <c r="Q153" s="8">
        <v>103.8</v>
      </c>
      <c r="R153" s="8">
        <v>34.6</v>
      </c>
      <c r="S153" s="13" t="s">
        <v>28</v>
      </c>
      <c r="T153" s="8" t="s">
        <v>31</v>
      </c>
      <c r="U153" s="14">
        <v>42143.461122685185</v>
      </c>
      <c r="V153" s="14">
        <v>42173.461122685185</v>
      </c>
    </row>
    <row r="154" spans="1:22" ht="100.8" x14ac:dyDescent="0.3">
      <c r="A154" s="8">
        <v>3356</v>
      </c>
      <c r="B154" s="9" t="s">
        <v>339</v>
      </c>
      <c r="C154" s="9" t="s">
        <v>340</v>
      </c>
      <c r="D154" s="10">
        <v>1500</v>
      </c>
      <c r="E154" s="11">
        <v>1521</v>
      </c>
      <c r="F154" s="8" t="s">
        <v>22</v>
      </c>
      <c r="G154" s="8" t="s">
        <v>24</v>
      </c>
      <c r="H154" s="8" t="s">
        <v>25</v>
      </c>
      <c r="I154" s="8">
        <v>1468611272</v>
      </c>
      <c r="J154" s="8">
        <v>1466019272</v>
      </c>
      <c r="K154" s="8" t="b">
        <v>0</v>
      </c>
      <c r="L154" s="8">
        <v>27</v>
      </c>
      <c r="M154" s="8" t="b">
        <v>1</v>
      </c>
      <c r="N154" s="8" t="s">
        <v>30</v>
      </c>
      <c r="O154" s="12">
        <v>42566.815648148149</v>
      </c>
      <c r="P154" s="12">
        <v>42536.815648148149</v>
      </c>
      <c r="Q154" s="8">
        <v>101.4</v>
      </c>
      <c r="R154" s="8">
        <v>56.33</v>
      </c>
      <c r="S154" s="13" t="s">
        <v>28</v>
      </c>
      <c r="T154" s="8" t="s">
        <v>31</v>
      </c>
      <c r="U154" s="14">
        <v>42536.815648148149</v>
      </c>
      <c r="V154" s="14">
        <v>42566.815648148149</v>
      </c>
    </row>
    <row r="155" spans="1:22" ht="57.6" x14ac:dyDescent="0.3">
      <c r="A155" s="8">
        <v>3511</v>
      </c>
      <c r="B155" s="9" t="s">
        <v>341</v>
      </c>
      <c r="C155" s="9" t="s">
        <v>342</v>
      </c>
      <c r="D155" s="10">
        <v>1500</v>
      </c>
      <c r="E155" s="11">
        <v>1518</v>
      </c>
      <c r="F155" s="8" t="s">
        <v>22</v>
      </c>
      <c r="G155" s="8" t="s">
        <v>24</v>
      </c>
      <c r="H155" s="8" t="s">
        <v>25</v>
      </c>
      <c r="I155" s="8">
        <v>1415385000</v>
      </c>
      <c r="J155" s="8">
        <v>1413406695</v>
      </c>
      <c r="K155" s="8" t="b">
        <v>0</v>
      </c>
      <c r="L155" s="8">
        <v>19</v>
      </c>
      <c r="M155" s="8" t="b">
        <v>1</v>
      </c>
      <c r="N155" s="8" t="s">
        <v>30</v>
      </c>
      <c r="O155" s="12">
        <v>41950.770833333336</v>
      </c>
      <c r="P155" s="12">
        <v>41927.873784722222</v>
      </c>
      <c r="Q155" s="8">
        <v>101.2</v>
      </c>
      <c r="R155" s="8">
        <v>79.89</v>
      </c>
      <c r="S155" s="13" t="s">
        <v>28</v>
      </c>
      <c r="T155" s="8" t="s">
        <v>31</v>
      </c>
      <c r="U155" s="14">
        <v>41927.873784722222</v>
      </c>
      <c r="V155" s="14">
        <v>41950.770833333336</v>
      </c>
    </row>
    <row r="156" spans="1:22" ht="72" x14ac:dyDescent="0.3">
      <c r="A156" s="8">
        <v>3501</v>
      </c>
      <c r="B156" s="9" t="s">
        <v>343</v>
      </c>
      <c r="C156" s="9" t="s">
        <v>344</v>
      </c>
      <c r="D156" s="10">
        <v>1500</v>
      </c>
      <c r="E156" s="11">
        <v>1510</v>
      </c>
      <c r="F156" s="8" t="s">
        <v>22</v>
      </c>
      <c r="G156" s="8" t="s">
        <v>24</v>
      </c>
      <c r="H156" s="8" t="s">
        <v>25</v>
      </c>
      <c r="I156" s="8">
        <v>1441995595</v>
      </c>
      <c r="J156" s="8">
        <v>1439835595</v>
      </c>
      <c r="K156" s="8" t="b">
        <v>0</v>
      </c>
      <c r="L156" s="8">
        <v>42</v>
      </c>
      <c r="M156" s="8" t="b">
        <v>1</v>
      </c>
      <c r="N156" s="8" t="s">
        <v>30</v>
      </c>
      <c r="O156" s="12">
        <v>42258.763831018514</v>
      </c>
      <c r="P156" s="12">
        <v>42233.763831018514</v>
      </c>
      <c r="Q156" s="8">
        <v>100.67</v>
      </c>
      <c r="R156" s="8">
        <v>35.950000000000003</v>
      </c>
      <c r="S156" s="13" t="s">
        <v>28</v>
      </c>
      <c r="T156" s="8" t="s">
        <v>31</v>
      </c>
      <c r="U156" s="14">
        <v>42233.763831018514</v>
      </c>
      <c r="V156" s="14">
        <v>42258.763831018514</v>
      </c>
    </row>
    <row r="157" spans="1:22" ht="72" x14ac:dyDescent="0.3">
      <c r="A157" s="8">
        <v>3701</v>
      </c>
      <c r="B157" s="9" t="s">
        <v>345</v>
      </c>
      <c r="C157" s="9" t="s">
        <v>346</v>
      </c>
      <c r="D157" s="10">
        <v>1500</v>
      </c>
      <c r="E157" s="11">
        <v>1505</v>
      </c>
      <c r="F157" s="8" t="s">
        <v>22</v>
      </c>
      <c r="G157" s="8" t="s">
        <v>24</v>
      </c>
      <c r="H157" s="8" t="s">
        <v>25</v>
      </c>
      <c r="I157" s="8">
        <v>1433422793</v>
      </c>
      <c r="J157" s="8">
        <v>1430830793</v>
      </c>
      <c r="K157" s="8" t="b">
        <v>0</v>
      </c>
      <c r="L157" s="8">
        <v>39</v>
      </c>
      <c r="M157" s="8" t="b">
        <v>1</v>
      </c>
      <c r="N157" s="8" t="s">
        <v>30</v>
      </c>
      <c r="O157" s="12">
        <v>42159.541585648149</v>
      </c>
      <c r="P157" s="12">
        <v>42129.541585648149</v>
      </c>
      <c r="Q157" s="8">
        <v>100.33</v>
      </c>
      <c r="R157" s="8">
        <v>38.590000000000003</v>
      </c>
      <c r="S157" s="13" t="s">
        <v>28</v>
      </c>
      <c r="T157" s="8" t="s">
        <v>31</v>
      </c>
      <c r="U157" s="14">
        <v>42129.541585648149</v>
      </c>
      <c r="V157" s="14">
        <v>42159.541585648149</v>
      </c>
    </row>
    <row r="158" spans="1:22" ht="57.6" x14ac:dyDescent="0.3">
      <c r="A158" s="8">
        <v>3578</v>
      </c>
      <c r="B158" s="9" t="s">
        <v>347</v>
      </c>
      <c r="C158" s="9" t="s">
        <v>348</v>
      </c>
      <c r="D158" s="10">
        <v>1500</v>
      </c>
      <c r="E158" s="11">
        <v>1500.2</v>
      </c>
      <c r="F158" s="8" t="s">
        <v>22</v>
      </c>
      <c r="G158" s="8" t="s">
        <v>24</v>
      </c>
      <c r="H158" s="8" t="s">
        <v>25</v>
      </c>
      <c r="I158" s="8">
        <v>1462037777</v>
      </c>
      <c r="J158" s="8">
        <v>1459445777</v>
      </c>
      <c r="K158" s="8" t="b">
        <v>0</v>
      </c>
      <c r="L158" s="8">
        <v>37</v>
      </c>
      <c r="M158" s="8" t="b">
        <v>1</v>
      </c>
      <c r="N158" s="8" t="s">
        <v>30</v>
      </c>
      <c r="O158" s="12">
        <v>42490.733530092592</v>
      </c>
      <c r="P158" s="12">
        <v>42460.733530092592</v>
      </c>
      <c r="Q158" s="8">
        <v>100.01</v>
      </c>
      <c r="R158" s="8">
        <v>40.549999999999997</v>
      </c>
      <c r="S158" s="13" t="s">
        <v>28</v>
      </c>
      <c r="T158" s="8" t="s">
        <v>31</v>
      </c>
      <c r="U158" s="14">
        <v>42460.733530092592</v>
      </c>
      <c r="V158" s="14">
        <v>42490.733530092592</v>
      </c>
    </row>
    <row r="159" spans="1:22" ht="72" x14ac:dyDescent="0.3">
      <c r="A159" s="8">
        <v>3227</v>
      </c>
      <c r="B159" s="9" t="s">
        <v>349</v>
      </c>
      <c r="C159" s="9" t="s">
        <v>350</v>
      </c>
      <c r="D159" s="10">
        <v>1200</v>
      </c>
      <c r="E159" s="11">
        <v>1500</v>
      </c>
      <c r="F159" s="8" t="s">
        <v>22</v>
      </c>
      <c r="G159" s="8" t="s">
        <v>24</v>
      </c>
      <c r="H159" s="8" t="s">
        <v>25</v>
      </c>
      <c r="I159" s="8">
        <v>1484687436</v>
      </c>
      <c r="J159" s="8">
        <v>1482095436</v>
      </c>
      <c r="K159" s="8" t="b">
        <v>0</v>
      </c>
      <c r="L159" s="8">
        <v>30</v>
      </c>
      <c r="M159" s="8" t="b">
        <v>1</v>
      </c>
      <c r="N159" s="8" t="s">
        <v>30</v>
      </c>
      <c r="O159" s="12">
        <v>42752.882361111115</v>
      </c>
      <c r="P159" s="12">
        <v>42722.882361111115</v>
      </c>
      <c r="Q159" s="8">
        <v>125</v>
      </c>
      <c r="R159" s="8">
        <v>50</v>
      </c>
      <c r="S159" s="13" t="s">
        <v>28</v>
      </c>
      <c r="T159" s="8" t="s">
        <v>31</v>
      </c>
      <c r="U159" s="14">
        <v>42722.882361111115</v>
      </c>
      <c r="V159" s="14">
        <v>42752.882361111115</v>
      </c>
    </row>
    <row r="160" spans="1:22" ht="57.6" x14ac:dyDescent="0.3">
      <c r="A160" s="8">
        <v>3427</v>
      </c>
      <c r="B160" s="9" t="s">
        <v>351</v>
      </c>
      <c r="C160" s="9" t="s">
        <v>352</v>
      </c>
      <c r="D160" s="10">
        <v>1500</v>
      </c>
      <c r="E160" s="11">
        <v>1500</v>
      </c>
      <c r="F160" s="8" t="s">
        <v>22</v>
      </c>
      <c r="G160" s="8" t="s">
        <v>24</v>
      </c>
      <c r="H160" s="8" t="s">
        <v>25</v>
      </c>
      <c r="I160" s="8">
        <v>1404314952</v>
      </c>
      <c r="J160" s="8">
        <v>1401722952</v>
      </c>
      <c r="K160" s="8" t="b">
        <v>0</v>
      </c>
      <c r="L160" s="8">
        <v>29</v>
      </c>
      <c r="M160" s="8" t="b">
        <v>1</v>
      </c>
      <c r="N160" s="8" t="s">
        <v>30</v>
      </c>
      <c r="O160" s="12">
        <v>41822.645277777774</v>
      </c>
      <c r="P160" s="12">
        <v>41792.645277777774</v>
      </c>
      <c r="Q160" s="8">
        <v>100</v>
      </c>
      <c r="R160" s="8">
        <v>51.72</v>
      </c>
      <c r="S160" s="13" t="s">
        <v>28</v>
      </c>
      <c r="T160" s="8" t="s">
        <v>31</v>
      </c>
      <c r="U160" s="14">
        <v>41792.645277777774</v>
      </c>
      <c r="V160" s="14">
        <v>41822.645277777774</v>
      </c>
    </row>
    <row r="161" spans="1:22" ht="72" x14ac:dyDescent="0.3">
      <c r="A161" s="8">
        <v>3581</v>
      </c>
      <c r="B161" s="9" t="s">
        <v>353</v>
      </c>
      <c r="C161" s="9" t="s">
        <v>354</v>
      </c>
      <c r="D161" s="10">
        <v>1500</v>
      </c>
      <c r="E161" s="11">
        <v>1500</v>
      </c>
      <c r="F161" s="8" t="s">
        <v>22</v>
      </c>
      <c r="G161" s="8" t="s">
        <v>24</v>
      </c>
      <c r="H161" s="8" t="s">
        <v>25</v>
      </c>
      <c r="I161" s="8">
        <v>1406719110</v>
      </c>
      <c r="J161" s="8">
        <v>1405509510</v>
      </c>
      <c r="K161" s="8" t="b">
        <v>0</v>
      </c>
      <c r="L161" s="8">
        <v>45</v>
      </c>
      <c r="M161" s="8" t="b">
        <v>1</v>
      </c>
      <c r="N161" s="8" t="s">
        <v>30</v>
      </c>
      <c r="O161" s="12">
        <v>41850.471180555556</v>
      </c>
      <c r="P161" s="12">
        <v>41836.471180555556</v>
      </c>
      <c r="Q161" s="8">
        <v>100</v>
      </c>
      <c r="R161" s="8">
        <v>33.33</v>
      </c>
      <c r="S161" s="13" t="s">
        <v>28</v>
      </c>
      <c r="T161" s="8" t="s">
        <v>31</v>
      </c>
      <c r="U161" s="14">
        <v>41836.471180555556</v>
      </c>
      <c r="V161" s="14">
        <v>41850.471180555556</v>
      </c>
    </row>
    <row r="162" spans="1:22" ht="115.2" x14ac:dyDescent="0.3">
      <c r="A162" s="8">
        <v>3902</v>
      </c>
      <c r="B162" s="9" t="s">
        <v>355</v>
      </c>
      <c r="C162" s="9" t="s">
        <v>356</v>
      </c>
      <c r="D162" s="10">
        <v>3000</v>
      </c>
      <c r="E162" s="11">
        <v>1465</v>
      </c>
      <c r="F162" s="8" t="s">
        <v>26</v>
      </c>
      <c r="G162" s="8" t="s">
        <v>24</v>
      </c>
      <c r="H162" s="8" t="s">
        <v>25</v>
      </c>
      <c r="I162" s="8">
        <v>1479125642</v>
      </c>
      <c r="J162" s="8">
        <v>1476962042</v>
      </c>
      <c r="K162" s="8" t="b">
        <v>0</v>
      </c>
      <c r="L162" s="8">
        <v>31</v>
      </c>
      <c r="M162" s="8" t="b">
        <v>0</v>
      </c>
      <c r="N162" s="8" t="s">
        <v>30</v>
      </c>
      <c r="O162" s="12">
        <v>42688.509745370371</v>
      </c>
      <c r="P162" s="12">
        <v>42663.468078703707</v>
      </c>
      <c r="Q162" s="8">
        <v>48.83</v>
      </c>
      <c r="R162" s="8">
        <v>47.26</v>
      </c>
      <c r="S162" s="13" t="s">
        <v>28</v>
      </c>
      <c r="T162" s="8" t="s">
        <v>31</v>
      </c>
      <c r="U162" s="14">
        <v>42663.468078703707</v>
      </c>
      <c r="V162" s="14">
        <v>42688.509745370371</v>
      </c>
    </row>
    <row r="163" spans="1:22" ht="72" x14ac:dyDescent="0.3">
      <c r="A163" s="8">
        <v>3180</v>
      </c>
      <c r="B163" s="9" t="s">
        <v>357</v>
      </c>
      <c r="C163" s="9" t="s">
        <v>358</v>
      </c>
      <c r="D163" s="10">
        <v>1200</v>
      </c>
      <c r="E163" s="11">
        <v>1437</v>
      </c>
      <c r="F163" s="8" t="s">
        <v>22</v>
      </c>
      <c r="G163" s="8" t="s">
        <v>24</v>
      </c>
      <c r="H163" s="8" t="s">
        <v>25</v>
      </c>
      <c r="I163" s="8">
        <v>1403258049</v>
      </c>
      <c r="J163" s="8">
        <v>1400666049</v>
      </c>
      <c r="K163" s="8" t="b">
        <v>1</v>
      </c>
      <c r="L163" s="8">
        <v>45</v>
      </c>
      <c r="M163" s="8" t="b">
        <v>1</v>
      </c>
      <c r="N163" s="8" t="s">
        <v>30</v>
      </c>
      <c r="O163" s="12">
        <v>41810.412604166668</v>
      </c>
      <c r="P163" s="12">
        <v>41780.412604166668</v>
      </c>
      <c r="Q163" s="8">
        <v>119.75</v>
      </c>
      <c r="R163" s="8">
        <v>31.93</v>
      </c>
      <c r="S163" s="13" t="s">
        <v>28</v>
      </c>
      <c r="T163" s="8" t="s">
        <v>31</v>
      </c>
      <c r="U163" s="14">
        <v>41780.412604166668</v>
      </c>
      <c r="V163" s="14">
        <v>41810.412604166668</v>
      </c>
    </row>
    <row r="164" spans="1:22" ht="100.8" x14ac:dyDescent="0.3">
      <c r="A164" s="8">
        <v>3522</v>
      </c>
      <c r="B164" s="9" t="s">
        <v>359</v>
      </c>
      <c r="C164" s="9" t="s">
        <v>360</v>
      </c>
      <c r="D164" s="10">
        <v>1395</v>
      </c>
      <c r="E164" s="11">
        <v>1395</v>
      </c>
      <c r="F164" s="8" t="s">
        <v>22</v>
      </c>
      <c r="G164" s="8" t="s">
        <v>24</v>
      </c>
      <c r="H164" s="8" t="s">
        <v>25</v>
      </c>
      <c r="I164" s="8">
        <v>1442311560</v>
      </c>
      <c r="J164" s="8">
        <v>1439924246</v>
      </c>
      <c r="K164" s="8" t="b">
        <v>0</v>
      </c>
      <c r="L164" s="8">
        <v>34</v>
      </c>
      <c r="M164" s="8" t="b">
        <v>1</v>
      </c>
      <c r="N164" s="8" t="s">
        <v>30</v>
      </c>
      <c r="O164" s="12">
        <v>42262.420833333337</v>
      </c>
      <c r="P164" s="12">
        <v>42234.789884259255</v>
      </c>
      <c r="Q164" s="8">
        <v>100</v>
      </c>
      <c r="R164" s="8">
        <v>41.03</v>
      </c>
      <c r="S164" s="13" t="s">
        <v>28</v>
      </c>
      <c r="T164" s="8" t="s">
        <v>31</v>
      </c>
      <c r="U164" s="14">
        <v>42234.789884259255</v>
      </c>
      <c r="V164" s="14">
        <v>42262.420833333337</v>
      </c>
    </row>
    <row r="165" spans="1:22" ht="72" x14ac:dyDescent="0.3">
      <c r="A165" s="8">
        <v>3923</v>
      </c>
      <c r="B165" s="9" t="s">
        <v>361</v>
      </c>
      <c r="C165" s="9" t="s">
        <v>362</v>
      </c>
      <c r="D165" s="10">
        <v>11500</v>
      </c>
      <c r="E165" s="11">
        <v>1384</v>
      </c>
      <c r="F165" s="8" t="s">
        <v>26</v>
      </c>
      <c r="G165" s="8" t="s">
        <v>24</v>
      </c>
      <c r="H165" s="8" t="s">
        <v>25</v>
      </c>
      <c r="I165" s="8">
        <v>1428622271</v>
      </c>
      <c r="J165" s="8">
        <v>1426203071</v>
      </c>
      <c r="K165" s="8" t="b">
        <v>0</v>
      </c>
      <c r="L165" s="8">
        <v>17</v>
      </c>
      <c r="M165" s="8" t="b">
        <v>0</v>
      </c>
      <c r="N165" s="8" t="s">
        <v>30</v>
      </c>
      <c r="O165" s="12">
        <v>42103.979988425926</v>
      </c>
      <c r="P165" s="12">
        <v>42075.979988425926</v>
      </c>
      <c r="Q165" s="8">
        <v>12.03</v>
      </c>
      <c r="R165" s="8">
        <v>81.41</v>
      </c>
      <c r="S165" s="13" t="s">
        <v>28</v>
      </c>
      <c r="T165" s="8" t="s">
        <v>31</v>
      </c>
      <c r="U165" s="14">
        <v>42075.979988425926</v>
      </c>
      <c r="V165" s="14">
        <v>42103.979988425926</v>
      </c>
    </row>
    <row r="166" spans="1:22" ht="57.6" x14ac:dyDescent="0.3">
      <c r="A166" s="8">
        <v>3669</v>
      </c>
      <c r="B166" s="9" t="s">
        <v>363</v>
      </c>
      <c r="C166" s="9" t="s">
        <v>364</v>
      </c>
      <c r="D166" s="10">
        <v>1000</v>
      </c>
      <c r="E166" s="11">
        <v>1382</v>
      </c>
      <c r="F166" s="8" t="s">
        <v>22</v>
      </c>
      <c r="G166" s="8" t="s">
        <v>24</v>
      </c>
      <c r="H166" s="8" t="s">
        <v>25</v>
      </c>
      <c r="I166" s="8">
        <v>1434039137</v>
      </c>
      <c r="J166" s="8">
        <v>1431447137</v>
      </c>
      <c r="K166" s="8" t="b">
        <v>0</v>
      </c>
      <c r="L166" s="8">
        <v>17</v>
      </c>
      <c r="M166" s="8" t="b">
        <v>1</v>
      </c>
      <c r="N166" s="8" t="s">
        <v>30</v>
      </c>
      <c r="O166" s="12">
        <v>42166.675196759257</v>
      </c>
      <c r="P166" s="12">
        <v>42136.675196759257</v>
      </c>
      <c r="Q166" s="8">
        <v>138.19999999999999</v>
      </c>
      <c r="R166" s="8">
        <v>81.290000000000006</v>
      </c>
      <c r="S166" s="13" t="s">
        <v>28</v>
      </c>
      <c r="T166" s="8" t="s">
        <v>31</v>
      </c>
      <c r="U166" s="14">
        <v>42136.675196759257</v>
      </c>
      <c r="V166" s="14">
        <v>42166.675196759257</v>
      </c>
    </row>
    <row r="167" spans="1:22" ht="100.8" hidden="1" x14ac:dyDescent="0.3">
      <c r="A167" s="8">
        <v>2994</v>
      </c>
      <c r="B167" s="9" t="s">
        <v>365</v>
      </c>
      <c r="C167" s="9" t="s">
        <v>366</v>
      </c>
      <c r="D167" s="10">
        <v>300</v>
      </c>
      <c r="E167" s="11">
        <v>1373.24</v>
      </c>
      <c r="F167" s="8" t="s">
        <v>22</v>
      </c>
      <c r="G167" s="8" t="s">
        <v>24</v>
      </c>
      <c r="H167" s="8" t="s">
        <v>25</v>
      </c>
      <c r="I167" s="8">
        <v>1412335772</v>
      </c>
      <c r="J167" s="8">
        <v>1409743772</v>
      </c>
      <c r="K167" s="8" t="b">
        <v>0</v>
      </c>
      <c r="L167" s="8">
        <v>59</v>
      </c>
      <c r="M167" s="8" t="b">
        <v>1</v>
      </c>
      <c r="N167" s="8" t="s">
        <v>27</v>
      </c>
      <c r="O167" s="12">
        <v>41915.478842592594</v>
      </c>
      <c r="P167" s="12">
        <v>41885.478842592594</v>
      </c>
      <c r="Q167" s="8">
        <v>457.75</v>
      </c>
      <c r="R167" s="8">
        <v>23.28</v>
      </c>
      <c r="S167" s="13" t="s">
        <v>28</v>
      </c>
      <c r="T167" s="8" t="s">
        <v>29</v>
      </c>
      <c r="U167" s="14">
        <v>41885.478842592594</v>
      </c>
      <c r="V167" s="14">
        <v>41915.478842592594</v>
      </c>
    </row>
    <row r="168" spans="1:22" ht="57.6" x14ac:dyDescent="0.3">
      <c r="A168" s="8">
        <v>2834</v>
      </c>
      <c r="B168" s="9" t="s">
        <v>367</v>
      </c>
      <c r="C168" s="9" t="s">
        <v>368</v>
      </c>
      <c r="D168" s="10">
        <v>800</v>
      </c>
      <c r="E168" s="11">
        <v>1360</v>
      </c>
      <c r="F168" s="8" t="s">
        <v>22</v>
      </c>
      <c r="G168" s="8" t="s">
        <v>24</v>
      </c>
      <c r="H168" s="8" t="s">
        <v>25</v>
      </c>
      <c r="I168" s="8">
        <v>1422658930</v>
      </c>
      <c r="J168" s="8">
        <v>1421362930</v>
      </c>
      <c r="K168" s="8" t="b">
        <v>0</v>
      </c>
      <c r="L168" s="8">
        <v>21</v>
      </c>
      <c r="M168" s="8" t="b">
        <v>1</v>
      </c>
      <c r="N168" s="8" t="s">
        <v>30</v>
      </c>
      <c r="O168" s="12">
        <v>42034.959837962961</v>
      </c>
      <c r="P168" s="12">
        <v>42019.959837962961</v>
      </c>
      <c r="Q168" s="8">
        <v>170</v>
      </c>
      <c r="R168" s="8">
        <v>64.760000000000005</v>
      </c>
      <c r="S168" s="13" t="s">
        <v>28</v>
      </c>
      <c r="T168" s="8" t="s">
        <v>31</v>
      </c>
      <c r="U168" s="14">
        <v>42019.959837962961</v>
      </c>
      <c r="V168" s="14">
        <v>42034.959837962961</v>
      </c>
    </row>
    <row r="169" spans="1:22" ht="100.8" x14ac:dyDescent="0.3">
      <c r="A169" s="8">
        <v>2800</v>
      </c>
      <c r="B169" s="9" t="s">
        <v>369</v>
      </c>
      <c r="C169" s="9" t="s">
        <v>370</v>
      </c>
      <c r="D169" s="10">
        <v>1000</v>
      </c>
      <c r="E169" s="11">
        <v>1330</v>
      </c>
      <c r="F169" s="8" t="s">
        <v>22</v>
      </c>
      <c r="G169" s="8" t="s">
        <v>24</v>
      </c>
      <c r="H169" s="8" t="s">
        <v>25</v>
      </c>
      <c r="I169" s="8">
        <v>1420377366</v>
      </c>
      <c r="J169" s="8">
        <v>1415193366</v>
      </c>
      <c r="K169" s="8" t="b">
        <v>0</v>
      </c>
      <c r="L169" s="8">
        <v>31</v>
      </c>
      <c r="M169" s="8" t="b">
        <v>1</v>
      </c>
      <c r="N169" s="8" t="s">
        <v>30</v>
      </c>
      <c r="O169" s="12">
        <v>42008.552847222221</v>
      </c>
      <c r="P169" s="12">
        <v>41948.552847222221</v>
      </c>
      <c r="Q169" s="8">
        <v>133</v>
      </c>
      <c r="R169" s="8">
        <v>42.9</v>
      </c>
      <c r="S169" s="13" t="s">
        <v>28</v>
      </c>
      <c r="T169" s="8" t="s">
        <v>31</v>
      </c>
      <c r="U169" s="14">
        <v>41948.552847222221</v>
      </c>
      <c r="V169" s="14">
        <v>42008.552847222221</v>
      </c>
    </row>
    <row r="170" spans="1:22" ht="57.6" hidden="1" x14ac:dyDescent="0.3">
      <c r="A170" s="8">
        <v>3762</v>
      </c>
      <c r="B170" s="9" t="s">
        <v>371</v>
      </c>
      <c r="C170" s="9" t="s">
        <v>372</v>
      </c>
      <c r="D170" s="10">
        <v>1250</v>
      </c>
      <c r="E170" s="11">
        <v>1328</v>
      </c>
      <c r="F170" s="8" t="s">
        <v>22</v>
      </c>
      <c r="G170" s="8" t="s">
        <v>24</v>
      </c>
      <c r="H170" s="8" t="s">
        <v>25</v>
      </c>
      <c r="I170" s="8">
        <v>1438543889</v>
      </c>
      <c r="J170" s="8">
        <v>1436383889</v>
      </c>
      <c r="K170" s="8" t="b">
        <v>0</v>
      </c>
      <c r="L170" s="8">
        <v>28</v>
      </c>
      <c r="M170" s="8" t="b">
        <v>1</v>
      </c>
      <c r="N170" s="8" t="s">
        <v>35</v>
      </c>
      <c r="O170" s="12">
        <v>42218.813530092593</v>
      </c>
      <c r="P170" s="12">
        <v>42193.813530092593</v>
      </c>
      <c r="Q170" s="8">
        <v>106.24</v>
      </c>
      <c r="R170" s="8">
        <v>47.43</v>
      </c>
      <c r="S170" s="13" t="s">
        <v>28</v>
      </c>
      <c r="T170" s="8" t="s">
        <v>36</v>
      </c>
      <c r="U170" s="14">
        <v>42193.813530092593</v>
      </c>
      <c r="V170" s="14">
        <v>42218.813530092593</v>
      </c>
    </row>
    <row r="171" spans="1:22" ht="86.4" x14ac:dyDescent="0.3">
      <c r="A171" s="8">
        <v>3935</v>
      </c>
      <c r="B171" s="9" t="s">
        <v>373</v>
      </c>
      <c r="C171" s="9" t="s">
        <v>374</v>
      </c>
      <c r="D171" s="10">
        <v>3000</v>
      </c>
      <c r="E171" s="11">
        <v>1315</v>
      </c>
      <c r="F171" s="8" t="s">
        <v>26</v>
      </c>
      <c r="G171" s="8" t="s">
        <v>24</v>
      </c>
      <c r="H171" s="8" t="s">
        <v>25</v>
      </c>
      <c r="I171" s="8">
        <v>1443973546</v>
      </c>
      <c r="J171" s="8">
        <v>1438789546</v>
      </c>
      <c r="K171" s="8" t="b">
        <v>0</v>
      </c>
      <c r="L171" s="8">
        <v>23</v>
      </c>
      <c r="M171" s="8" t="b">
        <v>0</v>
      </c>
      <c r="N171" s="8" t="s">
        <v>30</v>
      </c>
      <c r="O171" s="12">
        <v>42281.656782407408</v>
      </c>
      <c r="P171" s="12">
        <v>42221.656782407408</v>
      </c>
      <c r="Q171" s="8">
        <v>43.83</v>
      </c>
      <c r="R171" s="8">
        <v>57.17</v>
      </c>
      <c r="S171" s="13" t="s">
        <v>28</v>
      </c>
      <c r="T171" s="8" t="s">
        <v>31</v>
      </c>
      <c r="U171" s="14">
        <v>42221.656782407401</v>
      </c>
      <c r="V171" s="14">
        <v>42281.656782407401</v>
      </c>
    </row>
    <row r="172" spans="1:22" ht="100.8" hidden="1" x14ac:dyDescent="0.3">
      <c r="A172" s="8">
        <v>3026</v>
      </c>
      <c r="B172" s="9" t="s">
        <v>375</v>
      </c>
      <c r="C172" s="9" t="s">
        <v>376</v>
      </c>
      <c r="D172" s="10">
        <v>900</v>
      </c>
      <c r="E172" s="11">
        <v>1290</v>
      </c>
      <c r="F172" s="8" t="s">
        <v>22</v>
      </c>
      <c r="G172" s="8" t="s">
        <v>24</v>
      </c>
      <c r="H172" s="8" t="s">
        <v>25</v>
      </c>
      <c r="I172" s="8">
        <v>1488538892</v>
      </c>
      <c r="J172" s="8">
        <v>1487329292</v>
      </c>
      <c r="K172" s="8" t="b">
        <v>0</v>
      </c>
      <c r="L172" s="8">
        <v>25</v>
      </c>
      <c r="M172" s="8" t="b">
        <v>1</v>
      </c>
      <c r="N172" s="8" t="s">
        <v>27</v>
      </c>
      <c r="O172" s="12">
        <v>42797.459398148145</v>
      </c>
      <c r="P172" s="12">
        <v>42783.459398148145</v>
      </c>
      <c r="Q172" s="8">
        <v>143.33000000000001</v>
      </c>
      <c r="R172" s="8">
        <v>51.6</v>
      </c>
      <c r="S172" s="13" t="s">
        <v>28</v>
      </c>
      <c r="T172" s="8" t="s">
        <v>29</v>
      </c>
      <c r="U172" s="14">
        <v>42783.459398148145</v>
      </c>
      <c r="V172" s="14">
        <v>42797.459398148145</v>
      </c>
    </row>
    <row r="173" spans="1:22" ht="57.6" x14ac:dyDescent="0.3">
      <c r="A173" s="8">
        <v>3541</v>
      </c>
      <c r="B173" s="9" t="s">
        <v>377</v>
      </c>
      <c r="C173" s="9" t="s">
        <v>378</v>
      </c>
      <c r="D173" s="10">
        <v>1200</v>
      </c>
      <c r="E173" s="11">
        <v>1260</v>
      </c>
      <c r="F173" s="8" t="s">
        <v>22</v>
      </c>
      <c r="G173" s="8" t="s">
        <v>24</v>
      </c>
      <c r="H173" s="8" t="s">
        <v>25</v>
      </c>
      <c r="I173" s="8">
        <v>1441042275</v>
      </c>
      <c r="J173" s="8">
        <v>1438882275</v>
      </c>
      <c r="K173" s="8" t="b">
        <v>0</v>
      </c>
      <c r="L173" s="8">
        <v>32</v>
      </c>
      <c r="M173" s="8" t="b">
        <v>1</v>
      </c>
      <c r="N173" s="8" t="s">
        <v>30</v>
      </c>
      <c r="O173" s="12">
        <v>42247.730034722219</v>
      </c>
      <c r="P173" s="12">
        <v>42222.730034722219</v>
      </c>
      <c r="Q173" s="8">
        <v>105</v>
      </c>
      <c r="R173" s="8">
        <v>39.380000000000003</v>
      </c>
      <c r="S173" s="13" t="s">
        <v>28</v>
      </c>
      <c r="T173" s="8" t="s">
        <v>31</v>
      </c>
      <c r="U173" s="14">
        <v>42222.730034722219</v>
      </c>
      <c r="V173" s="14">
        <v>42247.730034722219</v>
      </c>
    </row>
    <row r="174" spans="1:22" ht="57.6" x14ac:dyDescent="0.3">
      <c r="A174" s="8">
        <v>3323</v>
      </c>
      <c r="B174" s="9" t="s">
        <v>379</v>
      </c>
      <c r="C174" s="9" t="s">
        <v>380</v>
      </c>
      <c r="D174" s="10">
        <v>1000</v>
      </c>
      <c r="E174" s="11">
        <v>1259</v>
      </c>
      <c r="F174" s="8" t="s">
        <v>22</v>
      </c>
      <c r="G174" s="8" t="s">
        <v>24</v>
      </c>
      <c r="H174" s="8" t="s">
        <v>25</v>
      </c>
      <c r="I174" s="8">
        <v>1474793208</v>
      </c>
      <c r="J174" s="8">
        <v>1472201208</v>
      </c>
      <c r="K174" s="8" t="b">
        <v>0</v>
      </c>
      <c r="L174" s="8">
        <v>49</v>
      </c>
      <c r="M174" s="8" t="b">
        <v>1</v>
      </c>
      <c r="N174" s="8" t="s">
        <v>30</v>
      </c>
      <c r="O174" s="12">
        <v>42638.36583333333</v>
      </c>
      <c r="P174" s="12">
        <v>42608.36583333333</v>
      </c>
      <c r="Q174" s="8">
        <v>125.9</v>
      </c>
      <c r="R174" s="8">
        <v>25.69</v>
      </c>
      <c r="S174" s="13" t="s">
        <v>28</v>
      </c>
      <c r="T174" s="8" t="s">
        <v>31</v>
      </c>
      <c r="U174" s="14">
        <v>42608.36583333333</v>
      </c>
      <c r="V174" s="14">
        <v>42638.36583333333</v>
      </c>
    </row>
    <row r="175" spans="1:22" ht="100.8" x14ac:dyDescent="0.3">
      <c r="A175" s="8">
        <v>3226</v>
      </c>
      <c r="B175" s="9" t="s">
        <v>381</v>
      </c>
      <c r="C175" s="9" t="s">
        <v>382</v>
      </c>
      <c r="D175" s="10">
        <v>1200</v>
      </c>
      <c r="E175" s="11">
        <v>1250</v>
      </c>
      <c r="F175" s="8" t="s">
        <v>22</v>
      </c>
      <c r="G175" s="8" t="s">
        <v>24</v>
      </c>
      <c r="H175" s="8" t="s">
        <v>25</v>
      </c>
      <c r="I175" s="8">
        <v>1446213612</v>
      </c>
      <c r="J175" s="8">
        <v>1443621612</v>
      </c>
      <c r="K175" s="8" t="b">
        <v>1</v>
      </c>
      <c r="L175" s="8">
        <v>21</v>
      </c>
      <c r="M175" s="8" t="b">
        <v>1</v>
      </c>
      <c r="N175" s="8" t="s">
        <v>30</v>
      </c>
      <c r="O175" s="12">
        <v>42307.583472222221</v>
      </c>
      <c r="P175" s="12">
        <v>42277.583472222221</v>
      </c>
      <c r="Q175" s="8">
        <v>104.17</v>
      </c>
      <c r="R175" s="8">
        <v>59.52</v>
      </c>
      <c r="S175" s="13" t="s">
        <v>28</v>
      </c>
      <c r="T175" s="8" t="s">
        <v>31</v>
      </c>
      <c r="U175" s="14">
        <v>42277.583472222221</v>
      </c>
      <c r="V175" s="14">
        <v>42307.583472222221</v>
      </c>
    </row>
    <row r="176" spans="1:22" ht="57.6" x14ac:dyDescent="0.3">
      <c r="A176" s="8">
        <v>3399</v>
      </c>
      <c r="B176" s="9" t="s">
        <v>383</v>
      </c>
      <c r="C176" s="9" t="s">
        <v>384</v>
      </c>
      <c r="D176" s="10">
        <v>1200</v>
      </c>
      <c r="E176" s="11">
        <v>1245</v>
      </c>
      <c r="F176" s="8" t="s">
        <v>22</v>
      </c>
      <c r="G176" s="8" t="s">
        <v>24</v>
      </c>
      <c r="H176" s="8" t="s">
        <v>25</v>
      </c>
      <c r="I176" s="8">
        <v>1424556325</v>
      </c>
      <c r="J176" s="8">
        <v>1421964325</v>
      </c>
      <c r="K176" s="8" t="b">
        <v>0</v>
      </c>
      <c r="L176" s="8">
        <v>46</v>
      </c>
      <c r="M176" s="8" t="b">
        <v>1</v>
      </c>
      <c r="N176" s="8" t="s">
        <v>30</v>
      </c>
      <c r="O176" s="12">
        <v>42056.920428240745</v>
      </c>
      <c r="P176" s="12">
        <v>42026.920428240745</v>
      </c>
      <c r="Q176" s="8">
        <v>103.75</v>
      </c>
      <c r="R176" s="8">
        <v>27.07</v>
      </c>
      <c r="S176" s="13" t="s">
        <v>28</v>
      </c>
      <c r="T176" s="8" t="s">
        <v>31</v>
      </c>
      <c r="U176" s="14">
        <v>42026.920428240745</v>
      </c>
      <c r="V176" s="14">
        <v>42056.920428240745</v>
      </c>
    </row>
    <row r="177" spans="1:22" ht="86.4" x14ac:dyDescent="0.3">
      <c r="A177" s="8">
        <v>1296</v>
      </c>
      <c r="B177" s="9" t="s">
        <v>385</v>
      </c>
      <c r="C177" s="9" t="s">
        <v>386</v>
      </c>
      <c r="D177" s="10">
        <v>850</v>
      </c>
      <c r="E177" s="11">
        <v>1200</v>
      </c>
      <c r="F177" s="8" t="s">
        <v>22</v>
      </c>
      <c r="G177" s="8" t="s">
        <v>24</v>
      </c>
      <c r="H177" s="8" t="s">
        <v>25</v>
      </c>
      <c r="I177" s="8">
        <v>1457914373</v>
      </c>
      <c r="J177" s="8">
        <v>1456189973</v>
      </c>
      <c r="K177" s="8" t="b">
        <v>0</v>
      </c>
      <c r="L177" s="8">
        <v>23</v>
      </c>
      <c r="M177" s="8" t="b">
        <v>1</v>
      </c>
      <c r="N177" s="8" t="s">
        <v>30</v>
      </c>
      <c r="O177" s="12">
        <v>42443.008946759262</v>
      </c>
      <c r="P177" s="12">
        <v>42423.050613425927</v>
      </c>
      <c r="Q177" s="8">
        <v>141.18</v>
      </c>
      <c r="R177" s="8">
        <v>52.17</v>
      </c>
      <c r="S177" s="13" t="s">
        <v>28</v>
      </c>
      <c r="T177" s="8" t="s">
        <v>31</v>
      </c>
      <c r="U177" s="14">
        <v>42423.050613425927</v>
      </c>
      <c r="V177" s="14">
        <v>42443.008946759262</v>
      </c>
    </row>
    <row r="178" spans="1:22" ht="57.6" x14ac:dyDescent="0.3">
      <c r="A178" s="8">
        <v>3343</v>
      </c>
      <c r="B178" s="9" t="s">
        <v>387</v>
      </c>
      <c r="C178" s="9" t="s">
        <v>388</v>
      </c>
      <c r="D178" s="10">
        <v>700</v>
      </c>
      <c r="E178" s="11">
        <v>1200</v>
      </c>
      <c r="F178" s="8" t="s">
        <v>22</v>
      </c>
      <c r="G178" s="8" t="s">
        <v>24</v>
      </c>
      <c r="H178" s="8" t="s">
        <v>25</v>
      </c>
      <c r="I178" s="8">
        <v>1460553480</v>
      </c>
      <c r="J178" s="8">
        <v>1458770384</v>
      </c>
      <c r="K178" s="8" t="b">
        <v>0</v>
      </c>
      <c r="L178" s="8">
        <v>23</v>
      </c>
      <c r="M178" s="8" t="b">
        <v>1</v>
      </c>
      <c r="N178" s="8" t="s">
        <v>30</v>
      </c>
      <c r="O178" s="12">
        <v>42473.554166666669</v>
      </c>
      <c r="P178" s="12">
        <v>42452.916481481487</v>
      </c>
      <c r="Q178" s="8">
        <v>171.43</v>
      </c>
      <c r="R178" s="8">
        <v>52.17</v>
      </c>
      <c r="S178" s="13" t="s">
        <v>28</v>
      </c>
      <c r="T178" s="8" t="s">
        <v>31</v>
      </c>
      <c r="U178" s="14">
        <v>42452.916481481487</v>
      </c>
      <c r="V178" s="14">
        <v>42473.554166666669</v>
      </c>
    </row>
    <row r="179" spans="1:22" ht="57.6" x14ac:dyDescent="0.3">
      <c r="A179" s="8">
        <v>3718</v>
      </c>
      <c r="B179" s="9" t="s">
        <v>389</v>
      </c>
      <c r="C179" s="9" t="s">
        <v>390</v>
      </c>
      <c r="D179" s="10">
        <v>500</v>
      </c>
      <c r="E179" s="11">
        <v>1197</v>
      </c>
      <c r="F179" s="8" t="s">
        <v>22</v>
      </c>
      <c r="G179" s="8" t="s">
        <v>24</v>
      </c>
      <c r="H179" s="8" t="s">
        <v>25</v>
      </c>
      <c r="I179" s="8">
        <v>1425057075</v>
      </c>
      <c r="J179" s="8">
        <v>1422465075</v>
      </c>
      <c r="K179" s="8" t="b">
        <v>0</v>
      </c>
      <c r="L179" s="8">
        <v>46</v>
      </c>
      <c r="M179" s="8" t="b">
        <v>1</v>
      </c>
      <c r="N179" s="8" t="s">
        <v>30</v>
      </c>
      <c r="O179" s="12">
        <v>42062.716145833328</v>
      </c>
      <c r="P179" s="12">
        <v>42032.716145833328</v>
      </c>
      <c r="Q179" s="8">
        <v>239.4</v>
      </c>
      <c r="R179" s="8">
        <v>26.02</v>
      </c>
      <c r="S179" s="13" t="s">
        <v>28</v>
      </c>
      <c r="T179" s="8" t="s">
        <v>31</v>
      </c>
      <c r="U179" s="14">
        <v>42032.716145833328</v>
      </c>
      <c r="V179" s="14">
        <v>42062.716145833328</v>
      </c>
    </row>
    <row r="180" spans="1:22" ht="57.6" x14ac:dyDescent="0.3">
      <c r="A180" s="8">
        <v>3329</v>
      </c>
      <c r="B180" s="9" t="s">
        <v>391</v>
      </c>
      <c r="C180" s="9" t="s">
        <v>392</v>
      </c>
      <c r="D180" s="10">
        <v>1000</v>
      </c>
      <c r="E180" s="11">
        <v>1168</v>
      </c>
      <c r="F180" s="8" t="s">
        <v>22</v>
      </c>
      <c r="G180" s="8" t="s">
        <v>24</v>
      </c>
      <c r="H180" s="8" t="s">
        <v>25</v>
      </c>
      <c r="I180" s="8">
        <v>1406502000</v>
      </c>
      <c r="J180" s="8">
        <v>1405583108</v>
      </c>
      <c r="K180" s="8" t="b">
        <v>0</v>
      </c>
      <c r="L180" s="8">
        <v>26</v>
      </c>
      <c r="M180" s="8" t="b">
        <v>1</v>
      </c>
      <c r="N180" s="8" t="s">
        <v>30</v>
      </c>
      <c r="O180" s="12">
        <v>41847.958333333336</v>
      </c>
      <c r="P180" s="12">
        <v>41837.323009259257</v>
      </c>
      <c r="Q180" s="8">
        <v>116.8</v>
      </c>
      <c r="R180" s="8">
        <v>44.92</v>
      </c>
      <c r="S180" s="13" t="s">
        <v>28</v>
      </c>
      <c r="T180" s="8" t="s">
        <v>31</v>
      </c>
      <c r="U180" s="14">
        <v>41837.323009259257</v>
      </c>
      <c r="V180" s="14">
        <v>41847.958333333336</v>
      </c>
    </row>
    <row r="181" spans="1:22" ht="72" x14ac:dyDescent="0.3">
      <c r="A181" s="8">
        <v>2804</v>
      </c>
      <c r="B181" s="9" t="s">
        <v>393</v>
      </c>
      <c r="C181" s="9" t="s">
        <v>394</v>
      </c>
      <c r="D181" s="10">
        <v>1000</v>
      </c>
      <c r="E181" s="11">
        <v>1150</v>
      </c>
      <c r="F181" s="8" t="s">
        <v>22</v>
      </c>
      <c r="G181" s="8" t="s">
        <v>24</v>
      </c>
      <c r="H181" s="8" t="s">
        <v>25</v>
      </c>
      <c r="I181" s="8">
        <v>1411987990</v>
      </c>
      <c r="J181" s="8">
        <v>1409395990</v>
      </c>
      <c r="K181" s="8" t="b">
        <v>0</v>
      </c>
      <c r="L181" s="8">
        <v>23</v>
      </c>
      <c r="M181" s="8" t="b">
        <v>1</v>
      </c>
      <c r="N181" s="8" t="s">
        <v>30</v>
      </c>
      <c r="O181" s="12">
        <v>41911.453587962962</v>
      </c>
      <c r="P181" s="12">
        <v>41881.453587962962</v>
      </c>
      <c r="Q181" s="8">
        <v>115</v>
      </c>
      <c r="R181" s="8">
        <v>50</v>
      </c>
      <c r="S181" s="13" t="s">
        <v>28</v>
      </c>
      <c r="T181" s="8" t="s">
        <v>31</v>
      </c>
      <c r="U181" s="14">
        <v>41881.453587962962</v>
      </c>
      <c r="V181" s="14">
        <v>41911.453587962962</v>
      </c>
    </row>
    <row r="182" spans="1:22" ht="86.4" x14ac:dyDescent="0.3">
      <c r="A182" s="8">
        <v>2783</v>
      </c>
      <c r="B182" s="9" t="s">
        <v>395</v>
      </c>
      <c r="C182" s="9" t="s">
        <v>396</v>
      </c>
      <c r="D182" s="10">
        <v>1000</v>
      </c>
      <c r="E182" s="11">
        <v>1145</v>
      </c>
      <c r="F182" s="8" t="s">
        <v>22</v>
      </c>
      <c r="G182" s="8" t="s">
        <v>24</v>
      </c>
      <c r="H182" s="8" t="s">
        <v>25</v>
      </c>
      <c r="I182" s="8">
        <v>1429793446</v>
      </c>
      <c r="J182" s="8">
        <v>1428583846</v>
      </c>
      <c r="K182" s="8" t="b">
        <v>0</v>
      </c>
      <c r="L182" s="8">
        <v>61</v>
      </c>
      <c r="M182" s="8" t="b">
        <v>1</v>
      </c>
      <c r="N182" s="8" t="s">
        <v>30</v>
      </c>
      <c r="O182" s="12">
        <v>42117.535254629634</v>
      </c>
      <c r="P182" s="12">
        <v>42103.535254629634</v>
      </c>
      <c r="Q182" s="8">
        <v>114.5</v>
      </c>
      <c r="R182" s="8">
        <v>18.77</v>
      </c>
      <c r="S182" s="13" t="s">
        <v>28</v>
      </c>
      <c r="T182" s="8" t="s">
        <v>31</v>
      </c>
      <c r="U182" s="14">
        <v>42103.535254629634</v>
      </c>
      <c r="V182" s="14">
        <v>42117.535254629634</v>
      </c>
    </row>
    <row r="183" spans="1:22" ht="72" x14ac:dyDescent="0.3">
      <c r="A183" s="8">
        <v>3842</v>
      </c>
      <c r="B183" s="9" t="s">
        <v>397</v>
      </c>
      <c r="C183" s="9" t="s">
        <v>398</v>
      </c>
      <c r="D183" s="10">
        <v>5000</v>
      </c>
      <c r="E183" s="11">
        <v>1097</v>
      </c>
      <c r="F183" s="8" t="s">
        <v>26</v>
      </c>
      <c r="G183" s="8" t="s">
        <v>24</v>
      </c>
      <c r="H183" s="8" t="s">
        <v>25</v>
      </c>
      <c r="I183" s="8">
        <v>1399809052</v>
      </c>
      <c r="J183" s="8">
        <v>1397217052</v>
      </c>
      <c r="K183" s="8" t="b">
        <v>1</v>
      </c>
      <c r="L183" s="8">
        <v>23</v>
      </c>
      <c r="M183" s="8" t="b">
        <v>0</v>
      </c>
      <c r="N183" s="8" t="s">
        <v>30</v>
      </c>
      <c r="O183" s="12">
        <v>41770.493657407409</v>
      </c>
      <c r="P183" s="12">
        <v>41740.493657407409</v>
      </c>
      <c r="Q183" s="8">
        <v>21.94</v>
      </c>
      <c r="R183" s="8">
        <v>47.7</v>
      </c>
      <c r="S183" s="13" t="s">
        <v>28</v>
      </c>
      <c r="T183" s="8" t="s">
        <v>31</v>
      </c>
      <c r="U183" s="14">
        <v>41740.493657407409</v>
      </c>
      <c r="V183" s="14">
        <v>41770.493657407409</v>
      </c>
    </row>
    <row r="184" spans="1:22" ht="72" x14ac:dyDescent="0.3">
      <c r="A184" s="8">
        <v>3567</v>
      </c>
      <c r="B184" s="9" t="s">
        <v>399</v>
      </c>
      <c r="C184" s="9" t="s">
        <v>400</v>
      </c>
      <c r="D184" s="10">
        <v>1000</v>
      </c>
      <c r="E184" s="11">
        <v>1088</v>
      </c>
      <c r="F184" s="8" t="s">
        <v>22</v>
      </c>
      <c r="G184" s="8" t="s">
        <v>24</v>
      </c>
      <c r="H184" s="8" t="s">
        <v>25</v>
      </c>
      <c r="I184" s="8">
        <v>1433964444</v>
      </c>
      <c r="J184" s="8">
        <v>1431372444</v>
      </c>
      <c r="K184" s="8" t="b">
        <v>0</v>
      </c>
      <c r="L184" s="8">
        <v>41</v>
      </c>
      <c r="M184" s="8" t="b">
        <v>1</v>
      </c>
      <c r="N184" s="8" t="s">
        <v>30</v>
      </c>
      <c r="O184" s="12">
        <v>42165.810694444444</v>
      </c>
      <c r="P184" s="12">
        <v>42135.810694444444</v>
      </c>
      <c r="Q184" s="8">
        <v>108.8</v>
      </c>
      <c r="R184" s="8">
        <v>26.54</v>
      </c>
      <c r="S184" s="13" t="s">
        <v>28</v>
      </c>
      <c r="T184" s="8" t="s">
        <v>31</v>
      </c>
      <c r="U184" s="14">
        <v>42135.810694444444</v>
      </c>
      <c r="V184" s="14">
        <v>42165.810694444444</v>
      </c>
    </row>
    <row r="185" spans="1:22" ht="57.6" x14ac:dyDescent="0.3">
      <c r="A185" s="8">
        <v>3709</v>
      </c>
      <c r="B185" s="9" t="s">
        <v>401</v>
      </c>
      <c r="C185" s="9" t="s">
        <v>402</v>
      </c>
      <c r="D185" s="10">
        <v>1000</v>
      </c>
      <c r="E185" s="11">
        <v>1082.5</v>
      </c>
      <c r="F185" s="8" t="s">
        <v>22</v>
      </c>
      <c r="G185" s="8" t="s">
        <v>24</v>
      </c>
      <c r="H185" s="8" t="s">
        <v>25</v>
      </c>
      <c r="I185" s="8">
        <v>1403715546</v>
      </c>
      <c r="J185" s="8">
        <v>1401123546</v>
      </c>
      <c r="K185" s="8" t="b">
        <v>0</v>
      </c>
      <c r="L185" s="8">
        <v>35</v>
      </c>
      <c r="M185" s="8" t="b">
        <v>1</v>
      </c>
      <c r="N185" s="8" t="s">
        <v>30</v>
      </c>
      <c r="O185" s="12">
        <v>41815.707708333335</v>
      </c>
      <c r="P185" s="12">
        <v>41785.707708333335</v>
      </c>
      <c r="Q185" s="8">
        <v>108.25</v>
      </c>
      <c r="R185" s="8">
        <v>30.93</v>
      </c>
      <c r="S185" s="13" t="s">
        <v>28</v>
      </c>
      <c r="T185" s="8" t="s">
        <v>31</v>
      </c>
      <c r="U185" s="14">
        <v>41785.707708333335</v>
      </c>
      <c r="V185" s="14">
        <v>41815.707708333335</v>
      </c>
    </row>
    <row r="186" spans="1:22" ht="86.4" x14ac:dyDescent="0.3">
      <c r="A186" s="8">
        <v>3446</v>
      </c>
      <c r="B186" s="9" t="s">
        <v>403</v>
      </c>
      <c r="C186" s="9" t="s">
        <v>404</v>
      </c>
      <c r="D186" s="10">
        <v>1000</v>
      </c>
      <c r="E186" s="11">
        <v>1082</v>
      </c>
      <c r="F186" s="8" t="s">
        <v>22</v>
      </c>
      <c r="G186" s="8" t="s">
        <v>24</v>
      </c>
      <c r="H186" s="8" t="s">
        <v>25</v>
      </c>
      <c r="I186" s="8">
        <v>1423138800</v>
      </c>
      <c r="J186" s="8">
        <v>1421092725</v>
      </c>
      <c r="K186" s="8" t="b">
        <v>0</v>
      </c>
      <c r="L186" s="8">
        <v>25</v>
      </c>
      <c r="M186" s="8" t="b">
        <v>1</v>
      </c>
      <c r="N186" s="8" t="s">
        <v>30</v>
      </c>
      <c r="O186" s="12">
        <v>42040.513888888891</v>
      </c>
      <c r="P186" s="12">
        <v>42016.832465277781</v>
      </c>
      <c r="Q186" s="8">
        <v>108.2</v>
      </c>
      <c r="R186" s="8">
        <v>43.28</v>
      </c>
      <c r="S186" s="13" t="s">
        <v>28</v>
      </c>
      <c r="T186" s="8" t="s">
        <v>31</v>
      </c>
      <c r="U186" s="14">
        <v>42016.832465277781</v>
      </c>
      <c r="V186" s="14">
        <v>42040.513888888891</v>
      </c>
    </row>
    <row r="187" spans="1:22" ht="57.6" x14ac:dyDescent="0.3">
      <c r="A187" s="8">
        <v>3471</v>
      </c>
      <c r="B187" s="9" t="s">
        <v>405</v>
      </c>
      <c r="C187" s="9" t="s">
        <v>406</v>
      </c>
      <c r="D187" s="10">
        <v>500</v>
      </c>
      <c r="E187" s="11">
        <v>1073</v>
      </c>
      <c r="F187" s="8" t="s">
        <v>22</v>
      </c>
      <c r="G187" s="8" t="s">
        <v>24</v>
      </c>
      <c r="H187" s="8" t="s">
        <v>25</v>
      </c>
      <c r="I187" s="8">
        <v>1409515200</v>
      </c>
      <c r="J187" s="8">
        <v>1405971690</v>
      </c>
      <c r="K187" s="8" t="b">
        <v>0</v>
      </c>
      <c r="L187" s="8">
        <v>30</v>
      </c>
      <c r="M187" s="8" t="b">
        <v>1</v>
      </c>
      <c r="N187" s="8" t="s">
        <v>30</v>
      </c>
      <c r="O187" s="12">
        <v>41882.833333333336</v>
      </c>
      <c r="P187" s="12">
        <v>41841.820486111115</v>
      </c>
      <c r="Q187" s="8">
        <v>214.6</v>
      </c>
      <c r="R187" s="8">
        <v>35.770000000000003</v>
      </c>
      <c r="S187" s="13" t="s">
        <v>28</v>
      </c>
      <c r="T187" s="8" t="s">
        <v>31</v>
      </c>
      <c r="U187" s="14">
        <v>41841.820486111108</v>
      </c>
      <c r="V187" s="14">
        <v>41882.833333333336</v>
      </c>
    </row>
    <row r="188" spans="1:22" ht="57.6" x14ac:dyDescent="0.3">
      <c r="A188" s="8">
        <v>3549</v>
      </c>
      <c r="B188" s="9" t="s">
        <v>407</v>
      </c>
      <c r="C188" s="9" t="s">
        <v>408</v>
      </c>
      <c r="D188" s="10">
        <v>1000</v>
      </c>
      <c r="E188" s="11">
        <v>1020</v>
      </c>
      <c r="F188" s="8" t="s">
        <v>22</v>
      </c>
      <c r="G188" s="8" t="s">
        <v>24</v>
      </c>
      <c r="H188" s="8" t="s">
        <v>25</v>
      </c>
      <c r="I188" s="8">
        <v>1441358873</v>
      </c>
      <c r="J188" s="8">
        <v>1438939673</v>
      </c>
      <c r="K188" s="8" t="b">
        <v>0</v>
      </c>
      <c r="L188" s="8">
        <v>42</v>
      </c>
      <c r="M188" s="8" t="b">
        <v>1</v>
      </c>
      <c r="N188" s="8" t="s">
        <v>30</v>
      </c>
      <c r="O188" s="12">
        <v>42251.394363425927</v>
      </c>
      <c r="P188" s="12">
        <v>42223.394363425927</v>
      </c>
      <c r="Q188" s="8">
        <v>102</v>
      </c>
      <c r="R188" s="8">
        <v>24.29</v>
      </c>
      <c r="S188" s="13" t="s">
        <v>28</v>
      </c>
      <c r="T188" s="8" t="s">
        <v>31</v>
      </c>
      <c r="U188" s="14">
        <v>42223.394363425927</v>
      </c>
      <c r="V188" s="14">
        <v>42251.394363425927</v>
      </c>
    </row>
    <row r="189" spans="1:22" ht="57.6" x14ac:dyDescent="0.3">
      <c r="A189" s="8">
        <v>3906</v>
      </c>
      <c r="B189" s="9" t="s">
        <v>409</v>
      </c>
      <c r="C189" s="9" t="s">
        <v>410</v>
      </c>
      <c r="D189" s="10">
        <v>1500</v>
      </c>
      <c r="E189" s="11">
        <v>1010</v>
      </c>
      <c r="F189" s="8" t="s">
        <v>26</v>
      </c>
      <c r="G189" s="8" t="s">
        <v>24</v>
      </c>
      <c r="H189" s="8" t="s">
        <v>25</v>
      </c>
      <c r="I189" s="8">
        <v>1435325100</v>
      </c>
      <c r="J189" s="8">
        <v>1432072893</v>
      </c>
      <c r="K189" s="8" t="b">
        <v>0</v>
      </c>
      <c r="L189" s="8">
        <v>16</v>
      </c>
      <c r="M189" s="8" t="b">
        <v>0</v>
      </c>
      <c r="N189" s="8" t="s">
        <v>30</v>
      </c>
      <c r="O189" s="12">
        <v>42181.559027777781</v>
      </c>
      <c r="P189" s="12">
        <v>42143.917743055557</v>
      </c>
      <c r="Q189" s="8">
        <v>67.33</v>
      </c>
      <c r="R189" s="8">
        <v>63.13</v>
      </c>
      <c r="S189" s="13" t="s">
        <v>28</v>
      </c>
      <c r="T189" s="8" t="s">
        <v>31</v>
      </c>
      <c r="U189" s="14">
        <v>42143.917743055557</v>
      </c>
      <c r="V189" s="14">
        <v>42181.559027777781</v>
      </c>
    </row>
    <row r="190" spans="1:22" ht="57.6" x14ac:dyDescent="0.3">
      <c r="A190" s="8">
        <v>3564</v>
      </c>
      <c r="B190" s="9" t="s">
        <v>411</v>
      </c>
      <c r="C190" s="9" t="s">
        <v>412</v>
      </c>
      <c r="D190" s="10">
        <v>1000</v>
      </c>
      <c r="E190" s="11">
        <v>1005</v>
      </c>
      <c r="F190" s="8" t="s">
        <v>22</v>
      </c>
      <c r="G190" s="8" t="s">
        <v>24</v>
      </c>
      <c r="H190" s="8" t="s">
        <v>25</v>
      </c>
      <c r="I190" s="8">
        <v>1444060800</v>
      </c>
      <c r="J190" s="8">
        <v>1440082649</v>
      </c>
      <c r="K190" s="8" t="b">
        <v>0</v>
      </c>
      <c r="L190" s="8">
        <v>17</v>
      </c>
      <c r="M190" s="8" t="b">
        <v>1</v>
      </c>
      <c r="N190" s="8" t="s">
        <v>30</v>
      </c>
      <c r="O190" s="12">
        <v>42282.666666666672</v>
      </c>
      <c r="P190" s="12">
        <v>42236.623252314814</v>
      </c>
      <c r="Q190" s="8">
        <v>100.5</v>
      </c>
      <c r="R190" s="8">
        <v>59.12</v>
      </c>
      <c r="S190" s="13" t="s">
        <v>28</v>
      </c>
      <c r="T190" s="8" t="s">
        <v>31</v>
      </c>
      <c r="U190" s="14">
        <v>42236.623252314821</v>
      </c>
      <c r="V190" s="14">
        <v>42282.666666666672</v>
      </c>
    </row>
    <row r="191" spans="1:22" ht="115.2" x14ac:dyDescent="0.3">
      <c r="A191" s="8">
        <v>3815</v>
      </c>
      <c r="B191" s="9" t="s">
        <v>413</v>
      </c>
      <c r="C191" s="9" t="s">
        <v>414</v>
      </c>
      <c r="D191" s="10">
        <v>1000</v>
      </c>
      <c r="E191" s="11">
        <v>1000.01</v>
      </c>
      <c r="F191" s="8" t="s">
        <v>22</v>
      </c>
      <c r="G191" s="8" t="s">
        <v>24</v>
      </c>
      <c r="H191" s="8" t="s">
        <v>25</v>
      </c>
      <c r="I191" s="8">
        <v>1440111600</v>
      </c>
      <c r="J191" s="8">
        <v>1437545657</v>
      </c>
      <c r="K191" s="8" t="b">
        <v>0</v>
      </c>
      <c r="L191" s="8">
        <v>20</v>
      </c>
      <c r="M191" s="8" t="b">
        <v>1</v>
      </c>
      <c r="N191" s="8" t="s">
        <v>30</v>
      </c>
      <c r="O191" s="12">
        <v>42236.958333333328</v>
      </c>
      <c r="P191" s="12">
        <v>42207.259918981479</v>
      </c>
      <c r="Q191" s="8">
        <v>100</v>
      </c>
      <c r="R191" s="8">
        <v>50</v>
      </c>
      <c r="S191" s="13" t="s">
        <v>28</v>
      </c>
      <c r="T191" s="8" t="s">
        <v>31</v>
      </c>
      <c r="U191" s="14">
        <v>42207.259918981479</v>
      </c>
      <c r="V191" s="14">
        <v>42236.958333333328</v>
      </c>
    </row>
    <row r="192" spans="1:22" ht="115.2" x14ac:dyDescent="0.3">
      <c r="A192" s="8">
        <v>2821</v>
      </c>
      <c r="B192" s="9" t="s">
        <v>415</v>
      </c>
      <c r="C192" s="9" t="s">
        <v>416</v>
      </c>
      <c r="D192" s="10">
        <v>1000</v>
      </c>
      <c r="E192" s="11">
        <v>1000</v>
      </c>
      <c r="F192" s="8" t="s">
        <v>22</v>
      </c>
      <c r="G192" s="8" t="s">
        <v>24</v>
      </c>
      <c r="H192" s="8" t="s">
        <v>25</v>
      </c>
      <c r="I192" s="8">
        <v>1411510135</v>
      </c>
      <c r="J192" s="8">
        <v>1408918135</v>
      </c>
      <c r="K192" s="8" t="b">
        <v>0</v>
      </c>
      <c r="L192" s="8">
        <v>35</v>
      </c>
      <c r="M192" s="8" t="b">
        <v>1</v>
      </c>
      <c r="N192" s="8" t="s">
        <v>30</v>
      </c>
      <c r="O192" s="12">
        <v>41905.922858796301</v>
      </c>
      <c r="P192" s="12">
        <v>41875.922858796301</v>
      </c>
      <c r="Q192" s="8">
        <v>100</v>
      </c>
      <c r="R192" s="8">
        <v>28.57</v>
      </c>
      <c r="S192" s="13" t="s">
        <v>28</v>
      </c>
      <c r="T192" s="8" t="s">
        <v>31</v>
      </c>
      <c r="U192" s="14">
        <v>41875.922858796301</v>
      </c>
      <c r="V192" s="14">
        <v>41905.922858796301</v>
      </c>
    </row>
    <row r="193" spans="1:22" ht="57.6" hidden="1" x14ac:dyDescent="0.3">
      <c r="A193" s="8">
        <v>2988</v>
      </c>
      <c r="B193" s="9" t="s">
        <v>417</v>
      </c>
      <c r="C193" s="9" t="s">
        <v>418</v>
      </c>
      <c r="D193" s="10">
        <v>1000</v>
      </c>
      <c r="E193" s="11">
        <v>1000</v>
      </c>
      <c r="F193" s="8" t="s">
        <v>22</v>
      </c>
      <c r="G193" s="8" t="s">
        <v>24</v>
      </c>
      <c r="H193" s="8" t="s">
        <v>25</v>
      </c>
      <c r="I193" s="8">
        <v>1466412081</v>
      </c>
      <c r="J193" s="8">
        <v>1463820081</v>
      </c>
      <c r="K193" s="8" t="b">
        <v>0</v>
      </c>
      <c r="L193" s="8">
        <v>28</v>
      </c>
      <c r="M193" s="8" t="b">
        <v>1</v>
      </c>
      <c r="N193" s="8" t="s">
        <v>27</v>
      </c>
      <c r="O193" s="12">
        <v>42541.36204861111</v>
      </c>
      <c r="P193" s="12">
        <v>42511.36204861111</v>
      </c>
      <c r="Q193" s="8">
        <v>100</v>
      </c>
      <c r="R193" s="8">
        <v>35.71</v>
      </c>
      <c r="S193" s="13" t="s">
        <v>28</v>
      </c>
      <c r="T193" s="8" t="s">
        <v>29</v>
      </c>
      <c r="U193" s="14">
        <v>42511.362048611118</v>
      </c>
      <c r="V193" s="14">
        <v>42541.362048611118</v>
      </c>
    </row>
    <row r="194" spans="1:22" ht="57.6" x14ac:dyDescent="0.3">
      <c r="A194" s="8">
        <v>3185</v>
      </c>
      <c r="B194" s="9" t="s">
        <v>419</v>
      </c>
      <c r="C194" s="9" t="s">
        <v>420</v>
      </c>
      <c r="D194" s="10">
        <v>1000</v>
      </c>
      <c r="E194" s="11">
        <v>1000</v>
      </c>
      <c r="F194" s="8" t="s">
        <v>22</v>
      </c>
      <c r="G194" s="8" t="s">
        <v>24</v>
      </c>
      <c r="H194" s="8" t="s">
        <v>25</v>
      </c>
      <c r="I194" s="8">
        <v>1405553241</v>
      </c>
      <c r="J194" s="8">
        <v>1404948441</v>
      </c>
      <c r="K194" s="8" t="b">
        <v>1</v>
      </c>
      <c r="L194" s="8">
        <v>24</v>
      </c>
      <c r="M194" s="8" t="b">
        <v>1</v>
      </c>
      <c r="N194" s="8" t="s">
        <v>30</v>
      </c>
      <c r="O194" s="12">
        <v>41836.977326388893</v>
      </c>
      <c r="P194" s="12">
        <v>41829.977326388893</v>
      </c>
      <c r="Q194" s="8">
        <v>100</v>
      </c>
      <c r="R194" s="8">
        <v>41.67</v>
      </c>
      <c r="S194" s="13" t="s">
        <v>28</v>
      </c>
      <c r="T194" s="8" t="s">
        <v>31</v>
      </c>
      <c r="U194" s="14">
        <v>41829.977326388893</v>
      </c>
      <c r="V194" s="14">
        <v>41836.977326388893</v>
      </c>
    </row>
    <row r="195" spans="1:22" ht="57.6" x14ac:dyDescent="0.3">
      <c r="A195" s="8">
        <v>3512</v>
      </c>
      <c r="B195" s="9" t="s">
        <v>421</v>
      </c>
      <c r="C195" s="9" t="s">
        <v>422</v>
      </c>
      <c r="D195" s="10">
        <v>1000</v>
      </c>
      <c r="E195" s="11">
        <v>1000</v>
      </c>
      <c r="F195" s="8" t="s">
        <v>22</v>
      </c>
      <c r="G195" s="8" t="s">
        <v>24</v>
      </c>
      <c r="H195" s="8" t="s">
        <v>25</v>
      </c>
      <c r="I195" s="8">
        <v>1429789992</v>
      </c>
      <c r="J195" s="8">
        <v>1424609592</v>
      </c>
      <c r="K195" s="8" t="b">
        <v>0</v>
      </c>
      <c r="L195" s="8">
        <v>17</v>
      </c>
      <c r="M195" s="8" t="b">
        <v>1</v>
      </c>
      <c r="N195" s="8" t="s">
        <v>30</v>
      </c>
      <c r="O195" s="12">
        <v>42117.49527777778</v>
      </c>
      <c r="P195" s="12">
        <v>42057.536944444444</v>
      </c>
      <c r="Q195" s="8">
        <v>100</v>
      </c>
      <c r="R195" s="8">
        <v>58.82</v>
      </c>
      <c r="S195" s="13" t="s">
        <v>28</v>
      </c>
      <c r="T195" s="8" t="s">
        <v>31</v>
      </c>
      <c r="U195" s="14">
        <v>42057.536944444444</v>
      </c>
      <c r="V195" s="14">
        <v>42117.49527777778</v>
      </c>
    </row>
    <row r="196" spans="1:22" ht="86.4" x14ac:dyDescent="0.3">
      <c r="A196" s="8">
        <v>3808</v>
      </c>
      <c r="B196" s="9" t="s">
        <v>423</v>
      </c>
      <c r="C196" s="9" t="s">
        <v>424</v>
      </c>
      <c r="D196" s="10">
        <v>1000</v>
      </c>
      <c r="E196" s="11">
        <v>1000</v>
      </c>
      <c r="F196" s="8" t="s">
        <v>22</v>
      </c>
      <c r="G196" s="8" t="s">
        <v>24</v>
      </c>
      <c r="H196" s="8" t="s">
        <v>25</v>
      </c>
      <c r="I196" s="8">
        <v>1429955619</v>
      </c>
      <c r="J196" s="8">
        <v>1424775219</v>
      </c>
      <c r="K196" s="8" t="b">
        <v>0</v>
      </c>
      <c r="L196" s="8">
        <v>24</v>
      </c>
      <c r="M196" s="8" t="b">
        <v>1</v>
      </c>
      <c r="N196" s="8" t="s">
        <v>30</v>
      </c>
      <c r="O196" s="12">
        <v>42119.412256944444</v>
      </c>
      <c r="P196" s="12">
        <v>42059.453923611116</v>
      </c>
      <c r="Q196" s="8">
        <v>100</v>
      </c>
      <c r="R196" s="8">
        <v>41.67</v>
      </c>
      <c r="S196" s="13" t="s">
        <v>28</v>
      </c>
      <c r="T196" s="8" t="s">
        <v>31</v>
      </c>
      <c r="U196" s="14">
        <v>42059.453923611116</v>
      </c>
      <c r="V196" s="14">
        <v>42119.412256944444</v>
      </c>
    </row>
    <row r="197" spans="1:22" ht="86.4" hidden="1" x14ac:dyDescent="0.3">
      <c r="A197" s="8">
        <v>3880</v>
      </c>
      <c r="B197" s="9" t="s">
        <v>425</v>
      </c>
      <c r="C197" s="9" t="s">
        <v>426</v>
      </c>
      <c r="D197" s="10">
        <v>7500</v>
      </c>
      <c r="E197" s="11">
        <v>980</v>
      </c>
      <c r="F197" s="8" t="s">
        <v>23</v>
      </c>
      <c r="G197" s="8" t="s">
        <v>24</v>
      </c>
      <c r="H197" s="8" t="s">
        <v>25</v>
      </c>
      <c r="I197" s="8">
        <v>1406761200</v>
      </c>
      <c r="J197" s="8">
        <v>1403724820</v>
      </c>
      <c r="K197" s="8" t="b">
        <v>0</v>
      </c>
      <c r="L197" s="8">
        <v>17</v>
      </c>
      <c r="M197" s="8" t="b">
        <v>0</v>
      </c>
      <c r="N197" s="8" t="s">
        <v>35</v>
      </c>
      <c r="O197" s="12">
        <v>41850.958333333336</v>
      </c>
      <c r="P197" s="12">
        <v>41815.815046296295</v>
      </c>
      <c r="Q197" s="8">
        <v>13.07</v>
      </c>
      <c r="R197" s="8">
        <v>57.65</v>
      </c>
      <c r="S197" s="13" t="s">
        <v>28</v>
      </c>
      <c r="T197" s="8" t="s">
        <v>36</v>
      </c>
      <c r="U197" s="14">
        <v>41815.815046296295</v>
      </c>
      <c r="V197" s="14">
        <v>41850.958333333336</v>
      </c>
    </row>
    <row r="198" spans="1:22" ht="72" x14ac:dyDescent="0.3">
      <c r="A198" s="8">
        <v>3420</v>
      </c>
      <c r="B198" s="9" t="s">
        <v>427</v>
      </c>
      <c r="C198" s="9" t="s">
        <v>428</v>
      </c>
      <c r="D198" s="10">
        <v>700</v>
      </c>
      <c r="E198" s="11">
        <v>966</v>
      </c>
      <c r="F198" s="8" t="s">
        <v>22</v>
      </c>
      <c r="G198" s="8" t="s">
        <v>24</v>
      </c>
      <c r="H198" s="8" t="s">
        <v>25</v>
      </c>
      <c r="I198" s="8">
        <v>1455408000</v>
      </c>
      <c r="J198" s="8">
        <v>1454638202</v>
      </c>
      <c r="K198" s="8" t="b">
        <v>0</v>
      </c>
      <c r="L198" s="8">
        <v>34</v>
      </c>
      <c r="M198" s="8" t="b">
        <v>1</v>
      </c>
      <c r="N198" s="8" t="s">
        <v>30</v>
      </c>
      <c r="O198" s="12">
        <v>42414</v>
      </c>
      <c r="P198" s="12">
        <v>42405.090300925927</v>
      </c>
      <c r="Q198" s="8">
        <v>138</v>
      </c>
      <c r="R198" s="8">
        <v>28.41</v>
      </c>
      <c r="S198" s="13" t="s">
        <v>28</v>
      </c>
      <c r="T198" s="8" t="s">
        <v>31</v>
      </c>
      <c r="U198" s="14">
        <v>42405.090300925927</v>
      </c>
      <c r="V198" s="14">
        <v>42414</v>
      </c>
    </row>
    <row r="199" spans="1:22" ht="57.6" x14ac:dyDescent="0.3">
      <c r="A199" s="8">
        <v>3460</v>
      </c>
      <c r="B199" s="9" t="s">
        <v>429</v>
      </c>
      <c r="C199" s="9" t="s">
        <v>430</v>
      </c>
      <c r="D199" s="10">
        <v>500</v>
      </c>
      <c r="E199" s="11">
        <v>950</v>
      </c>
      <c r="F199" s="8" t="s">
        <v>22</v>
      </c>
      <c r="G199" s="8" t="s">
        <v>24</v>
      </c>
      <c r="H199" s="8" t="s">
        <v>25</v>
      </c>
      <c r="I199" s="8">
        <v>1408106352</v>
      </c>
      <c r="J199" s="8">
        <v>1406896752</v>
      </c>
      <c r="K199" s="8" t="b">
        <v>0</v>
      </c>
      <c r="L199" s="8">
        <v>19</v>
      </c>
      <c r="M199" s="8" t="b">
        <v>1</v>
      </c>
      <c r="N199" s="8" t="s">
        <v>30</v>
      </c>
      <c r="O199" s="12">
        <v>41866.527222222227</v>
      </c>
      <c r="P199" s="12">
        <v>41852.527222222227</v>
      </c>
      <c r="Q199" s="8">
        <v>190</v>
      </c>
      <c r="R199" s="8">
        <v>50</v>
      </c>
      <c r="S199" s="13" t="s">
        <v>28</v>
      </c>
      <c r="T199" s="8" t="s">
        <v>31</v>
      </c>
      <c r="U199" s="14">
        <v>41852.527222222219</v>
      </c>
      <c r="V199" s="14">
        <v>41866.527222222219</v>
      </c>
    </row>
    <row r="200" spans="1:22" ht="57.6" x14ac:dyDescent="0.3">
      <c r="A200" s="8">
        <v>2796</v>
      </c>
      <c r="B200" s="9" t="s">
        <v>431</v>
      </c>
      <c r="C200" s="9" t="s">
        <v>432</v>
      </c>
      <c r="D200" s="10">
        <v>800</v>
      </c>
      <c r="E200" s="11">
        <v>924</v>
      </c>
      <c r="F200" s="8" t="s">
        <v>22</v>
      </c>
      <c r="G200" s="8" t="s">
        <v>24</v>
      </c>
      <c r="H200" s="8" t="s">
        <v>25</v>
      </c>
      <c r="I200" s="8">
        <v>1404564028</v>
      </c>
      <c r="J200" s="8">
        <v>1401972028</v>
      </c>
      <c r="K200" s="8" t="b">
        <v>0</v>
      </c>
      <c r="L200" s="8">
        <v>21</v>
      </c>
      <c r="M200" s="8" t="b">
        <v>1</v>
      </c>
      <c r="N200" s="8" t="s">
        <v>30</v>
      </c>
      <c r="O200" s="12">
        <v>41825.528101851851</v>
      </c>
      <c r="P200" s="12">
        <v>41795.528101851851</v>
      </c>
      <c r="Q200" s="8">
        <v>115.5</v>
      </c>
      <c r="R200" s="8">
        <v>44</v>
      </c>
      <c r="S200" s="13" t="s">
        <v>28</v>
      </c>
      <c r="T200" s="8" t="s">
        <v>31</v>
      </c>
      <c r="U200" s="14">
        <v>41795.528101851851</v>
      </c>
      <c r="V200" s="14">
        <v>41825.528101851851</v>
      </c>
    </row>
    <row r="201" spans="1:22" ht="43.2" x14ac:dyDescent="0.3">
      <c r="A201" s="8">
        <v>3395</v>
      </c>
      <c r="B201" s="9" t="s">
        <v>433</v>
      </c>
      <c r="C201" s="9" t="s">
        <v>434</v>
      </c>
      <c r="D201" s="10">
        <v>500</v>
      </c>
      <c r="E201" s="11">
        <v>920</v>
      </c>
      <c r="F201" s="8" t="s">
        <v>22</v>
      </c>
      <c r="G201" s="8" t="s">
        <v>24</v>
      </c>
      <c r="H201" s="8" t="s">
        <v>25</v>
      </c>
      <c r="I201" s="8">
        <v>1433009400</v>
      </c>
      <c r="J201" s="8">
        <v>1431795944</v>
      </c>
      <c r="K201" s="8" t="b">
        <v>0</v>
      </c>
      <c r="L201" s="8">
        <v>38</v>
      </c>
      <c r="M201" s="8" t="b">
        <v>1</v>
      </c>
      <c r="N201" s="8" t="s">
        <v>30</v>
      </c>
      <c r="O201" s="12">
        <v>42154.756944444445</v>
      </c>
      <c r="P201" s="12">
        <v>42140.712314814809</v>
      </c>
      <c r="Q201" s="8">
        <v>184</v>
      </c>
      <c r="R201" s="8">
        <v>24.21</v>
      </c>
      <c r="S201" s="13" t="s">
        <v>28</v>
      </c>
      <c r="T201" s="8" t="s">
        <v>31</v>
      </c>
      <c r="U201" s="14">
        <v>42140.712314814817</v>
      </c>
      <c r="V201" s="14">
        <v>42154.756944444445</v>
      </c>
    </row>
    <row r="202" spans="1:22" ht="115.2" x14ac:dyDescent="0.3">
      <c r="A202" s="8">
        <v>3914</v>
      </c>
      <c r="B202" s="9" t="s">
        <v>435</v>
      </c>
      <c r="C202" s="9" t="s">
        <v>436</v>
      </c>
      <c r="D202" s="10">
        <v>2500</v>
      </c>
      <c r="E202" s="11">
        <v>909</v>
      </c>
      <c r="F202" s="8" t="s">
        <v>26</v>
      </c>
      <c r="G202" s="8" t="s">
        <v>24</v>
      </c>
      <c r="H202" s="8" t="s">
        <v>25</v>
      </c>
      <c r="I202" s="8">
        <v>1431298740</v>
      </c>
      <c r="J202" s="8">
        <v>1429558756</v>
      </c>
      <c r="K202" s="8" t="b">
        <v>0</v>
      </c>
      <c r="L202" s="8">
        <v>27</v>
      </c>
      <c r="M202" s="8" t="b">
        <v>0</v>
      </c>
      <c r="N202" s="8" t="s">
        <v>30</v>
      </c>
      <c r="O202" s="12">
        <v>42134.957638888889</v>
      </c>
      <c r="P202" s="12">
        <v>42114.818935185191</v>
      </c>
      <c r="Q202" s="8">
        <v>36.36</v>
      </c>
      <c r="R202" s="8">
        <v>33.67</v>
      </c>
      <c r="S202" s="13" t="s">
        <v>28</v>
      </c>
      <c r="T202" s="8" t="s">
        <v>31</v>
      </c>
      <c r="U202" s="14">
        <v>42114.818935185183</v>
      </c>
      <c r="V202" s="14">
        <v>42134.957638888889</v>
      </c>
    </row>
    <row r="203" spans="1:22" ht="72" x14ac:dyDescent="0.3">
      <c r="A203" s="8">
        <v>3367</v>
      </c>
      <c r="B203" s="9" t="s">
        <v>437</v>
      </c>
      <c r="C203" s="9" t="s">
        <v>438</v>
      </c>
      <c r="D203" s="10">
        <v>750</v>
      </c>
      <c r="E203" s="11">
        <v>890</v>
      </c>
      <c r="F203" s="8" t="s">
        <v>22</v>
      </c>
      <c r="G203" s="8" t="s">
        <v>24</v>
      </c>
      <c r="H203" s="8" t="s">
        <v>25</v>
      </c>
      <c r="I203" s="8">
        <v>1438467894</v>
      </c>
      <c r="J203" s="8">
        <v>1436307894</v>
      </c>
      <c r="K203" s="8" t="b">
        <v>0</v>
      </c>
      <c r="L203" s="8">
        <v>30</v>
      </c>
      <c r="M203" s="8" t="b">
        <v>1</v>
      </c>
      <c r="N203" s="8" t="s">
        <v>30</v>
      </c>
      <c r="O203" s="12">
        <v>42217.933958333335</v>
      </c>
      <c r="P203" s="12">
        <v>42192.933958333335</v>
      </c>
      <c r="Q203" s="8">
        <v>118.67</v>
      </c>
      <c r="R203" s="8">
        <v>29.67</v>
      </c>
      <c r="S203" s="13" t="s">
        <v>28</v>
      </c>
      <c r="T203" s="8" t="s">
        <v>31</v>
      </c>
      <c r="U203" s="14">
        <v>42192.933958333335</v>
      </c>
      <c r="V203" s="14">
        <v>42217.933958333335</v>
      </c>
    </row>
    <row r="204" spans="1:22" ht="100.8" x14ac:dyDescent="0.3">
      <c r="A204" s="8">
        <v>4055</v>
      </c>
      <c r="B204" s="9" t="s">
        <v>439</v>
      </c>
      <c r="C204" s="9" t="s">
        <v>440</v>
      </c>
      <c r="D204" s="10">
        <v>5000</v>
      </c>
      <c r="E204" s="11">
        <v>881</v>
      </c>
      <c r="F204" s="8" t="s">
        <v>26</v>
      </c>
      <c r="G204" s="8" t="s">
        <v>24</v>
      </c>
      <c r="H204" s="8" t="s">
        <v>25</v>
      </c>
      <c r="I204" s="8">
        <v>1403192031</v>
      </c>
      <c r="J204" s="8">
        <v>1400600031</v>
      </c>
      <c r="K204" s="8" t="b">
        <v>0</v>
      </c>
      <c r="L204" s="8">
        <v>21</v>
      </c>
      <c r="M204" s="8" t="b">
        <v>0</v>
      </c>
      <c r="N204" s="8" t="s">
        <v>30</v>
      </c>
      <c r="O204" s="12">
        <v>41809.648506944446</v>
      </c>
      <c r="P204" s="12">
        <v>41779.648506944446</v>
      </c>
      <c r="Q204" s="8">
        <v>17.62</v>
      </c>
      <c r="R204" s="8">
        <v>41.95</v>
      </c>
      <c r="S204" s="13" t="s">
        <v>28</v>
      </c>
      <c r="T204" s="8" t="s">
        <v>31</v>
      </c>
      <c r="U204" s="14">
        <v>41779.648506944446</v>
      </c>
      <c r="V204" s="14">
        <v>41809.648506944446</v>
      </c>
    </row>
    <row r="205" spans="1:22" ht="72" x14ac:dyDescent="0.3">
      <c r="A205" s="8">
        <v>3617</v>
      </c>
      <c r="B205" s="9" t="s">
        <v>441</v>
      </c>
      <c r="C205" s="9" t="s">
        <v>442</v>
      </c>
      <c r="D205" s="10">
        <v>740</v>
      </c>
      <c r="E205" s="11">
        <v>880</v>
      </c>
      <c r="F205" s="8" t="s">
        <v>22</v>
      </c>
      <c r="G205" s="8" t="s">
        <v>24</v>
      </c>
      <c r="H205" s="8" t="s">
        <v>25</v>
      </c>
      <c r="I205" s="8">
        <v>1488240000</v>
      </c>
      <c r="J205" s="8">
        <v>1486996729</v>
      </c>
      <c r="K205" s="8" t="b">
        <v>0</v>
      </c>
      <c r="L205" s="8">
        <v>51</v>
      </c>
      <c r="M205" s="8" t="b">
        <v>1</v>
      </c>
      <c r="N205" s="8" t="s">
        <v>30</v>
      </c>
      <c r="O205" s="12">
        <v>42794</v>
      </c>
      <c r="P205" s="12">
        <v>42779.610289351855</v>
      </c>
      <c r="Q205" s="8">
        <v>118.92</v>
      </c>
      <c r="R205" s="8">
        <v>17.25</v>
      </c>
      <c r="S205" s="13" t="s">
        <v>28</v>
      </c>
      <c r="T205" s="8" t="s">
        <v>31</v>
      </c>
      <c r="U205" s="14">
        <v>42779.610289351855</v>
      </c>
      <c r="V205" s="14">
        <v>42794</v>
      </c>
    </row>
    <row r="206" spans="1:22" ht="57.6" x14ac:dyDescent="0.3">
      <c r="A206" s="8">
        <v>3851</v>
      </c>
      <c r="B206" s="9" t="s">
        <v>443</v>
      </c>
      <c r="C206" s="9" t="s">
        <v>444</v>
      </c>
      <c r="D206" s="10">
        <v>2500</v>
      </c>
      <c r="E206" s="11">
        <v>852</v>
      </c>
      <c r="F206" s="8" t="s">
        <v>26</v>
      </c>
      <c r="G206" s="8" t="s">
        <v>24</v>
      </c>
      <c r="H206" s="8" t="s">
        <v>25</v>
      </c>
      <c r="I206" s="8">
        <v>1437129179</v>
      </c>
      <c r="J206" s="8">
        <v>1434537179</v>
      </c>
      <c r="K206" s="8" t="b">
        <v>1</v>
      </c>
      <c r="L206" s="8">
        <v>24</v>
      </c>
      <c r="M206" s="8" t="b">
        <v>0</v>
      </c>
      <c r="N206" s="8" t="s">
        <v>30</v>
      </c>
      <c r="O206" s="12">
        <v>42202.439571759256</v>
      </c>
      <c r="P206" s="12">
        <v>42172.439571759256</v>
      </c>
      <c r="Q206" s="8">
        <v>34.08</v>
      </c>
      <c r="R206" s="8">
        <v>35.5</v>
      </c>
      <c r="S206" s="13" t="s">
        <v>28</v>
      </c>
      <c r="T206" s="8" t="s">
        <v>31</v>
      </c>
      <c r="U206" s="14">
        <v>42172.439571759256</v>
      </c>
      <c r="V206" s="14">
        <v>42202.439571759256</v>
      </c>
    </row>
    <row r="207" spans="1:22" ht="115.2" x14ac:dyDescent="0.3">
      <c r="A207" s="8">
        <v>3283</v>
      </c>
      <c r="B207" s="9" t="s">
        <v>445</v>
      </c>
      <c r="C207" s="9" t="s">
        <v>446</v>
      </c>
      <c r="D207" s="10">
        <v>800</v>
      </c>
      <c r="E207" s="11">
        <v>838</v>
      </c>
      <c r="F207" s="8" t="s">
        <v>22</v>
      </c>
      <c r="G207" s="8" t="s">
        <v>24</v>
      </c>
      <c r="H207" s="8" t="s">
        <v>25</v>
      </c>
      <c r="I207" s="8">
        <v>1455138000</v>
      </c>
      <c r="J207" s="8">
        <v>1452448298</v>
      </c>
      <c r="K207" s="8" t="b">
        <v>0</v>
      </c>
      <c r="L207" s="8">
        <v>47</v>
      </c>
      <c r="M207" s="8" t="b">
        <v>1</v>
      </c>
      <c r="N207" s="8" t="s">
        <v>30</v>
      </c>
      <c r="O207" s="12">
        <v>42410.875</v>
      </c>
      <c r="P207" s="12">
        <v>42379.74418981481</v>
      </c>
      <c r="Q207" s="8">
        <v>104.75</v>
      </c>
      <c r="R207" s="8">
        <v>17.829999999999998</v>
      </c>
      <c r="S207" s="13" t="s">
        <v>28</v>
      </c>
      <c r="T207" s="8" t="s">
        <v>31</v>
      </c>
      <c r="U207" s="14">
        <v>42379.74418981481</v>
      </c>
      <c r="V207" s="14">
        <v>42410.875</v>
      </c>
    </row>
    <row r="208" spans="1:22" ht="72" hidden="1" x14ac:dyDescent="0.3">
      <c r="A208" s="8">
        <v>3051</v>
      </c>
      <c r="B208" s="9" t="s">
        <v>447</v>
      </c>
      <c r="C208" s="9" t="s">
        <v>448</v>
      </c>
      <c r="D208" s="10">
        <v>3500</v>
      </c>
      <c r="E208" s="11">
        <v>827</v>
      </c>
      <c r="F208" s="8" t="s">
        <v>26</v>
      </c>
      <c r="G208" s="8" t="s">
        <v>24</v>
      </c>
      <c r="H208" s="8" t="s">
        <v>25</v>
      </c>
      <c r="I208" s="8">
        <v>1486547945</v>
      </c>
      <c r="J208" s="8">
        <v>1483955945</v>
      </c>
      <c r="K208" s="8" t="b">
        <v>1</v>
      </c>
      <c r="L208" s="8">
        <v>35</v>
      </c>
      <c r="M208" s="8" t="b">
        <v>0</v>
      </c>
      <c r="N208" s="8" t="s">
        <v>27</v>
      </c>
      <c r="O208" s="12">
        <v>42774.416030092594</v>
      </c>
      <c r="P208" s="12">
        <v>42744.416030092594</v>
      </c>
      <c r="Q208" s="8">
        <v>23.63</v>
      </c>
      <c r="R208" s="8">
        <v>23.63</v>
      </c>
      <c r="S208" s="13" t="s">
        <v>28</v>
      </c>
      <c r="T208" s="8" t="s">
        <v>29</v>
      </c>
      <c r="U208" s="14">
        <v>42744.416030092587</v>
      </c>
      <c r="V208" s="14">
        <v>42774.416030092587</v>
      </c>
    </row>
    <row r="209" spans="1:22" ht="57.6" x14ac:dyDescent="0.3">
      <c r="A209" s="8">
        <v>3811</v>
      </c>
      <c r="B209" s="9" t="s">
        <v>449</v>
      </c>
      <c r="C209" s="9" t="s">
        <v>450</v>
      </c>
      <c r="D209" s="10">
        <v>250</v>
      </c>
      <c r="E209" s="11">
        <v>825</v>
      </c>
      <c r="F209" s="8" t="s">
        <v>22</v>
      </c>
      <c r="G209" s="8" t="s">
        <v>24</v>
      </c>
      <c r="H209" s="8" t="s">
        <v>25</v>
      </c>
      <c r="I209" s="8">
        <v>1464692400</v>
      </c>
      <c r="J209" s="8">
        <v>1461769373</v>
      </c>
      <c r="K209" s="8" t="b">
        <v>0</v>
      </c>
      <c r="L209" s="8">
        <v>19</v>
      </c>
      <c r="M209" s="8" t="b">
        <v>1</v>
      </c>
      <c r="N209" s="8" t="s">
        <v>30</v>
      </c>
      <c r="O209" s="12">
        <v>42521.458333333328</v>
      </c>
      <c r="P209" s="12">
        <v>42487.62700231481</v>
      </c>
      <c r="Q209" s="8">
        <v>330</v>
      </c>
      <c r="R209" s="8">
        <v>43.42</v>
      </c>
      <c r="S209" s="13" t="s">
        <v>28</v>
      </c>
      <c r="T209" s="8" t="s">
        <v>31</v>
      </c>
      <c r="U209" s="14">
        <v>42487.62700231481</v>
      </c>
      <c r="V209" s="14">
        <v>42521.458333333328</v>
      </c>
    </row>
    <row r="210" spans="1:22" ht="86.4" x14ac:dyDescent="0.3">
      <c r="A210" s="8">
        <v>3898</v>
      </c>
      <c r="B210" s="9" t="s">
        <v>451</v>
      </c>
      <c r="C210" s="9" t="s">
        <v>452</v>
      </c>
      <c r="D210" s="10">
        <v>2500</v>
      </c>
      <c r="E210" s="11">
        <v>814</v>
      </c>
      <c r="F210" s="8" t="s">
        <v>26</v>
      </c>
      <c r="G210" s="8" t="s">
        <v>24</v>
      </c>
      <c r="H210" s="8" t="s">
        <v>25</v>
      </c>
      <c r="I210" s="8">
        <v>1439827200</v>
      </c>
      <c r="J210" s="8">
        <v>1436355270</v>
      </c>
      <c r="K210" s="8" t="b">
        <v>0</v>
      </c>
      <c r="L210" s="8">
        <v>16</v>
      </c>
      <c r="M210" s="8" t="b">
        <v>0</v>
      </c>
      <c r="N210" s="8" t="s">
        <v>30</v>
      </c>
      <c r="O210" s="12">
        <v>42233.666666666672</v>
      </c>
      <c r="P210" s="12">
        <v>42193.482291666667</v>
      </c>
      <c r="Q210" s="8">
        <v>32.56</v>
      </c>
      <c r="R210" s="8">
        <v>50.88</v>
      </c>
      <c r="S210" s="13" t="s">
        <v>28</v>
      </c>
      <c r="T210" s="8" t="s">
        <v>31</v>
      </c>
      <c r="U210" s="14">
        <v>42193.482291666667</v>
      </c>
      <c r="V210" s="14">
        <v>42233.666666666672</v>
      </c>
    </row>
    <row r="211" spans="1:22" ht="86.4" x14ac:dyDescent="0.3">
      <c r="A211" s="8">
        <v>3327</v>
      </c>
      <c r="B211" s="9" t="s">
        <v>453</v>
      </c>
      <c r="C211" s="9" t="s">
        <v>454</v>
      </c>
      <c r="D211" s="10">
        <v>800</v>
      </c>
      <c r="E211" s="11">
        <v>810</v>
      </c>
      <c r="F211" s="8" t="s">
        <v>22</v>
      </c>
      <c r="G211" s="8" t="s">
        <v>24</v>
      </c>
      <c r="H211" s="8" t="s">
        <v>25</v>
      </c>
      <c r="I211" s="8">
        <v>1462697966</v>
      </c>
      <c r="J211" s="8">
        <v>1460105966</v>
      </c>
      <c r="K211" s="8" t="b">
        <v>0</v>
      </c>
      <c r="L211" s="8">
        <v>33</v>
      </c>
      <c r="M211" s="8" t="b">
        <v>1</v>
      </c>
      <c r="N211" s="8" t="s">
        <v>30</v>
      </c>
      <c r="O211" s="12">
        <v>42498.374606481477</v>
      </c>
      <c r="P211" s="12">
        <v>42468.374606481477</v>
      </c>
      <c r="Q211" s="8">
        <v>101.25</v>
      </c>
      <c r="R211" s="8">
        <v>24.55</v>
      </c>
      <c r="S211" s="13" t="s">
        <v>28</v>
      </c>
      <c r="T211" s="8" t="s">
        <v>31</v>
      </c>
      <c r="U211" s="14">
        <v>42468.374606481477</v>
      </c>
      <c r="V211" s="14">
        <v>42498.374606481477</v>
      </c>
    </row>
    <row r="212" spans="1:22" ht="100.8" x14ac:dyDescent="0.3">
      <c r="A212" s="8">
        <v>3739</v>
      </c>
      <c r="B212" s="9" t="s">
        <v>455</v>
      </c>
      <c r="C212" s="9" t="s">
        <v>456</v>
      </c>
      <c r="D212" s="10">
        <v>4000</v>
      </c>
      <c r="E212" s="11">
        <v>805</v>
      </c>
      <c r="F212" s="8" t="s">
        <v>26</v>
      </c>
      <c r="G212" s="8" t="s">
        <v>24</v>
      </c>
      <c r="H212" s="8" t="s">
        <v>25</v>
      </c>
      <c r="I212" s="8">
        <v>1468752468</v>
      </c>
      <c r="J212" s="8">
        <v>1467024468</v>
      </c>
      <c r="K212" s="8" t="b">
        <v>0</v>
      </c>
      <c r="L212" s="8">
        <v>8</v>
      </c>
      <c r="M212" s="8" t="b">
        <v>0</v>
      </c>
      <c r="N212" s="8" t="s">
        <v>30</v>
      </c>
      <c r="O212" s="12">
        <v>42568.449861111112</v>
      </c>
      <c r="P212" s="12">
        <v>42548.449861111112</v>
      </c>
      <c r="Q212" s="8">
        <v>20.13</v>
      </c>
      <c r="R212" s="8">
        <v>100.63</v>
      </c>
      <c r="S212" s="13" t="s">
        <v>28</v>
      </c>
      <c r="T212" s="8" t="s">
        <v>31</v>
      </c>
      <c r="U212" s="14">
        <v>42548.449861111112</v>
      </c>
      <c r="V212" s="14">
        <v>42568.449861111112</v>
      </c>
    </row>
    <row r="213" spans="1:22" ht="57.6" x14ac:dyDescent="0.3">
      <c r="A213" s="8">
        <v>3608</v>
      </c>
      <c r="B213" s="9" t="s">
        <v>457</v>
      </c>
      <c r="C213" s="9" t="s">
        <v>458</v>
      </c>
      <c r="D213" s="10">
        <v>800</v>
      </c>
      <c r="E213" s="11">
        <v>800</v>
      </c>
      <c r="F213" s="8" t="s">
        <v>22</v>
      </c>
      <c r="G213" s="8" t="s">
        <v>24</v>
      </c>
      <c r="H213" s="8" t="s">
        <v>25</v>
      </c>
      <c r="I213" s="8">
        <v>1466172000</v>
      </c>
      <c r="J213" s="8">
        <v>1463418090</v>
      </c>
      <c r="K213" s="8" t="b">
        <v>0</v>
      </c>
      <c r="L213" s="8">
        <v>27</v>
      </c>
      <c r="M213" s="8" t="b">
        <v>1</v>
      </c>
      <c r="N213" s="8" t="s">
        <v>30</v>
      </c>
      <c r="O213" s="12">
        <v>42538.583333333328</v>
      </c>
      <c r="P213" s="12">
        <v>42506.709374999999</v>
      </c>
      <c r="Q213" s="8">
        <v>100</v>
      </c>
      <c r="R213" s="8">
        <v>29.63</v>
      </c>
      <c r="S213" s="13" t="s">
        <v>28</v>
      </c>
      <c r="T213" s="8" t="s">
        <v>31</v>
      </c>
      <c r="U213" s="14">
        <v>42506.709375000006</v>
      </c>
      <c r="V213" s="14">
        <v>42538.583333333328</v>
      </c>
    </row>
    <row r="214" spans="1:22" ht="72" x14ac:dyDescent="0.3">
      <c r="A214" s="8">
        <v>3394</v>
      </c>
      <c r="B214" s="9" t="s">
        <v>459</v>
      </c>
      <c r="C214" s="9" t="s">
        <v>460</v>
      </c>
      <c r="D214" s="10">
        <v>550</v>
      </c>
      <c r="E214" s="11">
        <v>783</v>
      </c>
      <c r="F214" s="8" t="s">
        <v>22</v>
      </c>
      <c r="G214" s="8" t="s">
        <v>24</v>
      </c>
      <c r="H214" s="8" t="s">
        <v>25</v>
      </c>
      <c r="I214" s="8">
        <v>1406470645</v>
      </c>
      <c r="J214" s="8">
        <v>1403878645</v>
      </c>
      <c r="K214" s="8" t="b">
        <v>0</v>
      </c>
      <c r="L214" s="8">
        <v>27</v>
      </c>
      <c r="M214" s="8" t="b">
        <v>1</v>
      </c>
      <c r="N214" s="8" t="s">
        <v>30</v>
      </c>
      <c r="O214" s="12">
        <v>41847.59542824074</v>
      </c>
      <c r="P214" s="12">
        <v>41817.59542824074</v>
      </c>
      <c r="Q214" s="8">
        <v>142.36000000000001</v>
      </c>
      <c r="R214" s="8">
        <v>29</v>
      </c>
      <c r="S214" s="13" t="s">
        <v>28</v>
      </c>
      <c r="T214" s="8" t="s">
        <v>31</v>
      </c>
      <c r="U214" s="14">
        <v>41817.59542824074</v>
      </c>
      <c r="V214" s="14">
        <v>41847.59542824074</v>
      </c>
    </row>
    <row r="215" spans="1:22" ht="72" x14ac:dyDescent="0.3">
      <c r="A215" s="8">
        <v>2817</v>
      </c>
      <c r="B215" s="9" t="s">
        <v>461</v>
      </c>
      <c r="C215" s="9" t="s">
        <v>462</v>
      </c>
      <c r="D215" s="10">
        <v>600</v>
      </c>
      <c r="E215" s="11">
        <v>780</v>
      </c>
      <c r="F215" s="8" t="s">
        <v>22</v>
      </c>
      <c r="G215" s="8" t="s">
        <v>24</v>
      </c>
      <c r="H215" s="8" t="s">
        <v>25</v>
      </c>
      <c r="I215" s="8">
        <v>1425136462</v>
      </c>
      <c r="J215" s="8">
        <v>1421680462</v>
      </c>
      <c r="K215" s="8" t="b">
        <v>0</v>
      </c>
      <c r="L215" s="8">
        <v>33</v>
      </c>
      <c r="M215" s="8" t="b">
        <v>1</v>
      </c>
      <c r="N215" s="8" t="s">
        <v>30</v>
      </c>
      <c r="O215" s="12">
        <v>42063.634976851856</v>
      </c>
      <c r="P215" s="12">
        <v>42023.634976851856</v>
      </c>
      <c r="Q215" s="8">
        <v>130</v>
      </c>
      <c r="R215" s="8">
        <v>23.64</v>
      </c>
      <c r="S215" s="13" t="s">
        <v>28</v>
      </c>
      <c r="T215" s="8" t="s">
        <v>31</v>
      </c>
      <c r="U215" s="14">
        <v>42023.634976851856</v>
      </c>
      <c r="V215" s="14">
        <v>42063.634976851856</v>
      </c>
    </row>
    <row r="216" spans="1:22" ht="100.8" x14ac:dyDescent="0.3">
      <c r="A216" s="8">
        <v>4057</v>
      </c>
      <c r="B216" s="9" t="s">
        <v>463</v>
      </c>
      <c r="C216" s="9" t="s">
        <v>464</v>
      </c>
      <c r="D216" s="10">
        <v>3500</v>
      </c>
      <c r="E216" s="11">
        <v>775</v>
      </c>
      <c r="F216" s="8" t="s">
        <v>26</v>
      </c>
      <c r="G216" s="8" t="s">
        <v>24</v>
      </c>
      <c r="H216" s="8" t="s">
        <v>25</v>
      </c>
      <c r="I216" s="8">
        <v>1448492400</v>
      </c>
      <c r="J216" s="8">
        <v>1446506080</v>
      </c>
      <c r="K216" s="8" t="b">
        <v>0</v>
      </c>
      <c r="L216" s="8">
        <v>6</v>
      </c>
      <c r="M216" s="8" t="b">
        <v>0</v>
      </c>
      <c r="N216" s="8" t="s">
        <v>30</v>
      </c>
      <c r="O216" s="12">
        <v>42333.958333333328</v>
      </c>
      <c r="P216" s="12">
        <v>42310.968518518523</v>
      </c>
      <c r="Q216" s="8">
        <v>22.14</v>
      </c>
      <c r="R216" s="8">
        <v>129.16999999999999</v>
      </c>
      <c r="S216" s="13" t="s">
        <v>28</v>
      </c>
      <c r="T216" s="8" t="s">
        <v>31</v>
      </c>
      <c r="U216" s="14">
        <v>42310.968518518523</v>
      </c>
      <c r="V216" s="14">
        <v>42333.958333333328</v>
      </c>
    </row>
    <row r="217" spans="1:22" ht="72" x14ac:dyDescent="0.3">
      <c r="A217" s="8">
        <v>3552</v>
      </c>
      <c r="B217" s="9" t="s">
        <v>465</v>
      </c>
      <c r="C217" s="9" t="s">
        <v>466</v>
      </c>
      <c r="D217" s="10">
        <v>773</v>
      </c>
      <c r="E217" s="11">
        <v>773</v>
      </c>
      <c r="F217" s="8" t="s">
        <v>22</v>
      </c>
      <c r="G217" s="8" t="s">
        <v>24</v>
      </c>
      <c r="H217" s="8" t="s">
        <v>25</v>
      </c>
      <c r="I217" s="8">
        <v>1403964324</v>
      </c>
      <c r="J217" s="8">
        <v>1401372324</v>
      </c>
      <c r="K217" s="8" t="b">
        <v>0</v>
      </c>
      <c r="L217" s="8">
        <v>20</v>
      </c>
      <c r="M217" s="8" t="b">
        <v>1</v>
      </c>
      <c r="N217" s="8" t="s">
        <v>30</v>
      </c>
      <c r="O217" s="12">
        <v>41818.587083333332</v>
      </c>
      <c r="P217" s="12">
        <v>41788.587083333332</v>
      </c>
      <c r="Q217" s="8">
        <v>100</v>
      </c>
      <c r="R217" s="8">
        <v>38.65</v>
      </c>
      <c r="S217" s="13" t="s">
        <v>28</v>
      </c>
      <c r="T217" s="8" t="s">
        <v>31</v>
      </c>
      <c r="U217" s="14">
        <v>41788.587083333332</v>
      </c>
      <c r="V217" s="14">
        <v>41818.587083333332</v>
      </c>
    </row>
    <row r="218" spans="1:22" ht="57.6" x14ac:dyDescent="0.3">
      <c r="A218" s="8">
        <v>3450</v>
      </c>
      <c r="B218" s="9" t="s">
        <v>467</v>
      </c>
      <c r="C218" s="9" t="s">
        <v>468</v>
      </c>
      <c r="D218" s="10">
        <v>500</v>
      </c>
      <c r="E218" s="11">
        <v>760</v>
      </c>
      <c r="F218" s="8" t="s">
        <v>22</v>
      </c>
      <c r="G218" s="8" t="s">
        <v>24</v>
      </c>
      <c r="H218" s="8" t="s">
        <v>25</v>
      </c>
      <c r="I218" s="8">
        <v>1427990071</v>
      </c>
      <c r="J218" s="8">
        <v>1422809671</v>
      </c>
      <c r="K218" s="8" t="b">
        <v>0</v>
      </c>
      <c r="L218" s="8">
        <v>39</v>
      </c>
      <c r="M218" s="8" t="b">
        <v>1</v>
      </c>
      <c r="N218" s="8" t="s">
        <v>30</v>
      </c>
      <c r="O218" s="12">
        <v>42096.662858796291</v>
      </c>
      <c r="P218" s="12">
        <v>42036.704525462963</v>
      </c>
      <c r="Q218" s="8">
        <v>152</v>
      </c>
      <c r="R218" s="8">
        <v>19.489999999999998</v>
      </c>
      <c r="S218" s="13" t="s">
        <v>28</v>
      </c>
      <c r="T218" s="8" t="s">
        <v>31</v>
      </c>
      <c r="U218" s="14">
        <v>42036.704525462963</v>
      </c>
      <c r="V218" s="14">
        <v>42096.662858796291</v>
      </c>
    </row>
    <row r="219" spans="1:22" ht="72" x14ac:dyDescent="0.3">
      <c r="A219" s="8">
        <v>4074</v>
      </c>
      <c r="B219" s="9" t="s">
        <v>469</v>
      </c>
      <c r="C219" s="9" t="s">
        <v>470</v>
      </c>
      <c r="D219" s="10">
        <v>2750</v>
      </c>
      <c r="E219" s="11">
        <v>735</v>
      </c>
      <c r="F219" s="8" t="s">
        <v>26</v>
      </c>
      <c r="G219" s="8" t="s">
        <v>24</v>
      </c>
      <c r="H219" s="8" t="s">
        <v>25</v>
      </c>
      <c r="I219" s="8">
        <v>1446732975</v>
      </c>
      <c r="J219" s="8">
        <v>1444137375</v>
      </c>
      <c r="K219" s="8" t="b">
        <v>0</v>
      </c>
      <c r="L219" s="8">
        <v>21</v>
      </c>
      <c r="M219" s="8" t="b">
        <v>0</v>
      </c>
      <c r="N219" s="8" t="s">
        <v>30</v>
      </c>
      <c r="O219" s="12">
        <v>42313.594618055555</v>
      </c>
      <c r="P219" s="12">
        <v>42283.552951388891</v>
      </c>
      <c r="Q219" s="8">
        <v>26.73</v>
      </c>
      <c r="R219" s="8">
        <v>35</v>
      </c>
      <c r="S219" s="13" t="s">
        <v>28</v>
      </c>
      <c r="T219" s="8" t="s">
        <v>31</v>
      </c>
      <c r="U219" s="14">
        <v>42283.552951388891</v>
      </c>
      <c r="V219" s="14">
        <v>42313.594618055555</v>
      </c>
    </row>
    <row r="220" spans="1:22" ht="72" hidden="1" x14ac:dyDescent="0.3">
      <c r="A220" s="8">
        <v>3023</v>
      </c>
      <c r="B220" s="9" t="s">
        <v>471</v>
      </c>
      <c r="C220" s="9" t="s">
        <v>472</v>
      </c>
      <c r="D220" s="10">
        <v>700</v>
      </c>
      <c r="E220" s="11">
        <v>721</v>
      </c>
      <c r="F220" s="8" t="s">
        <v>22</v>
      </c>
      <c r="G220" s="8" t="s">
        <v>24</v>
      </c>
      <c r="H220" s="8" t="s">
        <v>25</v>
      </c>
      <c r="I220" s="8">
        <v>1434039186</v>
      </c>
      <c r="J220" s="8">
        <v>1430151186</v>
      </c>
      <c r="K220" s="8" t="b">
        <v>0</v>
      </c>
      <c r="L220" s="8">
        <v>6</v>
      </c>
      <c r="M220" s="8" t="b">
        <v>1</v>
      </c>
      <c r="N220" s="8" t="s">
        <v>27</v>
      </c>
      <c r="O220" s="12">
        <v>42166.675763888888</v>
      </c>
      <c r="P220" s="12">
        <v>42121.675763888888</v>
      </c>
      <c r="Q220" s="8">
        <v>103</v>
      </c>
      <c r="R220" s="8">
        <v>120.17</v>
      </c>
      <c r="S220" s="13" t="s">
        <v>28</v>
      </c>
      <c r="T220" s="8" t="s">
        <v>29</v>
      </c>
      <c r="U220" s="14">
        <v>42121.675763888896</v>
      </c>
      <c r="V220" s="14">
        <v>42166.675763888896</v>
      </c>
    </row>
    <row r="221" spans="1:22" ht="57.6" x14ac:dyDescent="0.3">
      <c r="A221" s="8">
        <v>3295</v>
      </c>
      <c r="B221" s="9" t="s">
        <v>473</v>
      </c>
      <c r="C221" s="9" t="s">
        <v>474</v>
      </c>
      <c r="D221" s="10">
        <v>700</v>
      </c>
      <c r="E221" s="11">
        <v>720.01</v>
      </c>
      <c r="F221" s="8" t="s">
        <v>22</v>
      </c>
      <c r="G221" s="8" t="s">
        <v>24</v>
      </c>
      <c r="H221" s="8" t="s">
        <v>25</v>
      </c>
      <c r="I221" s="8">
        <v>1474886229</v>
      </c>
      <c r="J221" s="8">
        <v>1472294229</v>
      </c>
      <c r="K221" s="8" t="b">
        <v>0</v>
      </c>
      <c r="L221" s="8">
        <v>27</v>
      </c>
      <c r="M221" s="8" t="b">
        <v>1</v>
      </c>
      <c r="N221" s="8" t="s">
        <v>30</v>
      </c>
      <c r="O221" s="12">
        <v>42639.442465277782</v>
      </c>
      <c r="P221" s="12">
        <v>42609.442465277782</v>
      </c>
      <c r="Q221" s="8">
        <v>102.86</v>
      </c>
      <c r="R221" s="8">
        <v>26.67</v>
      </c>
      <c r="S221" s="13" t="s">
        <v>28</v>
      </c>
      <c r="T221" s="8" t="s">
        <v>31</v>
      </c>
      <c r="U221" s="14">
        <v>42609.442465277782</v>
      </c>
      <c r="V221" s="14">
        <v>42639.442465277782</v>
      </c>
    </row>
    <row r="222" spans="1:22" ht="86.4" x14ac:dyDescent="0.3">
      <c r="A222" s="8">
        <v>3826</v>
      </c>
      <c r="B222" s="9" t="s">
        <v>475</v>
      </c>
      <c r="C222" s="9" t="s">
        <v>476</v>
      </c>
      <c r="D222" s="10">
        <v>600</v>
      </c>
      <c r="E222" s="11">
        <v>715</v>
      </c>
      <c r="F222" s="8" t="s">
        <v>22</v>
      </c>
      <c r="G222" s="8" t="s">
        <v>24</v>
      </c>
      <c r="H222" s="8" t="s">
        <v>25</v>
      </c>
      <c r="I222" s="8">
        <v>1430993394</v>
      </c>
      <c r="J222" s="8">
        <v>1428401394</v>
      </c>
      <c r="K222" s="8" t="b">
        <v>0</v>
      </c>
      <c r="L222" s="8">
        <v>26</v>
      </c>
      <c r="M222" s="8" t="b">
        <v>1</v>
      </c>
      <c r="N222" s="8" t="s">
        <v>30</v>
      </c>
      <c r="O222" s="12">
        <v>42131.423541666663</v>
      </c>
      <c r="P222" s="12">
        <v>42101.423541666663</v>
      </c>
      <c r="Q222" s="8">
        <v>119.17</v>
      </c>
      <c r="R222" s="8">
        <v>27.5</v>
      </c>
      <c r="S222" s="13" t="s">
        <v>28</v>
      </c>
      <c r="T222" s="8" t="s">
        <v>31</v>
      </c>
      <c r="U222" s="14">
        <v>42101.423541666663</v>
      </c>
      <c r="V222" s="14">
        <v>42131.423541666663</v>
      </c>
    </row>
    <row r="223" spans="1:22" ht="57.6" hidden="1" x14ac:dyDescent="0.3">
      <c r="A223" s="8">
        <v>3755</v>
      </c>
      <c r="B223" s="9" t="s">
        <v>477</v>
      </c>
      <c r="C223" s="9" t="s">
        <v>478</v>
      </c>
      <c r="D223" s="10">
        <v>550</v>
      </c>
      <c r="E223" s="11">
        <v>713</v>
      </c>
      <c r="F223" s="8" t="s">
        <v>22</v>
      </c>
      <c r="G223" s="8" t="s">
        <v>24</v>
      </c>
      <c r="H223" s="8" t="s">
        <v>25</v>
      </c>
      <c r="I223" s="8">
        <v>1460753307</v>
      </c>
      <c r="J223" s="8">
        <v>1458161307</v>
      </c>
      <c r="K223" s="8" t="b">
        <v>0</v>
      </c>
      <c r="L223" s="8">
        <v>28</v>
      </c>
      <c r="M223" s="8" t="b">
        <v>1</v>
      </c>
      <c r="N223" s="8" t="s">
        <v>35</v>
      </c>
      <c r="O223" s="12">
        <v>42475.866979166662</v>
      </c>
      <c r="P223" s="12">
        <v>42445.866979166662</v>
      </c>
      <c r="Q223" s="8">
        <v>129.63999999999999</v>
      </c>
      <c r="R223" s="8">
        <v>25.46</v>
      </c>
      <c r="S223" s="13" t="s">
        <v>28</v>
      </c>
      <c r="T223" s="8" t="s">
        <v>36</v>
      </c>
      <c r="U223" s="14">
        <v>42445.866979166662</v>
      </c>
      <c r="V223" s="14">
        <v>42475.866979166662</v>
      </c>
    </row>
    <row r="224" spans="1:22" ht="72" x14ac:dyDescent="0.3">
      <c r="A224" s="8">
        <v>3294</v>
      </c>
      <c r="B224" s="9" t="s">
        <v>479</v>
      </c>
      <c r="C224" s="9" t="s">
        <v>480</v>
      </c>
      <c r="D224" s="10">
        <v>600</v>
      </c>
      <c r="E224" s="11">
        <v>710</v>
      </c>
      <c r="F224" s="8" t="s">
        <v>22</v>
      </c>
      <c r="G224" s="8" t="s">
        <v>24</v>
      </c>
      <c r="H224" s="8" t="s">
        <v>25</v>
      </c>
      <c r="I224" s="8">
        <v>1434459554</v>
      </c>
      <c r="J224" s="8">
        <v>1431867554</v>
      </c>
      <c r="K224" s="8" t="b">
        <v>0</v>
      </c>
      <c r="L224" s="8">
        <v>24</v>
      </c>
      <c r="M224" s="8" t="b">
        <v>1</v>
      </c>
      <c r="N224" s="8" t="s">
        <v>30</v>
      </c>
      <c r="O224" s="12">
        <v>42171.541134259256</v>
      </c>
      <c r="P224" s="12">
        <v>42141.541134259256</v>
      </c>
      <c r="Q224" s="8">
        <v>118.33</v>
      </c>
      <c r="R224" s="8">
        <v>29.58</v>
      </c>
      <c r="S224" s="13" t="s">
        <v>28</v>
      </c>
      <c r="T224" s="8" t="s">
        <v>31</v>
      </c>
      <c r="U224" s="14">
        <v>42141.541134259256</v>
      </c>
      <c r="V224" s="14">
        <v>42171.541134259256</v>
      </c>
    </row>
    <row r="225" spans="1:22" ht="129.6" x14ac:dyDescent="0.3">
      <c r="A225" s="8">
        <v>3454</v>
      </c>
      <c r="B225" s="9" t="s">
        <v>481</v>
      </c>
      <c r="C225" s="9" t="s">
        <v>482</v>
      </c>
      <c r="D225" s="10">
        <v>700</v>
      </c>
      <c r="E225" s="11">
        <v>705</v>
      </c>
      <c r="F225" s="8" t="s">
        <v>22</v>
      </c>
      <c r="G225" s="8" t="s">
        <v>24</v>
      </c>
      <c r="H225" s="8" t="s">
        <v>25</v>
      </c>
      <c r="I225" s="8">
        <v>1406825159</v>
      </c>
      <c r="J225" s="8">
        <v>1404233159</v>
      </c>
      <c r="K225" s="8" t="b">
        <v>0</v>
      </c>
      <c r="L225" s="8">
        <v>21</v>
      </c>
      <c r="M225" s="8" t="b">
        <v>1</v>
      </c>
      <c r="N225" s="8" t="s">
        <v>30</v>
      </c>
      <c r="O225" s="12">
        <v>41851.698599537034</v>
      </c>
      <c r="P225" s="12">
        <v>41821.698599537034</v>
      </c>
      <c r="Q225" s="8">
        <v>100.71</v>
      </c>
      <c r="R225" s="8">
        <v>33.57</v>
      </c>
      <c r="S225" s="13" t="s">
        <v>28</v>
      </c>
      <c r="T225" s="8" t="s">
        <v>31</v>
      </c>
      <c r="U225" s="14">
        <v>41821.698599537034</v>
      </c>
      <c r="V225" s="14">
        <v>41851.698599537034</v>
      </c>
    </row>
    <row r="226" spans="1:22" ht="115.2" x14ac:dyDescent="0.3">
      <c r="A226" s="8">
        <v>3289</v>
      </c>
      <c r="B226" s="9" t="s">
        <v>483</v>
      </c>
      <c r="C226" s="9" t="s">
        <v>484</v>
      </c>
      <c r="D226" s="10">
        <v>500</v>
      </c>
      <c r="E226" s="11">
        <v>665.21</v>
      </c>
      <c r="F226" s="8" t="s">
        <v>22</v>
      </c>
      <c r="G226" s="8" t="s">
        <v>24</v>
      </c>
      <c r="H226" s="8" t="s">
        <v>25</v>
      </c>
      <c r="I226" s="8">
        <v>1487580602</v>
      </c>
      <c r="J226" s="8">
        <v>1485161402</v>
      </c>
      <c r="K226" s="8" t="b">
        <v>0</v>
      </c>
      <c r="L226" s="8">
        <v>25</v>
      </c>
      <c r="M226" s="8" t="b">
        <v>1</v>
      </c>
      <c r="N226" s="8" t="s">
        <v>30</v>
      </c>
      <c r="O226" s="12">
        <v>42786.368078703701</v>
      </c>
      <c r="P226" s="12">
        <v>42758.368078703701</v>
      </c>
      <c r="Q226" s="8">
        <v>133.04</v>
      </c>
      <c r="R226" s="8">
        <v>26.61</v>
      </c>
      <c r="S226" s="13" t="s">
        <v>28</v>
      </c>
      <c r="T226" s="8" t="s">
        <v>31</v>
      </c>
      <c r="U226" s="14">
        <v>42758.368078703701</v>
      </c>
      <c r="V226" s="14">
        <v>42786.368078703701</v>
      </c>
    </row>
    <row r="227" spans="1:22" ht="57.6" x14ac:dyDescent="0.3">
      <c r="A227" s="8">
        <v>3136</v>
      </c>
      <c r="B227" s="9" t="s">
        <v>485</v>
      </c>
      <c r="C227" s="9" t="s">
        <v>486</v>
      </c>
      <c r="D227" s="10">
        <v>500</v>
      </c>
      <c r="E227" s="11">
        <v>639</v>
      </c>
      <c r="F227" s="8" t="s">
        <v>32</v>
      </c>
      <c r="G227" s="8" t="s">
        <v>24</v>
      </c>
      <c r="H227" s="8" t="s">
        <v>25</v>
      </c>
      <c r="I227" s="8">
        <v>1491001140</v>
      </c>
      <c r="J227" s="8">
        <v>1487847954</v>
      </c>
      <c r="K227" s="8" t="b">
        <v>0</v>
      </c>
      <c r="L227" s="8">
        <v>22</v>
      </c>
      <c r="M227" s="8" t="b">
        <v>0</v>
      </c>
      <c r="N227" s="8" t="s">
        <v>30</v>
      </c>
      <c r="O227" s="12">
        <v>42825.957638888889</v>
      </c>
      <c r="P227" s="12">
        <v>42789.462430555555</v>
      </c>
      <c r="Q227" s="8">
        <v>127.8</v>
      </c>
      <c r="R227" s="8">
        <v>29.05</v>
      </c>
      <c r="S227" s="13" t="s">
        <v>28</v>
      </c>
      <c r="T227" s="8" t="s">
        <v>31</v>
      </c>
      <c r="U227" s="14">
        <v>42789.462430555555</v>
      </c>
      <c r="V227" s="14">
        <v>42825.957638888889</v>
      </c>
    </row>
    <row r="228" spans="1:22" ht="72" x14ac:dyDescent="0.3">
      <c r="A228" s="8">
        <v>3587</v>
      </c>
      <c r="B228" s="9" t="s">
        <v>487</v>
      </c>
      <c r="C228" s="9" t="s">
        <v>488</v>
      </c>
      <c r="D228" s="10">
        <v>500</v>
      </c>
      <c r="E228" s="11">
        <v>633</v>
      </c>
      <c r="F228" s="8" t="s">
        <v>22</v>
      </c>
      <c r="G228" s="8" t="s">
        <v>24</v>
      </c>
      <c r="H228" s="8" t="s">
        <v>25</v>
      </c>
      <c r="I228" s="8">
        <v>1467054000</v>
      </c>
      <c r="J228" s="8">
        <v>1463144254</v>
      </c>
      <c r="K228" s="8" t="b">
        <v>0</v>
      </c>
      <c r="L228" s="8">
        <v>28</v>
      </c>
      <c r="M228" s="8" t="b">
        <v>1</v>
      </c>
      <c r="N228" s="8" t="s">
        <v>30</v>
      </c>
      <c r="O228" s="12">
        <v>42548.791666666672</v>
      </c>
      <c r="P228" s="12">
        <v>42503.539976851855</v>
      </c>
      <c r="Q228" s="8">
        <v>126.6</v>
      </c>
      <c r="R228" s="8">
        <v>22.61</v>
      </c>
      <c r="S228" s="13" t="s">
        <v>28</v>
      </c>
      <c r="T228" s="8" t="s">
        <v>31</v>
      </c>
      <c r="U228" s="14">
        <v>42503.539976851855</v>
      </c>
      <c r="V228" s="14">
        <v>42548.791666666672</v>
      </c>
    </row>
    <row r="229" spans="1:22" ht="115.2" x14ac:dyDescent="0.3">
      <c r="A229" s="8">
        <v>3459</v>
      </c>
      <c r="B229" s="9" t="s">
        <v>489</v>
      </c>
      <c r="C229" s="9" t="s">
        <v>490</v>
      </c>
      <c r="D229" s="10">
        <v>500</v>
      </c>
      <c r="E229" s="11">
        <v>631</v>
      </c>
      <c r="F229" s="8" t="s">
        <v>22</v>
      </c>
      <c r="G229" s="8" t="s">
        <v>24</v>
      </c>
      <c r="H229" s="8" t="s">
        <v>25</v>
      </c>
      <c r="I229" s="8">
        <v>1463743860</v>
      </c>
      <c r="J229" s="8">
        <v>1461151860</v>
      </c>
      <c r="K229" s="8" t="b">
        <v>0</v>
      </c>
      <c r="L229" s="8">
        <v>36</v>
      </c>
      <c r="M229" s="8" t="b">
        <v>1</v>
      </c>
      <c r="N229" s="8" t="s">
        <v>30</v>
      </c>
      <c r="O229" s="12">
        <v>42510.479861111111</v>
      </c>
      <c r="P229" s="12">
        <v>42480.479861111111</v>
      </c>
      <c r="Q229" s="8">
        <v>126.2</v>
      </c>
      <c r="R229" s="8">
        <v>17.53</v>
      </c>
      <c r="S229" s="13" t="s">
        <v>28</v>
      </c>
      <c r="T229" s="8" t="s">
        <v>31</v>
      </c>
      <c r="U229" s="14">
        <v>42480.479861111111</v>
      </c>
      <c r="V229" s="14">
        <v>42510.479861111111</v>
      </c>
    </row>
    <row r="230" spans="1:22" ht="57.6" x14ac:dyDescent="0.3">
      <c r="A230" s="8">
        <v>3409</v>
      </c>
      <c r="B230" s="9" t="s">
        <v>491</v>
      </c>
      <c r="C230" s="9" t="s">
        <v>492</v>
      </c>
      <c r="D230" s="10">
        <v>500</v>
      </c>
      <c r="E230" s="11">
        <v>618</v>
      </c>
      <c r="F230" s="8" t="s">
        <v>22</v>
      </c>
      <c r="G230" s="8" t="s">
        <v>24</v>
      </c>
      <c r="H230" s="8" t="s">
        <v>25</v>
      </c>
      <c r="I230" s="8">
        <v>1469998680</v>
      </c>
      <c r="J230" s="8">
        <v>1466710358</v>
      </c>
      <c r="K230" s="8" t="b">
        <v>0</v>
      </c>
      <c r="L230" s="8">
        <v>21</v>
      </c>
      <c r="M230" s="8" t="b">
        <v>1</v>
      </c>
      <c r="N230" s="8" t="s">
        <v>30</v>
      </c>
      <c r="O230" s="12">
        <v>42582.873611111107</v>
      </c>
      <c r="P230" s="12">
        <v>42544.814328703702</v>
      </c>
      <c r="Q230" s="8">
        <v>123.6</v>
      </c>
      <c r="R230" s="8">
        <v>29.43</v>
      </c>
      <c r="S230" s="13" t="s">
        <v>28</v>
      </c>
      <c r="T230" s="8" t="s">
        <v>31</v>
      </c>
      <c r="U230" s="14">
        <v>42544.814328703709</v>
      </c>
      <c r="V230" s="14">
        <v>42582.873611111107</v>
      </c>
    </row>
    <row r="231" spans="1:22" ht="72" x14ac:dyDescent="0.3">
      <c r="A231" s="8">
        <v>2915</v>
      </c>
      <c r="B231" s="9" t="s">
        <v>493</v>
      </c>
      <c r="C231" s="9" t="s">
        <v>494</v>
      </c>
      <c r="D231" s="10">
        <v>1000</v>
      </c>
      <c r="E231" s="11">
        <v>611</v>
      </c>
      <c r="F231" s="8" t="s">
        <v>26</v>
      </c>
      <c r="G231" s="8" t="s">
        <v>24</v>
      </c>
      <c r="H231" s="8" t="s">
        <v>25</v>
      </c>
      <c r="I231" s="8">
        <v>1458117190</v>
      </c>
      <c r="J231" s="8">
        <v>1455528790</v>
      </c>
      <c r="K231" s="8" t="b">
        <v>0</v>
      </c>
      <c r="L231" s="8">
        <v>3</v>
      </c>
      <c r="M231" s="8" t="b">
        <v>0</v>
      </c>
      <c r="N231" s="8" t="s">
        <v>30</v>
      </c>
      <c r="O231" s="12">
        <v>42445.356365740736</v>
      </c>
      <c r="P231" s="12">
        <v>42415.398032407407</v>
      </c>
      <c r="Q231" s="8">
        <v>61.1</v>
      </c>
      <c r="R231" s="8">
        <v>203.67</v>
      </c>
      <c r="S231" s="13" t="s">
        <v>28</v>
      </c>
      <c r="T231" s="8" t="s">
        <v>31</v>
      </c>
      <c r="U231" s="14">
        <v>42415.398032407407</v>
      </c>
      <c r="V231" s="14">
        <v>42445.356365740736</v>
      </c>
    </row>
    <row r="232" spans="1:22" ht="57.6" x14ac:dyDescent="0.3">
      <c r="A232" s="8">
        <v>1294</v>
      </c>
      <c r="B232" s="9" t="s">
        <v>495</v>
      </c>
      <c r="C232" s="9" t="s">
        <v>496</v>
      </c>
      <c r="D232" s="10">
        <v>500</v>
      </c>
      <c r="E232" s="11">
        <v>610</v>
      </c>
      <c r="F232" s="8" t="s">
        <v>22</v>
      </c>
      <c r="G232" s="8" t="s">
        <v>24</v>
      </c>
      <c r="H232" s="8" t="s">
        <v>25</v>
      </c>
      <c r="I232" s="8">
        <v>1445252400</v>
      </c>
      <c r="J232" s="8">
        <v>1443696797</v>
      </c>
      <c r="K232" s="8" t="b">
        <v>0</v>
      </c>
      <c r="L232" s="8">
        <v>22</v>
      </c>
      <c r="M232" s="8" t="b">
        <v>1</v>
      </c>
      <c r="N232" s="8" t="s">
        <v>30</v>
      </c>
      <c r="O232" s="12">
        <v>42296.458333333328</v>
      </c>
      <c r="P232" s="12">
        <v>42278.453668981485</v>
      </c>
      <c r="Q232" s="8">
        <v>122</v>
      </c>
      <c r="R232" s="8">
        <v>27.73</v>
      </c>
      <c r="S232" s="13" t="s">
        <v>28</v>
      </c>
      <c r="T232" s="8" t="s">
        <v>31</v>
      </c>
      <c r="U232" s="14">
        <v>42278.453668981485</v>
      </c>
      <c r="V232" s="14">
        <v>42296.458333333328</v>
      </c>
    </row>
    <row r="233" spans="1:22" ht="100.8" x14ac:dyDescent="0.3">
      <c r="A233" s="8">
        <v>1287</v>
      </c>
      <c r="B233" s="9" t="s">
        <v>497</v>
      </c>
      <c r="C233" s="9" t="s">
        <v>498</v>
      </c>
      <c r="D233" s="10">
        <v>250</v>
      </c>
      <c r="E233" s="11">
        <v>605</v>
      </c>
      <c r="F233" s="8" t="s">
        <v>22</v>
      </c>
      <c r="G233" s="8" t="s">
        <v>24</v>
      </c>
      <c r="H233" s="8" t="s">
        <v>25</v>
      </c>
      <c r="I233" s="8">
        <v>1434120856</v>
      </c>
      <c r="J233" s="8">
        <v>1428936856</v>
      </c>
      <c r="K233" s="8" t="b">
        <v>0</v>
      </c>
      <c r="L233" s="8">
        <v>25</v>
      </c>
      <c r="M233" s="8" t="b">
        <v>1</v>
      </c>
      <c r="N233" s="8" t="s">
        <v>30</v>
      </c>
      <c r="O233" s="12">
        <v>42167.621018518519</v>
      </c>
      <c r="P233" s="12">
        <v>42107.621018518519</v>
      </c>
      <c r="Q233" s="8">
        <v>242</v>
      </c>
      <c r="R233" s="8">
        <v>24.2</v>
      </c>
      <c r="S233" s="13" t="s">
        <v>28</v>
      </c>
      <c r="T233" s="8" t="s">
        <v>31</v>
      </c>
      <c r="U233" s="14">
        <v>42107.621018518519</v>
      </c>
      <c r="V233" s="14">
        <v>42167.621018518519</v>
      </c>
    </row>
    <row r="234" spans="1:22" ht="72" x14ac:dyDescent="0.3">
      <c r="A234" s="8">
        <v>3378</v>
      </c>
      <c r="B234" s="9" t="s">
        <v>499</v>
      </c>
      <c r="C234" s="9" t="s">
        <v>500</v>
      </c>
      <c r="D234" s="10">
        <v>550</v>
      </c>
      <c r="E234" s="11">
        <v>592</v>
      </c>
      <c r="F234" s="8" t="s">
        <v>22</v>
      </c>
      <c r="G234" s="8" t="s">
        <v>24</v>
      </c>
      <c r="H234" s="8" t="s">
        <v>25</v>
      </c>
      <c r="I234" s="8">
        <v>1409490480</v>
      </c>
      <c r="J234" s="8">
        <v>1407400306</v>
      </c>
      <c r="K234" s="8" t="b">
        <v>0</v>
      </c>
      <c r="L234" s="8">
        <v>21</v>
      </c>
      <c r="M234" s="8" t="b">
        <v>1</v>
      </c>
      <c r="N234" s="8" t="s">
        <v>30</v>
      </c>
      <c r="O234" s="12">
        <v>41882.547222222223</v>
      </c>
      <c r="P234" s="12">
        <v>41858.355393518519</v>
      </c>
      <c r="Q234" s="8">
        <v>107.64</v>
      </c>
      <c r="R234" s="8">
        <v>28.19</v>
      </c>
      <c r="S234" s="13" t="s">
        <v>28</v>
      </c>
      <c r="T234" s="8" t="s">
        <v>31</v>
      </c>
      <c r="U234" s="14">
        <v>41858.355393518519</v>
      </c>
      <c r="V234" s="14">
        <v>41882.547222222223</v>
      </c>
    </row>
    <row r="235" spans="1:22" ht="86.4" hidden="1" x14ac:dyDescent="0.3">
      <c r="A235" s="8">
        <v>3193</v>
      </c>
      <c r="B235" s="9" t="s">
        <v>501</v>
      </c>
      <c r="C235" s="9" t="s">
        <v>502</v>
      </c>
      <c r="D235" s="10">
        <v>5000</v>
      </c>
      <c r="E235" s="11">
        <v>587</v>
      </c>
      <c r="F235" s="8" t="s">
        <v>26</v>
      </c>
      <c r="G235" s="8" t="s">
        <v>24</v>
      </c>
      <c r="H235" s="8" t="s">
        <v>25</v>
      </c>
      <c r="I235" s="8">
        <v>1424474056</v>
      </c>
      <c r="J235" s="8">
        <v>1420586056</v>
      </c>
      <c r="K235" s="8" t="b">
        <v>0</v>
      </c>
      <c r="L235" s="8">
        <v>24</v>
      </c>
      <c r="M235" s="8" t="b">
        <v>0</v>
      </c>
      <c r="N235" s="8" t="s">
        <v>35</v>
      </c>
      <c r="O235" s="12">
        <v>42055.968240740738</v>
      </c>
      <c r="P235" s="12">
        <v>42010.968240740738</v>
      </c>
      <c r="Q235" s="8">
        <v>11.74</v>
      </c>
      <c r="R235" s="8">
        <v>24.46</v>
      </c>
      <c r="S235" s="13" t="s">
        <v>28</v>
      </c>
      <c r="T235" s="8" t="s">
        <v>36</v>
      </c>
      <c r="U235" s="14">
        <v>42010.968240740738</v>
      </c>
      <c r="V235" s="14">
        <v>42055.968240740738</v>
      </c>
    </row>
    <row r="236" spans="1:22" ht="72" x14ac:dyDescent="0.3">
      <c r="A236" s="8">
        <v>3607</v>
      </c>
      <c r="B236" s="9" t="s">
        <v>503</v>
      </c>
      <c r="C236" s="9" t="s">
        <v>504</v>
      </c>
      <c r="D236" s="10">
        <v>550</v>
      </c>
      <c r="E236" s="11">
        <v>580</v>
      </c>
      <c r="F236" s="8" t="s">
        <v>22</v>
      </c>
      <c r="G236" s="8" t="s">
        <v>24</v>
      </c>
      <c r="H236" s="8" t="s">
        <v>25</v>
      </c>
      <c r="I236" s="8">
        <v>1450137600</v>
      </c>
      <c r="J236" s="8">
        <v>1448924882</v>
      </c>
      <c r="K236" s="8" t="b">
        <v>0</v>
      </c>
      <c r="L236" s="8">
        <v>20</v>
      </c>
      <c r="M236" s="8" t="b">
        <v>1</v>
      </c>
      <c r="N236" s="8" t="s">
        <v>30</v>
      </c>
      <c r="O236" s="12">
        <v>42353</v>
      </c>
      <c r="P236" s="12">
        <v>42338.963912037041</v>
      </c>
      <c r="Q236" s="8">
        <v>105.45</v>
      </c>
      <c r="R236" s="8">
        <v>29</v>
      </c>
      <c r="S236" s="13" t="s">
        <v>28</v>
      </c>
      <c r="T236" s="8" t="s">
        <v>31</v>
      </c>
      <c r="U236" s="14">
        <v>42338.963912037041</v>
      </c>
      <c r="V236" s="14">
        <v>42353</v>
      </c>
    </row>
    <row r="237" spans="1:22" ht="86.4" x14ac:dyDescent="0.3">
      <c r="A237" s="8">
        <v>4075</v>
      </c>
      <c r="B237" s="9" t="s">
        <v>505</v>
      </c>
      <c r="C237" s="9" t="s">
        <v>506</v>
      </c>
      <c r="D237" s="10">
        <v>2000</v>
      </c>
      <c r="E237" s="11">
        <v>576</v>
      </c>
      <c r="F237" s="8" t="s">
        <v>26</v>
      </c>
      <c r="G237" s="8" t="s">
        <v>24</v>
      </c>
      <c r="H237" s="8" t="s">
        <v>25</v>
      </c>
      <c r="I237" s="8">
        <v>1404149280</v>
      </c>
      <c r="J237" s="8">
        <v>1400547969</v>
      </c>
      <c r="K237" s="8" t="b">
        <v>0</v>
      </c>
      <c r="L237" s="8">
        <v>13</v>
      </c>
      <c r="M237" s="8" t="b">
        <v>0</v>
      </c>
      <c r="N237" s="8" t="s">
        <v>30</v>
      </c>
      <c r="O237" s="12">
        <v>41820.727777777778</v>
      </c>
      <c r="P237" s="12">
        <v>41779.045937499999</v>
      </c>
      <c r="Q237" s="8">
        <v>28.8</v>
      </c>
      <c r="R237" s="8">
        <v>44.31</v>
      </c>
      <c r="S237" s="13" t="s">
        <v>28</v>
      </c>
      <c r="T237" s="8" t="s">
        <v>31</v>
      </c>
      <c r="U237" s="14">
        <v>41779.045937499999</v>
      </c>
      <c r="V237" s="14">
        <v>41820.727777777778</v>
      </c>
    </row>
    <row r="238" spans="1:22" ht="86.4" hidden="1" x14ac:dyDescent="0.3">
      <c r="A238" s="8">
        <v>3752</v>
      </c>
      <c r="B238" s="9" t="s">
        <v>507</v>
      </c>
      <c r="C238" s="9" t="s">
        <v>508</v>
      </c>
      <c r="D238" s="10">
        <v>500</v>
      </c>
      <c r="E238" s="11">
        <v>565</v>
      </c>
      <c r="F238" s="8" t="s">
        <v>22</v>
      </c>
      <c r="G238" s="8" t="s">
        <v>24</v>
      </c>
      <c r="H238" s="8" t="s">
        <v>25</v>
      </c>
      <c r="I238" s="8">
        <v>1476651600</v>
      </c>
      <c r="J238" s="8">
        <v>1473189335</v>
      </c>
      <c r="K238" s="8" t="b">
        <v>0</v>
      </c>
      <c r="L238" s="8">
        <v>15</v>
      </c>
      <c r="M238" s="8" t="b">
        <v>1</v>
      </c>
      <c r="N238" s="8" t="s">
        <v>35</v>
      </c>
      <c r="O238" s="12">
        <v>42659.875</v>
      </c>
      <c r="P238" s="12">
        <v>42619.802488425921</v>
      </c>
      <c r="Q238" s="8">
        <v>113</v>
      </c>
      <c r="R238" s="8">
        <v>37.67</v>
      </c>
      <c r="S238" s="13" t="s">
        <v>28</v>
      </c>
      <c r="T238" s="8" t="s">
        <v>36</v>
      </c>
      <c r="U238" s="14">
        <v>42619.802488425921</v>
      </c>
      <c r="V238" s="14">
        <v>42659.875</v>
      </c>
    </row>
    <row r="239" spans="1:22" ht="43.2" x14ac:dyDescent="0.3">
      <c r="A239" s="8">
        <v>3309</v>
      </c>
      <c r="B239" s="9" t="s">
        <v>509</v>
      </c>
      <c r="C239" s="9" t="s">
        <v>510</v>
      </c>
      <c r="D239" s="10">
        <v>350</v>
      </c>
      <c r="E239" s="11">
        <v>558</v>
      </c>
      <c r="F239" s="8" t="s">
        <v>22</v>
      </c>
      <c r="G239" s="8" t="s">
        <v>24</v>
      </c>
      <c r="H239" s="8" t="s">
        <v>25</v>
      </c>
      <c r="I239" s="8">
        <v>1476632178</v>
      </c>
      <c r="J239" s="8">
        <v>1473953778</v>
      </c>
      <c r="K239" s="8" t="b">
        <v>0</v>
      </c>
      <c r="L239" s="8">
        <v>31</v>
      </c>
      <c r="M239" s="8" t="b">
        <v>1</v>
      </c>
      <c r="N239" s="8" t="s">
        <v>30</v>
      </c>
      <c r="O239" s="12">
        <v>42659.650208333333</v>
      </c>
      <c r="P239" s="12">
        <v>42628.650208333333</v>
      </c>
      <c r="Q239" s="8">
        <v>159.43</v>
      </c>
      <c r="R239" s="8">
        <v>18</v>
      </c>
      <c r="S239" s="13" t="s">
        <v>28</v>
      </c>
      <c r="T239" s="8" t="s">
        <v>31</v>
      </c>
      <c r="U239" s="14">
        <v>42628.650208333333</v>
      </c>
      <c r="V239" s="14">
        <v>42659.650208333333</v>
      </c>
    </row>
    <row r="240" spans="1:22" ht="72" x14ac:dyDescent="0.3">
      <c r="A240" s="8">
        <v>3181</v>
      </c>
      <c r="B240" s="9" t="s">
        <v>511</v>
      </c>
      <c r="C240" s="9" t="s">
        <v>512</v>
      </c>
      <c r="D240" s="10">
        <v>500</v>
      </c>
      <c r="E240" s="11">
        <v>545</v>
      </c>
      <c r="F240" s="8" t="s">
        <v>22</v>
      </c>
      <c r="G240" s="8" t="s">
        <v>24</v>
      </c>
      <c r="H240" s="8" t="s">
        <v>25</v>
      </c>
      <c r="I240" s="8">
        <v>1402848000</v>
      </c>
      <c r="J240" s="8">
        <v>1400570787</v>
      </c>
      <c r="K240" s="8" t="b">
        <v>1</v>
      </c>
      <c r="L240" s="8">
        <v>15</v>
      </c>
      <c r="M240" s="8" t="b">
        <v>1</v>
      </c>
      <c r="N240" s="8" t="s">
        <v>30</v>
      </c>
      <c r="O240" s="12">
        <v>41805.666666666664</v>
      </c>
      <c r="P240" s="12">
        <v>41779.310034722221</v>
      </c>
      <c r="Q240" s="8">
        <v>109</v>
      </c>
      <c r="R240" s="8">
        <v>36.33</v>
      </c>
      <c r="S240" s="13" t="s">
        <v>28</v>
      </c>
      <c r="T240" s="8" t="s">
        <v>31</v>
      </c>
      <c r="U240" s="14">
        <v>41779.310034722221</v>
      </c>
      <c r="V240" s="14">
        <v>41805.666666666664</v>
      </c>
    </row>
    <row r="241" spans="1:22" ht="72" x14ac:dyDescent="0.3">
      <c r="A241" s="8">
        <v>3888</v>
      </c>
      <c r="B241" s="9" t="s">
        <v>513</v>
      </c>
      <c r="C241" s="9" t="s">
        <v>514</v>
      </c>
      <c r="D241" s="10">
        <v>2000</v>
      </c>
      <c r="E241" s="11">
        <v>542</v>
      </c>
      <c r="F241" s="8" t="s">
        <v>26</v>
      </c>
      <c r="G241" s="8" t="s">
        <v>24</v>
      </c>
      <c r="H241" s="8" t="s">
        <v>25</v>
      </c>
      <c r="I241" s="8">
        <v>1488114358</v>
      </c>
      <c r="J241" s="8">
        <v>1485522358</v>
      </c>
      <c r="K241" s="8" t="b">
        <v>0</v>
      </c>
      <c r="L241" s="8">
        <v>14</v>
      </c>
      <c r="M241" s="8" t="b">
        <v>0</v>
      </c>
      <c r="N241" s="8" t="s">
        <v>30</v>
      </c>
      <c r="O241" s="12">
        <v>42792.545810185184</v>
      </c>
      <c r="P241" s="12">
        <v>42762.545810185184</v>
      </c>
      <c r="Q241" s="8">
        <v>27.1</v>
      </c>
      <c r="R241" s="8">
        <v>38.71</v>
      </c>
      <c r="S241" s="13" t="s">
        <v>28</v>
      </c>
      <c r="T241" s="8" t="s">
        <v>31</v>
      </c>
      <c r="U241" s="14">
        <v>42762.545810185184</v>
      </c>
      <c r="V241" s="14">
        <v>42792.545810185184</v>
      </c>
    </row>
    <row r="242" spans="1:22" ht="115.2" x14ac:dyDescent="0.3">
      <c r="A242" s="8">
        <v>3133</v>
      </c>
      <c r="B242" s="9" t="s">
        <v>515</v>
      </c>
      <c r="C242" s="9" t="s">
        <v>516</v>
      </c>
      <c r="D242" s="10">
        <v>500</v>
      </c>
      <c r="E242" s="11">
        <v>540</v>
      </c>
      <c r="F242" s="8" t="s">
        <v>32</v>
      </c>
      <c r="G242" s="8" t="s">
        <v>24</v>
      </c>
      <c r="H242" s="8" t="s">
        <v>25</v>
      </c>
      <c r="I242" s="8">
        <v>1490358834</v>
      </c>
      <c r="J242" s="8">
        <v>1487770434</v>
      </c>
      <c r="K242" s="8" t="b">
        <v>0</v>
      </c>
      <c r="L242" s="8">
        <v>16</v>
      </c>
      <c r="M242" s="8" t="b">
        <v>0</v>
      </c>
      <c r="N242" s="8" t="s">
        <v>30</v>
      </c>
      <c r="O242" s="12">
        <v>42818.523541666669</v>
      </c>
      <c r="P242" s="12">
        <v>42788.565208333333</v>
      </c>
      <c r="Q242" s="8">
        <v>108</v>
      </c>
      <c r="R242" s="8">
        <v>33.75</v>
      </c>
      <c r="S242" s="13" t="s">
        <v>28</v>
      </c>
      <c r="T242" s="8" t="s">
        <v>31</v>
      </c>
      <c r="U242" s="14">
        <v>42788.565208333333</v>
      </c>
      <c r="V242" s="14">
        <v>42818.523541666669</v>
      </c>
    </row>
    <row r="243" spans="1:22" ht="72" x14ac:dyDescent="0.3">
      <c r="A243" s="8">
        <v>3319</v>
      </c>
      <c r="B243" s="9" t="s">
        <v>517</v>
      </c>
      <c r="C243" s="9" t="s">
        <v>518</v>
      </c>
      <c r="D243" s="10">
        <v>500</v>
      </c>
      <c r="E243" s="11">
        <v>540</v>
      </c>
      <c r="F243" s="8" t="s">
        <v>22</v>
      </c>
      <c r="G243" s="8" t="s">
        <v>24</v>
      </c>
      <c r="H243" s="8" t="s">
        <v>25</v>
      </c>
      <c r="I243" s="8">
        <v>1422712986</v>
      </c>
      <c r="J243" s="8">
        <v>1418824986</v>
      </c>
      <c r="K243" s="8" t="b">
        <v>0</v>
      </c>
      <c r="L243" s="8">
        <v>16</v>
      </c>
      <c r="M243" s="8" t="b">
        <v>1</v>
      </c>
      <c r="N243" s="8" t="s">
        <v>30</v>
      </c>
      <c r="O243" s="12">
        <v>42035.585486111115</v>
      </c>
      <c r="P243" s="12">
        <v>41990.585486111115</v>
      </c>
      <c r="Q243" s="8">
        <v>108</v>
      </c>
      <c r="R243" s="8">
        <v>33.75</v>
      </c>
      <c r="S243" s="13" t="s">
        <v>28</v>
      </c>
      <c r="T243" s="8" t="s">
        <v>31</v>
      </c>
      <c r="U243" s="14">
        <v>41990.585486111115</v>
      </c>
      <c r="V243" s="14">
        <v>42035.585486111115</v>
      </c>
    </row>
    <row r="244" spans="1:22" ht="86.4" x14ac:dyDescent="0.3">
      <c r="A244" s="8">
        <v>3563</v>
      </c>
      <c r="B244" s="9" t="s">
        <v>519</v>
      </c>
      <c r="C244" s="9" t="s">
        <v>520</v>
      </c>
      <c r="D244" s="10">
        <v>500</v>
      </c>
      <c r="E244" s="11">
        <v>527.45000000000005</v>
      </c>
      <c r="F244" s="8" t="s">
        <v>22</v>
      </c>
      <c r="G244" s="8" t="s">
        <v>24</v>
      </c>
      <c r="H244" s="8" t="s">
        <v>25</v>
      </c>
      <c r="I244" s="8">
        <v>1470078000</v>
      </c>
      <c r="J244" s="8">
        <v>1467648456</v>
      </c>
      <c r="K244" s="8" t="b">
        <v>0</v>
      </c>
      <c r="L244" s="8">
        <v>25</v>
      </c>
      <c r="M244" s="8" t="b">
        <v>1</v>
      </c>
      <c r="N244" s="8" t="s">
        <v>30</v>
      </c>
      <c r="O244" s="12">
        <v>42583.791666666672</v>
      </c>
      <c r="P244" s="12">
        <v>42555.671944444446</v>
      </c>
      <c r="Q244" s="8">
        <v>105.49</v>
      </c>
      <c r="R244" s="8">
        <v>21.1</v>
      </c>
      <c r="S244" s="13" t="s">
        <v>28</v>
      </c>
      <c r="T244" s="8" t="s">
        <v>31</v>
      </c>
      <c r="U244" s="14">
        <v>42555.671944444446</v>
      </c>
      <c r="V244" s="14">
        <v>42583.791666666672</v>
      </c>
    </row>
    <row r="245" spans="1:22" ht="72" x14ac:dyDescent="0.3">
      <c r="A245" s="8">
        <v>3255</v>
      </c>
      <c r="B245" s="9" t="s">
        <v>521</v>
      </c>
      <c r="C245" s="9" t="s">
        <v>522</v>
      </c>
      <c r="D245" s="10">
        <v>300</v>
      </c>
      <c r="E245" s="11">
        <v>525</v>
      </c>
      <c r="F245" s="8" t="s">
        <v>22</v>
      </c>
      <c r="G245" s="8" t="s">
        <v>24</v>
      </c>
      <c r="H245" s="8" t="s">
        <v>25</v>
      </c>
      <c r="I245" s="8">
        <v>1412706375</v>
      </c>
      <c r="J245" s="8">
        <v>1410114375</v>
      </c>
      <c r="K245" s="8" t="b">
        <v>1</v>
      </c>
      <c r="L245" s="8">
        <v>18</v>
      </c>
      <c r="M245" s="8" t="b">
        <v>1</v>
      </c>
      <c r="N245" s="8" t="s">
        <v>30</v>
      </c>
      <c r="O245" s="12">
        <v>41919.768229166664</v>
      </c>
      <c r="P245" s="12">
        <v>41889.768229166664</v>
      </c>
      <c r="Q245" s="8">
        <v>175</v>
      </c>
      <c r="R245" s="8">
        <v>29.17</v>
      </c>
      <c r="S245" s="13" t="s">
        <v>28</v>
      </c>
      <c r="T245" s="8" t="s">
        <v>31</v>
      </c>
      <c r="U245" s="14">
        <v>41889.768229166664</v>
      </c>
      <c r="V245" s="14">
        <v>41919.768229166664</v>
      </c>
    </row>
    <row r="246" spans="1:22" ht="57.6" x14ac:dyDescent="0.3">
      <c r="A246" s="8">
        <v>3558</v>
      </c>
      <c r="B246" s="9" t="s">
        <v>523</v>
      </c>
      <c r="C246" s="9" t="s">
        <v>524</v>
      </c>
      <c r="D246" s="10">
        <v>350</v>
      </c>
      <c r="E246" s="11">
        <v>504</v>
      </c>
      <c r="F246" s="8" t="s">
        <v>22</v>
      </c>
      <c r="G246" s="8" t="s">
        <v>24</v>
      </c>
      <c r="H246" s="8" t="s">
        <v>25</v>
      </c>
      <c r="I246" s="8">
        <v>1435352400</v>
      </c>
      <c r="J246" s="8">
        <v>1431718575</v>
      </c>
      <c r="K246" s="8" t="b">
        <v>0</v>
      </c>
      <c r="L246" s="8">
        <v>22</v>
      </c>
      <c r="M246" s="8" t="b">
        <v>1</v>
      </c>
      <c r="N246" s="8" t="s">
        <v>30</v>
      </c>
      <c r="O246" s="12">
        <v>42181.875</v>
      </c>
      <c r="P246" s="12">
        <v>42139.816840277781</v>
      </c>
      <c r="Q246" s="8">
        <v>144</v>
      </c>
      <c r="R246" s="8">
        <v>22.91</v>
      </c>
      <c r="S246" s="13" t="s">
        <v>28</v>
      </c>
      <c r="T246" s="8" t="s">
        <v>31</v>
      </c>
      <c r="U246" s="14">
        <v>42139.816840277781</v>
      </c>
      <c r="V246" s="14">
        <v>42181.875</v>
      </c>
    </row>
    <row r="247" spans="1:22" ht="86.4" x14ac:dyDescent="0.3">
      <c r="A247" s="8">
        <v>539</v>
      </c>
      <c r="B247" s="9" t="s">
        <v>525</v>
      </c>
      <c r="C247" s="9" t="s">
        <v>526</v>
      </c>
      <c r="D247" s="10">
        <v>500</v>
      </c>
      <c r="E247" s="11">
        <v>503.22</v>
      </c>
      <c r="F247" s="8" t="s">
        <v>22</v>
      </c>
      <c r="G247" s="8" t="s">
        <v>24</v>
      </c>
      <c r="H247" s="8" t="s">
        <v>25</v>
      </c>
      <c r="I247" s="8">
        <v>1467681107</v>
      </c>
      <c r="J247" s="8">
        <v>1465866707</v>
      </c>
      <c r="K247" s="8" t="b">
        <v>0</v>
      </c>
      <c r="L247" s="8">
        <v>20</v>
      </c>
      <c r="M247" s="8" t="b">
        <v>1</v>
      </c>
      <c r="N247" s="8" t="s">
        <v>30</v>
      </c>
      <c r="O247" s="12">
        <v>42556.049849537041</v>
      </c>
      <c r="P247" s="12">
        <v>42535.049849537041</v>
      </c>
      <c r="Q247" s="8">
        <v>100.64</v>
      </c>
      <c r="R247" s="8">
        <v>25.16</v>
      </c>
      <c r="S247" s="13" t="s">
        <v>28</v>
      </c>
      <c r="T247" s="8" t="s">
        <v>31</v>
      </c>
      <c r="U247" s="14">
        <v>42535.049849537041</v>
      </c>
      <c r="V247" s="14">
        <v>42556.049849537041</v>
      </c>
    </row>
    <row r="248" spans="1:22" ht="72" hidden="1" x14ac:dyDescent="0.3">
      <c r="A248" s="8">
        <v>2922</v>
      </c>
      <c r="B248" s="9" t="s">
        <v>527</v>
      </c>
      <c r="C248" s="9" t="s">
        <v>528</v>
      </c>
      <c r="D248" s="10">
        <v>500</v>
      </c>
      <c r="E248" s="11">
        <v>500</v>
      </c>
      <c r="F248" s="8" t="s">
        <v>22</v>
      </c>
      <c r="G248" s="8" t="s">
        <v>24</v>
      </c>
      <c r="H248" s="8" t="s">
        <v>25</v>
      </c>
      <c r="I248" s="8">
        <v>1431982727</v>
      </c>
      <c r="J248" s="8">
        <v>1428094727</v>
      </c>
      <c r="K248" s="8" t="b">
        <v>0</v>
      </c>
      <c r="L248" s="8">
        <v>6</v>
      </c>
      <c r="M248" s="8" t="b">
        <v>1</v>
      </c>
      <c r="N248" s="8" t="s">
        <v>35</v>
      </c>
      <c r="O248" s="12">
        <v>42142.874155092592</v>
      </c>
      <c r="P248" s="12">
        <v>42097.874155092592</v>
      </c>
      <c r="Q248" s="8">
        <v>100</v>
      </c>
      <c r="R248" s="8">
        <v>83.33</v>
      </c>
      <c r="S248" s="13" t="s">
        <v>28</v>
      </c>
      <c r="T248" s="8" t="s">
        <v>36</v>
      </c>
      <c r="U248" s="14">
        <v>42097.874155092592</v>
      </c>
      <c r="V248" s="14">
        <v>42142.874155092592</v>
      </c>
    </row>
    <row r="249" spans="1:22" ht="57.6" x14ac:dyDescent="0.3">
      <c r="A249" s="8">
        <v>3392</v>
      </c>
      <c r="B249" s="9" t="s">
        <v>529</v>
      </c>
      <c r="C249" s="9" t="s">
        <v>530</v>
      </c>
      <c r="D249" s="10">
        <v>500</v>
      </c>
      <c r="E249" s="11">
        <v>500</v>
      </c>
      <c r="F249" s="8" t="s">
        <v>22</v>
      </c>
      <c r="G249" s="8" t="s">
        <v>24</v>
      </c>
      <c r="H249" s="8" t="s">
        <v>25</v>
      </c>
      <c r="I249" s="8">
        <v>1462565855</v>
      </c>
      <c r="J249" s="8">
        <v>1458245855</v>
      </c>
      <c r="K249" s="8" t="b">
        <v>0</v>
      </c>
      <c r="L249" s="8">
        <v>12</v>
      </c>
      <c r="M249" s="8" t="b">
        <v>1</v>
      </c>
      <c r="N249" s="8" t="s">
        <v>30</v>
      </c>
      <c r="O249" s="12">
        <v>42496.845543981486</v>
      </c>
      <c r="P249" s="12">
        <v>42446.845543981486</v>
      </c>
      <c r="Q249" s="8">
        <v>100</v>
      </c>
      <c r="R249" s="8">
        <v>41.67</v>
      </c>
      <c r="S249" s="13" t="s">
        <v>28</v>
      </c>
      <c r="T249" s="8" t="s">
        <v>31</v>
      </c>
      <c r="U249" s="14">
        <v>42446.845543981486</v>
      </c>
      <c r="V249" s="14">
        <v>42496.845543981486</v>
      </c>
    </row>
    <row r="250" spans="1:22" ht="43.2" x14ac:dyDescent="0.3">
      <c r="A250" s="8">
        <v>3572</v>
      </c>
      <c r="B250" s="9" t="s">
        <v>531</v>
      </c>
      <c r="C250" s="9" t="s">
        <v>532</v>
      </c>
      <c r="D250" s="10">
        <v>500</v>
      </c>
      <c r="E250" s="11">
        <v>500</v>
      </c>
      <c r="F250" s="8" t="s">
        <v>22</v>
      </c>
      <c r="G250" s="8" t="s">
        <v>24</v>
      </c>
      <c r="H250" s="8" t="s">
        <v>25</v>
      </c>
      <c r="I250" s="8">
        <v>1434894082</v>
      </c>
      <c r="J250" s="8">
        <v>1432302082</v>
      </c>
      <c r="K250" s="8" t="b">
        <v>0</v>
      </c>
      <c r="L250" s="8">
        <v>9</v>
      </c>
      <c r="M250" s="8" t="b">
        <v>1</v>
      </c>
      <c r="N250" s="8" t="s">
        <v>30</v>
      </c>
      <c r="O250" s="12">
        <v>42176.570393518516</v>
      </c>
      <c r="P250" s="12">
        <v>42146.570393518516</v>
      </c>
      <c r="Q250" s="8">
        <v>100</v>
      </c>
      <c r="R250" s="8">
        <v>55.56</v>
      </c>
      <c r="S250" s="13" t="s">
        <v>28</v>
      </c>
      <c r="T250" s="8" t="s">
        <v>31</v>
      </c>
      <c r="U250" s="14">
        <v>42146.570393518516</v>
      </c>
      <c r="V250" s="14">
        <v>42176.570393518516</v>
      </c>
    </row>
    <row r="251" spans="1:22" ht="115.2" x14ac:dyDescent="0.3">
      <c r="A251" s="8">
        <v>3579</v>
      </c>
      <c r="B251" s="9" t="s">
        <v>533</v>
      </c>
      <c r="C251" s="9" t="s">
        <v>534</v>
      </c>
      <c r="D251" s="10">
        <v>500</v>
      </c>
      <c r="E251" s="11">
        <v>500</v>
      </c>
      <c r="F251" s="8" t="s">
        <v>22</v>
      </c>
      <c r="G251" s="8" t="s">
        <v>24</v>
      </c>
      <c r="H251" s="8" t="s">
        <v>25</v>
      </c>
      <c r="I251" s="8">
        <v>1459444656</v>
      </c>
      <c r="J251" s="8">
        <v>1456856256</v>
      </c>
      <c r="K251" s="8" t="b">
        <v>0</v>
      </c>
      <c r="L251" s="8">
        <v>14</v>
      </c>
      <c r="M251" s="8" t="b">
        <v>1</v>
      </c>
      <c r="N251" s="8" t="s">
        <v>30</v>
      </c>
      <c r="O251" s="12">
        <v>42460.720555555556</v>
      </c>
      <c r="P251" s="12">
        <v>42430.762222222227</v>
      </c>
      <c r="Q251" s="8">
        <v>100</v>
      </c>
      <c r="R251" s="8">
        <v>35.71</v>
      </c>
      <c r="S251" s="13" t="s">
        <v>28</v>
      </c>
      <c r="T251" s="8" t="s">
        <v>31</v>
      </c>
      <c r="U251" s="14">
        <v>42430.762222222227</v>
      </c>
      <c r="V251" s="14">
        <v>42460.720555555556</v>
      </c>
    </row>
    <row r="252" spans="1:22" ht="72" x14ac:dyDescent="0.3">
      <c r="A252" s="8">
        <v>3650</v>
      </c>
      <c r="B252" s="9" t="s">
        <v>535</v>
      </c>
      <c r="C252" s="9" t="s">
        <v>536</v>
      </c>
      <c r="D252" s="10">
        <v>500</v>
      </c>
      <c r="E252" s="11">
        <v>500</v>
      </c>
      <c r="F252" s="8" t="s">
        <v>22</v>
      </c>
      <c r="G252" s="8" t="s">
        <v>24</v>
      </c>
      <c r="H252" s="8" t="s">
        <v>25</v>
      </c>
      <c r="I252" s="8">
        <v>1454412584</v>
      </c>
      <c r="J252" s="8">
        <v>1452598184</v>
      </c>
      <c r="K252" s="8" t="b">
        <v>0</v>
      </c>
      <c r="L252" s="8">
        <v>17</v>
      </c>
      <c r="M252" s="8" t="b">
        <v>1</v>
      </c>
      <c r="N252" s="8" t="s">
        <v>30</v>
      </c>
      <c r="O252" s="12">
        <v>42402.478981481487</v>
      </c>
      <c r="P252" s="12">
        <v>42381.478981481487</v>
      </c>
      <c r="Q252" s="8">
        <v>100</v>
      </c>
      <c r="R252" s="8">
        <v>29.41</v>
      </c>
      <c r="S252" s="13" t="s">
        <v>28</v>
      </c>
      <c r="T252" s="8" t="s">
        <v>31</v>
      </c>
      <c r="U252" s="14">
        <v>42381.478981481487</v>
      </c>
      <c r="V252" s="14">
        <v>42402.478981481487</v>
      </c>
    </row>
    <row r="253" spans="1:22" ht="57.6" hidden="1" x14ac:dyDescent="0.3">
      <c r="A253" s="8">
        <v>3761</v>
      </c>
      <c r="B253" s="9" t="s">
        <v>537</v>
      </c>
      <c r="C253" s="9" t="s">
        <v>538</v>
      </c>
      <c r="D253" s="10">
        <v>500</v>
      </c>
      <c r="E253" s="11">
        <v>500</v>
      </c>
      <c r="F253" s="8" t="s">
        <v>22</v>
      </c>
      <c r="G253" s="8" t="s">
        <v>24</v>
      </c>
      <c r="H253" s="8" t="s">
        <v>25</v>
      </c>
      <c r="I253" s="8">
        <v>1439247600</v>
      </c>
      <c r="J253" s="8">
        <v>1434625937</v>
      </c>
      <c r="K253" s="8" t="b">
        <v>0</v>
      </c>
      <c r="L253" s="8">
        <v>3</v>
      </c>
      <c r="M253" s="8" t="b">
        <v>1</v>
      </c>
      <c r="N253" s="8" t="s">
        <v>35</v>
      </c>
      <c r="O253" s="12">
        <v>42226.958333333328</v>
      </c>
      <c r="P253" s="12">
        <v>42173.466863425929</v>
      </c>
      <c r="Q253" s="8">
        <v>100</v>
      </c>
      <c r="R253" s="8">
        <v>166.67</v>
      </c>
      <c r="S253" s="13" t="s">
        <v>28</v>
      </c>
      <c r="T253" s="8" t="s">
        <v>36</v>
      </c>
      <c r="U253" s="14">
        <v>42173.466863425929</v>
      </c>
      <c r="V253" s="14">
        <v>42226.958333333328</v>
      </c>
    </row>
    <row r="254" spans="1:22" ht="57.6" x14ac:dyDescent="0.3">
      <c r="A254" s="8">
        <v>3986</v>
      </c>
      <c r="B254" s="9" t="s">
        <v>539</v>
      </c>
      <c r="C254" s="9" t="s">
        <v>540</v>
      </c>
      <c r="D254" s="10">
        <v>5000</v>
      </c>
      <c r="E254" s="11">
        <v>488</v>
      </c>
      <c r="F254" s="8" t="s">
        <v>26</v>
      </c>
      <c r="G254" s="8" t="s">
        <v>24</v>
      </c>
      <c r="H254" s="8" t="s">
        <v>25</v>
      </c>
      <c r="I254" s="8">
        <v>1462539840</v>
      </c>
      <c r="J254" s="8">
        <v>1460034594</v>
      </c>
      <c r="K254" s="8" t="b">
        <v>0</v>
      </c>
      <c r="L254" s="8">
        <v>13</v>
      </c>
      <c r="M254" s="8" t="b">
        <v>0</v>
      </c>
      <c r="N254" s="8" t="s">
        <v>30</v>
      </c>
      <c r="O254" s="12">
        <v>42496.544444444444</v>
      </c>
      <c r="P254" s="12">
        <v>42467.548541666663</v>
      </c>
      <c r="Q254" s="8">
        <v>9.76</v>
      </c>
      <c r="R254" s="8">
        <v>37.54</v>
      </c>
      <c r="S254" s="13" t="s">
        <v>28</v>
      </c>
      <c r="T254" s="8" t="s">
        <v>31</v>
      </c>
      <c r="U254" s="14">
        <v>42467.548541666663</v>
      </c>
      <c r="V254" s="14">
        <v>42496.544444444444</v>
      </c>
    </row>
    <row r="255" spans="1:22" ht="100.8" x14ac:dyDescent="0.3">
      <c r="A255" s="8">
        <v>3405</v>
      </c>
      <c r="B255" s="9" t="s">
        <v>541</v>
      </c>
      <c r="C255" s="9" t="s">
        <v>542</v>
      </c>
      <c r="D255" s="10">
        <v>350</v>
      </c>
      <c r="E255" s="11">
        <v>481.5</v>
      </c>
      <c r="F255" s="8" t="s">
        <v>22</v>
      </c>
      <c r="G255" s="8" t="s">
        <v>24</v>
      </c>
      <c r="H255" s="8" t="s">
        <v>25</v>
      </c>
      <c r="I255" s="8">
        <v>1456876740</v>
      </c>
      <c r="J255" s="8">
        <v>1455063886</v>
      </c>
      <c r="K255" s="8" t="b">
        <v>0</v>
      </c>
      <c r="L255" s="8">
        <v>17</v>
      </c>
      <c r="M255" s="8" t="b">
        <v>1</v>
      </c>
      <c r="N255" s="8" t="s">
        <v>30</v>
      </c>
      <c r="O255" s="12">
        <v>42430.999305555553</v>
      </c>
      <c r="P255" s="12">
        <v>42410.017199074078</v>
      </c>
      <c r="Q255" s="8">
        <v>137.57</v>
      </c>
      <c r="R255" s="8">
        <v>28.32</v>
      </c>
      <c r="S255" s="13" t="s">
        <v>28</v>
      </c>
      <c r="T255" s="8" t="s">
        <v>31</v>
      </c>
      <c r="U255" s="14">
        <v>42410.017199074078</v>
      </c>
      <c r="V255" s="14">
        <v>42430.999305555553</v>
      </c>
    </row>
    <row r="256" spans="1:22" ht="115.2" x14ac:dyDescent="0.3">
      <c r="A256" s="8">
        <v>3562</v>
      </c>
      <c r="B256" s="9" t="s">
        <v>543</v>
      </c>
      <c r="C256" s="9" t="s">
        <v>544</v>
      </c>
      <c r="D256" s="10">
        <v>315</v>
      </c>
      <c r="E256" s="11">
        <v>469</v>
      </c>
      <c r="F256" s="8" t="s">
        <v>22</v>
      </c>
      <c r="G256" s="8" t="s">
        <v>24</v>
      </c>
      <c r="H256" s="8" t="s">
        <v>25</v>
      </c>
      <c r="I256" s="8">
        <v>1457906400</v>
      </c>
      <c r="J256" s="8">
        <v>1457115427</v>
      </c>
      <c r="K256" s="8" t="b">
        <v>0</v>
      </c>
      <c r="L256" s="8">
        <v>31</v>
      </c>
      <c r="M256" s="8" t="b">
        <v>1</v>
      </c>
      <c r="N256" s="8" t="s">
        <v>30</v>
      </c>
      <c r="O256" s="12">
        <v>42442.916666666672</v>
      </c>
      <c r="P256" s="12">
        <v>42433.761886574073</v>
      </c>
      <c r="Q256" s="8">
        <v>148.88999999999999</v>
      </c>
      <c r="R256" s="8">
        <v>15.13</v>
      </c>
      <c r="S256" s="13" t="s">
        <v>28</v>
      </c>
      <c r="T256" s="8" t="s">
        <v>31</v>
      </c>
      <c r="U256" s="14">
        <v>42433.761886574073</v>
      </c>
      <c r="V256" s="14">
        <v>42442.916666666672</v>
      </c>
    </row>
    <row r="257" spans="1:22" ht="100.8" x14ac:dyDescent="0.3">
      <c r="A257" s="8">
        <v>3605</v>
      </c>
      <c r="B257" s="9" t="s">
        <v>545</v>
      </c>
      <c r="C257" s="9" t="s">
        <v>546</v>
      </c>
      <c r="D257" s="10">
        <v>250</v>
      </c>
      <c r="E257" s="11">
        <v>460</v>
      </c>
      <c r="F257" s="8" t="s">
        <v>22</v>
      </c>
      <c r="G257" s="8" t="s">
        <v>24</v>
      </c>
      <c r="H257" s="8" t="s">
        <v>25</v>
      </c>
      <c r="I257" s="8">
        <v>1455390126</v>
      </c>
      <c r="J257" s="8">
        <v>1452798126</v>
      </c>
      <c r="K257" s="8" t="b">
        <v>0</v>
      </c>
      <c r="L257" s="8">
        <v>15</v>
      </c>
      <c r="M257" s="8" t="b">
        <v>1</v>
      </c>
      <c r="N257" s="8" t="s">
        <v>30</v>
      </c>
      <c r="O257" s="12">
        <v>42413.793124999997</v>
      </c>
      <c r="P257" s="12">
        <v>42383.793124999997</v>
      </c>
      <c r="Q257" s="8">
        <v>184</v>
      </c>
      <c r="R257" s="8">
        <v>30.67</v>
      </c>
      <c r="S257" s="13" t="s">
        <v>28</v>
      </c>
      <c r="T257" s="8" t="s">
        <v>31</v>
      </c>
      <c r="U257" s="14">
        <v>42383.793124999997</v>
      </c>
      <c r="V257" s="14">
        <v>42413.793124999997</v>
      </c>
    </row>
    <row r="258" spans="1:22" ht="129.6" x14ac:dyDescent="0.3">
      <c r="A258" s="8">
        <v>4001</v>
      </c>
      <c r="B258" s="9" t="s">
        <v>547</v>
      </c>
      <c r="C258" s="9" t="s">
        <v>548</v>
      </c>
      <c r="D258" s="10">
        <v>1200</v>
      </c>
      <c r="E258" s="11">
        <v>453</v>
      </c>
      <c r="F258" s="8" t="s">
        <v>26</v>
      </c>
      <c r="G258" s="8" t="s">
        <v>24</v>
      </c>
      <c r="H258" s="8" t="s">
        <v>25</v>
      </c>
      <c r="I258" s="8">
        <v>1488394800</v>
      </c>
      <c r="J258" s="8">
        <v>1486681708</v>
      </c>
      <c r="K258" s="8" t="b">
        <v>0</v>
      </c>
      <c r="L258" s="8">
        <v>14</v>
      </c>
      <c r="M258" s="8" t="b">
        <v>0</v>
      </c>
      <c r="N258" s="8" t="s">
        <v>30</v>
      </c>
      <c r="O258" s="12">
        <v>42795.791666666672</v>
      </c>
      <c r="P258" s="12">
        <v>42775.964212962965</v>
      </c>
      <c r="Q258" s="8">
        <v>37.75</v>
      </c>
      <c r="R258" s="8">
        <v>32.36</v>
      </c>
      <c r="S258" s="13" t="s">
        <v>28</v>
      </c>
      <c r="T258" s="8" t="s">
        <v>31</v>
      </c>
      <c r="U258" s="14">
        <v>42775.964212962965</v>
      </c>
      <c r="V258" s="14">
        <v>42795.791666666672</v>
      </c>
    </row>
    <row r="259" spans="1:22" ht="86.4" x14ac:dyDescent="0.3">
      <c r="A259" s="8">
        <v>3325</v>
      </c>
      <c r="B259" s="9" t="s">
        <v>549</v>
      </c>
      <c r="C259" s="9" t="s">
        <v>550</v>
      </c>
      <c r="D259" s="10">
        <v>400</v>
      </c>
      <c r="E259" s="11">
        <v>450</v>
      </c>
      <c r="F259" s="8" t="s">
        <v>22</v>
      </c>
      <c r="G259" s="8" t="s">
        <v>24</v>
      </c>
      <c r="H259" s="8" t="s">
        <v>25</v>
      </c>
      <c r="I259" s="8">
        <v>1428256277</v>
      </c>
      <c r="J259" s="8">
        <v>1425235877</v>
      </c>
      <c r="K259" s="8" t="b">
        <v>0</v>
      </c>
      <c r="L259" s="8">
        <v>15</v>
      </c>
      <c r="M259" s="8" t="b">
        <v>1</v>
      </c>
      <c r="N259" s="8" t="s">
        <v>30</v>
      </c>
      <c r="O259" s="12">
        <v>42099.743946759263</v>
      </c>
      <c r="P259" s="12">
        <v>42064.785613425927</v>
      </c>
      <c r="Q259" s="8">
        <v>112.5</v>
      </c>
      <c r="R259" s="8">
        <v>30</v>
      </c>
      <c r="S259" s="13" t="s">
        <v>28</v>
      </c>
      <c r="T259" s="8" t="s">
        <v>31</v>
      </c>
      <c r="U259" s="14">
        <v>42064.785613425927</v>
      </c>
      <c r="V259" s="14">
        <v>42099.743946759263</v>
      </c>
    </row>
    <row r="260" spans="1:22" ht="86.4" x14ac:dyDescent="0.3">
      <c r="A260" s="8">
        <v>2805</v>
      </c>
      <c r="B260" s="9" t="s">
        <v>551</v>
      </c>
      <c r="C260" s="9" t="s">
        <v>552</v>
      </c>
      <c r="D260" s="10">
        <v>400</v>
      </c>
      <c r="E260" s="11">
        <v>440</v>
      </c>
      <c r="F260" s="8" t="s">
        <v>22</v>
      </c>
      <c r="G260" s="8" t="s">
        <v>24</v>
      </c>
      <c r="H260" s="8" t="s">
        <v>25</v>
      </c>
      <c r="I260" s="8">
        <v>1440245273</v>
      </c>
      <c r="J260" s="8">
        <v>1438085273</v>
      </c>
      <c r="K260" s="8" t="b">
        <v>0</v>
      </c>
      <c r="L260" s="8">
        <v>18</v>
      </c>
      <c r="M260" s="8" t="b">
        <v>1</v>
      </c>
      <c r="N260" s="8" t="s">
        <v>30</v>
      </c>
      <c r="O260" s="12">
        <v>42238.505474537036</v>
      </c>
      <c r="P260" s="12">
        <v>42213.505474537036</v>
      </c>
      <c r="Q260" s="8">
        <v>110</v>
      </c>
      <c r="R260" s="8">
        <v>24.44</v>
      </c>
      <c r="S260" s="13" t="s">
        <v>28</v>
      </c>
      <c r="T260" s="8" t="s">
        <v>31</v>
      </c>
      <c r="U260" s="14">
        <v>42213.505474537036</v>
      </c>
      <c r="V260" s="14">
        <v>42238.505474537036</v>
      </c>
    </row>
    <row r="261" spans="1:22" ht="57.6" x14ac:dyDescent="0.3">
      <c r="A261" s="8">
        <v>3693</v>
      </c>
      <c r="B261" s="9" t="s">
        <v>553</v>
      </c>
      <c r="C261" s="9" t="s">
        <v>554</v>
      </c>
      <c r="D261" s="10">
        <v>333</v>
      </c>
      <c r="E261" s="11">
        <v>430</v>
      </c>
      <c r="F261" s="8" t="s">
        <v>22</v>
      </c>
      <c r="G261" s="8" t="s">
        <v>24</v>
      </c>
      <c r="H261" s="8" t="s">
        <v>25</v>
      </c>
      <c r="I261" s="8">
        <v>1448922600</v>
      </c>
      <c r="J261" s="8">
        <v>1446352529</v>
      </c>
      <c r="K261" s="8" t="b">
        <v>0</v>
      </c>
      <c r="L261" s="8">
        <v>14</v>
      </c>
      <c r="M261" s="8" t="b">
        <v>1</v>
      </c>
      <c r="N261" s="8" t="s">
        <v>30</v>
      </c>
      <c r="O261" s="12">
        <v>42338.9375</v>
      </c>
      <c r="P261" s="12">
        <v>42309.191307870366</v>
      </c>
      <c r="Q261" s="8">
        <v>129.13</v>
      </c>
      <c r="R261" s="8">
        <v>30.71</v>
      </c>
      <c r="S261" s="13" t="s">
        <v>28</v>
      </c>
      <c r="T261" s="8" t="s">
        <v>31</v>
      </c>
      <c r="U261" s="14">
        <v>42309.191307870366</v>
      </c>
      <c r="V261" s="14">
        <v>42338.9375</v>
      </c>
    </row>
    <row r="262" spans="1:22" ht="72" x14ac:dyDescent="0.3">
      <c r="A262" s="8">
        <v>3820</v>
      </c>
      <c r="B262" s="9" t="s">
        <v>555</v>
      </c>
      <c r="C262" s="9" t="s">
        <v>556</v>
      </c>
      <c r="D262" s="10">
        <v>300</v>
      </c>
      <c r="E262" s="11">
        <v>430</v>
      </c>
      <c r="F262" s="8" t="s">
        <v>22</v>
      </c>
      <c r="G262" s="8" t="s">
        <v>24</v>
      </c>
      <c r="H262" s="8" t="s">
        <v>25</v>
      </c>
      <c r="I262" s="8">
        <v>1436110717</v>
      </c>
      <c r="J262" s="8">
        <v>1433518717</v>
      </c>
      <c r="K262" s="8" t="b">
        <v>0</v>
      </c>
      <c r="L262" s="8">
        <v>20</v>
      </c>
      <c r="M262" s="8" t="b">
        <v>1</v>
      </c>
      <c r="N262" s="8" t="s">
        <v>30</v>
      </c>
      <c r="O262" s="12">
        <v>42190.651817129634</v>
      </c>
      <c r="P262" s="12">
        <v>42160.651817129634</v>
      </c>
      <c r="Q262" s="8">
        <v>143.33000000000001</v>
      </c>
      <c r="R262" s="8">
        <v>21.5</v>
      </c>
      <c r="S262" s="13" t="s">
        <v>28</v>
      </c>
      <c r="T262" s="8" t="s">
        <v>31</v>
      </c>
      <c r="U262" s="14">
        <v>42160.651817129634</v>
      </c>
      <c r="V262" s="14">
        <v>42190.651817129634</v>
      </c>
    </row>
    <row r="263" spans="1:22" ht="57.6" x14ac:dyDescent="0.3">
      <c r="A263" s="8">
        <v>4069</v>
      </c>
      <c r="B263" s="9" t="s">
        <v>557</v>
      </c>
      <c r="C263" s="9" t="s">
        <v>558</v>
      </c>
      <c r="D263" s="10">
        <v>1250</v>
      </c>
      <c r="E263" s="11">
        <v>430</v>
      </c>
      <c r="F263" s="8" t="s">
        <v>26</v>
      </c>
      <c r="G263" s="8" t="s">
        <v>24</v>
      </c>
      <c r="H263" s="8" t="s">
        <v>25</v>
      </c>
      <c r="I263" s="8">
        <v>1425124800</v>
      </c>
      <c r="J263" s="8">
        <v>1421596356</v>
      </c>
      <c r="K263" s="8" t="b">
        <v>0</v>
      </c>
      <c r="L263" s="8">
        <v>13</v>
      </c>
      <c r="M263" s="8" t="b">
        <v>0</v>
      </c>
      <c r="N263" s="8" t="s">
        <v>30</v>
      </c>
      <c r="O263" s="12">
        <v>42063.5</v>
      </c>
      <c r="P263" s="12">
        <v>42022.661527777775</v>
      </c>
      <c r="Q263" s="8">
        <v>34.4</v>
      </c>
      <c r="R263" s="8">
        <v>33.08</v>
      </c>
      <c r="S263" s="13" t="s">
        <v>28</v>
      </c>
      <c r="T263" s="8" t="s">
        <v>31</v>
      </c>
      <c r="U263" s="14">
        <v>42022.661527777775</v>
      </c>
      <c r="V263" s="14">
        <v>42063.5</v>
      </c>
    </row>
    <row r="264" spans="1:22" ht="28.8" x14ac:dyDescent="0.3">
      <c r="A264" s="8">
        <v>3719</v>
      </c>
      <c r="B264" s="9" t="s">
        <v>559</v>
      </c>
      <c r="C264" s="9" t="s">
        <v>560</v>
      </c>
      <c r="D264" s="10">
        <v>200</v>
      </c>
      <c r="E264" s="11">
        <v>420</v>
      </c>
      <c r="F264" s="8" t="s">
        <v>22</v>
      </c>
      <c r="G264" s="8" t="s">
        <v>24</v>
      </c>
      <c r="H264" s="8" t="s">
        <v>25</v>
      </c>
      <c r="I264" s="8">
        <v>1434994266</v>
      </c>
      <c r="J264" s="8">
        <v>1432402266</v>
      </c>
      <c r="K264" s="8" t="b">
        <v>0</v>
      </c>
      <c r="L264" s="8">
        <v>4</v>
      </c>
      <c r="M264" s="8" t="b">
        <v>1</v>
      </c>
      <c r="N264" s="8" t="s">
        <v>30</v>
      </c>
      <c r="O264" s="12">
        <v>42177.729930555557</v>
      </c>
      <c r="P264" s="12">
        <v>42147.729930555557</v>
      </c>
      <c r="Q264" s="8">
        <v>210</v>
      </c>
      <c r="R264" s="8">
        <v>105</v>
      </c>
      <c r="S264" s="13" t="s">
        <v>28</v>
      </c>
      <c r="T264" s="8" t="s">
        <v>31</v>
      </c>
      <c r="U264" s="14">
        <v>42147.729930555557</v>
      </c>
      <c r="V264" s="14">
        <v>42177.729930555557</v>
      </c>
    </row>
    <row r="265" spans="1:22" ht="57.6" x14ac:dyDescent="0.3">
      <c r="A265" s="8">
        <v>2854</v>
      </c>
      <c r="B265" s="9" t="s">
        <v>561</v>
      </c>
      <c r="C265" s="9" t="s">
        <v>562</v>
      </c>
      <c r="D265" s="10">
        <v>1000</v>
      </c>
      <c r="E265" s="11">
        <v>417</v>
      </c>
      <c r="F265" s="8" t="s">
        <v>26</v>
      </c>
      <c r="G265" s="8" t="s">
        <v>24</v>
      </c>
      <c r="H265" s="8" t="s">
        <v>25</v>
      </c>
      <c r="I265" s="8">
        <v>1431018719</v>
      </c>
      <c r="J265" s="8">
        <v>1429290719</v>
      </c>
      <c r="K265" s="8" t="b">
        <v>0</v>
      </c>
      <c r="L265" s="8">
        <v>14</v>
      </c>
      <c r="M265" s="8" t="b">
        <v>0</v>
      </c>
      <c r="N265" s="8" t="s">
        <v>30</v>
      </c>
      <c r="O265" s="12">
        <v>42131.71665509259</v>
      </c>
      <c r="P265" s="12">
        <v>42111.71665509259</v>
      </c>
      <c r="Q265" s="8">
        <v>41.7</v>
      </c>
      <c r="R265" s="8">
        <v>29.79</v>
      </c>
      <c r="S265" s="13" t="s">
        <v>28</v>
      </c>
      <c r="T265" s="8" t="s">
        <v>31</v>
      </c>
      <c r="U265" s="14">
        <v>42111.71665509259</v>
      </c>
      <c r="V265" s="14">
        <v>42131.71665509259</v>
      </c>
    </row>
    <row r="266" spans="1:22" ht="115.2" x14ac:dyDescent="0.3">
      <c r="A266" s="8">
        <v>3704</v>
      </c>
      <c r="B266" s="9" t="s">
        <v>563</v>
      </c>
      <c r="C266" s="9" t="s">
        <v>564</v>
      </c>
      <c r="D266" s="10">
        <v>300</v>
      </c>
      <c r="E266" s="11">
        <v>409.01</v>
      </c>
      <c r="F266" s="8" t="s">
        <v>22</v>
      </c>
      <c r="G266" s="8" t="s">
        <v>24</v>
      </c>
      <c r="H266" s="8" t="s">
        <v>25</v>
      </c>
      <c r="I266" s="8">
        <v>1464712394</v>
      </c>
      <c r="J266" s="8">
        <v>1459528394</v>
      </c>
      <c r="K266" s="8" t="b">
        <v>0</v>
      </c>
      <c r="L266" s="8">
        <v>27</v>
      </c>
      <c r="M266" s="8" t="b">
        <v>1</v>
      </c>
      <c r="N266" s="8" t="s">
        <v>30</v>
      </c>
      <c r="O266" s="12">
        <v>42521.689745370371</v>
      </c>
      <c r="P266" s="12">
        <v>42461.689745370371</v>
      </c>
      <c r="Q266" s="8">
        <v>136.34</v>
      </c>
      <c r="R266" s="8">
        <v>15.15</v>
      </c>
      <c r="S266" s="13" t="s">
        <v>28</v>
      </c>
      <c r="T266" s="8" t="s">
        <v>31</v>
      </c>
      <c r="U266" s="14">
        <v>42461.689745370371</v>
      </c>
      <c r="V266" s="14">
        <v>42521.689745370371</v>
      </c>
    </row>
    <row r="267" spans="1:22" ht="115.2" x14ac:dyDescent="0.3">
      <c r="A267" s="8">
        <v>4096</v>
      </c>
      <c r="B267" s="9" t="s">
        <v>565</v>
      </c>
      <c r="C267" s="9" t="s">
        <v>566</v>
      </c>
      <c r="D267" s="10">
        <v>3500</v>
      </c>
      <c r="E267" s="11">
        <v>400</v>
      </c>
      <c r="F267" s="8" t="s">
        <v>26</v>
      </c>
      <c r="G267" s="8" t="s">
        <v>24</v>
      </c>
      <c r="H267" s="8" t="s">
        <v>25</v>
      </c>
      <c r="I267" s="8">
        <v>1488271860</v>
      </c>
      <c r="J267" s="8">
        <v>1484484219</v>
      </c>
      <c r="K267" s="8" t="b">
        <v>0</v>
      </c>
      <c r="L267" s="8">
        <v>5</v>
      </c>
      <c r="M267" s="8" t="b">
        <v>0</v>
      </c>
      <c r="N267" s="8" t="s">
        <v>30</v>
      </c>
      <c r="O267" s="12">
        <v>42794.368750000001</v>
      </c>
      <c r="P267" s="12">
        <v>42750.530312499999</v>
      </c>
      <c r="Q267" s="8">
        <v>11.43</v>
      </c>
      <c r="R267" s="8">
        <v>80</v>
      </c>
      <c r="S267" s="13" t="s">
        <v>28</v>
      </c>
      <c r="T267" s="8" t="s">
        <v>31</v>
      </c>
      <c r="U267" s="14">
        <v>42750.530312499999</v>
      </c>
      <c r="V267" s="14">
        <v>42794.368749999994</v>
      </c>
    </row>
    <row r="268" spans="1:22" ht="57.6" x14ac:dyDescent="0.3">
      <c r="A268" s="8">
        <v>3453</v>
      </c>
      <c r="B268" s="9" t="s">
        <v>567</v>
      </c>
      <c r="C268" s="9" t="s">
        <v>568</v>
      </c>
      <c r="D268" s="10">
        <v>300</v>
      </c>
      <c r="E268" s="11">
        <v>385</v>
      </c>
      <c r="F268" s="8" t="s">
        <v>22</v>
      </c>
      <c r="G268" s="8" t="s">
        <v>24</v>
      </c>
      <c r="H268" s="8" t="s">
        <v>25</v>
      </c>
      <c r="I268" s="8">
        <v>1471130956</v>
      </c>
      <c r="J268" s="8">
        <v>1465946956</v>
      </c>
      <c r="K268" s="8" t="b">
        <v>0</v>
      </c>
      <c r="L268" s="8">
        <v>14</v>
      </c>
      <c r="M268" s="8" t="b">
        <v>1</v>
      </c>
      <c r="N268" s="8" t="s">
        <v>30</v>
      </c>
      <c r="O268" s="12">
        <v>42595.97865740741</v>
      </c>
      <c r="P268" s="12">
        <v>42535.97865740741</v>
      </c>
      <c r="Q268" s="8">
        <v>128.33000000000001</v>
      </c>
      <c r="R268" s="8">
        <v>27.5</v>
      </c>
      <c r="S268" s="13" t="s">
        <v>28</v>
      </c>
      <c r="T268" s="8" t="s">
        <v>31</v>
      </c>
      <c r="U268" s="14">
        <v>42535.97865740741</v>
      </c>
      <c r="V268" s="14">
        <v>42595.97865740741</v>
      </c>
    </row>
    <row r="269" spans="1:22" ht="115.2" x14ac:dyDescent="0.3">
      <c r="A269" s="8">
        <v>3725</v>
      </c>
      <c r="B269" s="9" t="s">
        <v>569</v>
      </c>
      <c r="C269" s="9" t="s">
        <v>570</v>
      </c>
      <c r="D269" s="10">
        <v>300</v>
      </c>
      <c r="E269" s="11">
        <v>381</v>
      </c>
      <c r="F269" s="8" t="s">
        <v>22</v>
      </c>
      <c r="G269" s="8" t="s">
        <v>24</v>
      </c>
      <c r="H269" s="8" t="s">
        <v>25</v>
      </c>
      <c r="I269" s="8">
        <v>1455831000</v>
      </c>
      <c r="J269" s="8">
        <v>1454366467</v>
      </c>
      <c r="K269" s="8" t="b">
        <v>0</v>
      </c>
      <c r="L269" s="8">
        <v>15</v>
      </c>
      <c r="M269" s="8" t="b">
        <v>1</v>
      </c>
      <c r="N269" s="8" t="s">
        <v>30</v>
      </c>
      <c r="O269" s="12">
        <v>42418.895833333328</v>
      </c>
      <c r="P269" s="12">
        <v>42401.945219907408</v>
      </c>
      <c r="Q269" s="8">
        <v>127</v>
      </c>
      <c r="R269" s="8">
        <v>25.4</v>
      </c>
      <c r="S269" s="13" t="s">
        <v>28</v>
      </c>
      <c r="T269" s="8" t="s">
        <v>31</v>
      </c>
      <c r="U269" s="14">
        <v>42401.945219907408</v>
      </c>
      <c r="V269" s="14">
        <v>42418.895833333328</v>
      </c>
    </row>
    <row r="270" spans="1:22" ht="72" x14ac:dyDescent="0.3">
      <c r="A270" s="8">
        <v>3540</v>
      </c>
      <c r="B270" s="9" t="s">
        <v>571</v>
      </c>
      <c r="C270" s="9" t="s">
        <v>572</v>
      </c>
      <c r="D270" s="10">
        <v>300</v>
      </c>
      <c r="E270" s="11">
        <v>369</v>
      </c>
      <c r="F270" s="8" t="s">
        <v>22</v>
      </c>
      <c r="G270" s="8" t="s">
        <v>24</v>
      </c>
      <c r="H270" s="8" t="s">
        <v>25</v>
      </c>
      <c r="I270" s="8">
        <v>1466899491</v>
      </c>
      <c r="J270" s="8">
        <v>1464307491</v>
      </c>
      <c r="K270" s="8" t="b">
        <v>0</v>
      </c>
      <c r="L270" s="8">
        <v>8</v>
      </c>
      <c r="M270" s="8" t="b">
        <v>1</v>
      </c>
      <c r="N270" s="8" t="s">
        <v>30</v>
      </c>
      <c r="O270" s="12">
        <v>42547.003368055557</v>
      </c>
      <c r="P270" s="12">
        <v>42517.003368055557</v>
      </c>
      <c r="Q270" s="8">
        <v>123</v>
      </c>
      <c r="R270" s="8">
        <v>46.13</v>
      </c>
      <c r="S270" s="13" t="s">
        <v>28</v>
      </c>
      <c r="T270" s="8" t="s">
        <v>31</v>
      </c>
      <c r="U270" s="14">
        <v>42517.003368055557</v>
      </c>
      <c r="V270" s="14">
        <v>42547.003368055557</v>
      </c>
    </row>
    <row r="271" spans="1:22" ht="57.6" x14ac:dyDescent="0.3">
      <c r="A271" s="8">
        <v>3475</v>
      </c>
      <c r="B271" s="9" t="s">
        <v>573</v>
      </c>
      <c r="C271" s="9" t="s">
        <v>574</v>
      </c>
      <c r="D271" s="10">
        <v>300</v>
      </c>
      <c r="E271" s="11">
        <v>340</v>
      </c>
      <c r="F271" s="8" t="s">
        <v>22</v>
      </c>
      <c r="G271" s="8" t="s">
        <v>24</v>
      </c>
      <c r="H271" s="8" t="s">
        <v>25</v>
      </c>
      <c r="I271" s="8">
        <v>1414972800</v>
      </c>
      <c r="J271" s="8">
        <v>1412629704</v>
      </c>
      <c r="K271" s="8" t="b">
        <v>0</v>
      </c>
      <c r="L271" s="8">
        <v>17</v>
      </c>
      <c r="M271" s="8" t="b">
        <v>1</v>
      </c>
      <c r="N271" s="8" t="s">
        <v>30</v>
      </c>
      <c r="O271" s="12">
        <v>41946</v>
      </c>
      <c r="P271" s="12">
        <v>41918.880833333329</v>
      </c>
      <c r="Q271" s="8">
        <v>113.33</v>
      </c>
      <c r="R271" s="8">
        <v>20</v>
      </c>
      <c r="S271" s="13" t="s">
        <v>28</v>
      </c>
      <c r="T271" s="8" t="s">
        <v>31</v>
      </c>
      <c r="U271" s="14">
        <v>41918.880833333329</v>
      </c>
      <c r="V271" s="14">
        <v>41946</v>
      </c>
    </row>
    <row r="272" spans="1:22" ht="100.8" hidden="1" x14ac:dyDescent="0.3">
      <c r="A272" s="8">
        <v>3070</v>
      </c>
      <c r="B272" s="9" t="s">
        <v>575</v>
      </c>
      <c r="C272" s="9" t="s">
        <v>576</v>
      </c>
      <c r="D272" s="10">
        <v>10000</v>
      </c>
      <c r="E272" s="11">
        <v>334</v>
      </c>
      <c r="F272" s="8" t="s">
        <v>26</v>
      </c>
      <c r="G272" s="8" t="s">
        <v>24</v>
      </c>
      <c r="H272" s="8" t="s">
        <v>25</v>
      </c>
      <c r="I272" s="8">
        <v>1481132169</v>
      </c>
      <c r="J272" s="8">
        <v>1479317769</v>
      </c>
      <c r="K272" s="8" t="b">
        <v>0</v>
      </c>
      <c r="L272" s="8">
        <v>16</v>
      </c>
      <c r="M272" s="8" t="b">
        <v>0</v>
      </c>
      <c r="N272" s="8" t="s">
        <v>27</v>
      </c>
      <c r="O272" s="12">
        <v>42711.733437499999</v>
      </c>
      <c r="P272" s="12">
        <v>42690.733437499999</v>
      </c>
      <c r="Q272" s="8">
        <v>3.34</v>
      </c>
      <c r="R272" s="8">
        <v>20.88</v>
      </c>
      <c r="S272" s="13" t="s">
        <v>28</v>
      </c>
      <c r="T272" s="8" t="s">
        <v>29</v>
      </c>
      <c r="U272" s="14">
        <v>42690.733437499999</v>
      </c>
      <c r="V272" s="14">
        <v>42711.733437499999</v>
      </c>
    </row>
    <row r="273" spans="1:22" ht="86.4" x14ac:dyDescent="0.3">
      <c r="A273" s="8">
        <v>3835</v>
      </c>
      <c r="B273" s="9" t="s">
        <v>577</v>
      </c>
      <c r="C273" s="9" t="s">
        <v>578</v>
      </c>
      <c r="D273" s="10">
        <v>200</v>
      </c>
      <c r="E273" s="11">
        <v>320</v>
      </c>
      <c r="F273" s="8" t="s">
        <v>22</v>
      </c>
      <c r="G273" s="8" t="s">
        <v>24</v>
      </c>
      <c r="H273" s="8" t="s">
        <v>25</v>
      </c>
      <c r="I273" s="8">
        <v>1461278208</v>
      </c>
      <c r="J273" s="8">
        <v>1459463808</v>
      </c>
      <c r="K273" s="8" t="b">
        <v>0</v>
      </c>
      <c r="L273" s="8">
        <v>8</v>
      </c>
      <c r="M273" s="8" t="b">
        <v>1</v>
      </c>
      <c r="N273" s="8" t="s">
        <v>30</v>
      </c>
      <c r="O273" s="12">
        <v>42481.94222222222</v>
      </c>
      <c r="P273" s="12">
        <v>42460.94222222222</v>
      </c>
      <c r="Q273" s="8">
        <v>160</v>
      </c>
      <c r="R273" s="8">
        <v>40</v>
      </c>
      <c r="S273" s="13" t="s">
        <v>28</v>
      </c>
      <c r="T273" s="8" t="s">
        <v>31</v>
      </c>
      <c r="U273" s="14">
        <v>42460.94222222222</v>
      </c>
      <c r="V273" s="14">
        <v>42481.94222222222</v>
      </c>
    </row>
    <row r="274" spans="1:22" ht="57.6" x14ac:dyDescent="0.3">
      <c r="A274" s="8">
        <v>3974</v>
      </c>
      <c r="B274" s="9" t="s">
        <v>579</v>
      </c>
      <c r="C274" s="9" t="s">
        <v>580</v>
      </c>
      <c r="D274" s="10">
        <v>1000</v>
      </c>
      <c r="E274" s="11">
        <v>320</v>
      </c>
      <c r="F274" s="8" t="s">
        <v>26</v>
      </c>
      <c r="G274" s="8" t="s">
        <v>24</v>
      </c>
      <c r="H274" s="8" t="s">
        <v>25</v>
      </c>
      <c r="I274" s="8">
        <v>1464872848</v>
      </c>
      <c r="J274" s="8">
        <v>1462280848</v>
      </c>
      <c r="K274" s="8" t="b">
        <v>0</v>
      </c>
      <c r="L274" s="8">
        <v>11</v>
      </c>
      <c r="M274" s="8" t="b">
        <v>0</v>
      </c>
      <c r="N274" s="8" t="s">
        <v>30</v>
      </c>
      <c r="O274" s="12">
        <v>42523.546851851846</v>
      </c>
      <c r="P274" s="12">
        <v>42493.546851851846</v>
      </c>
      <c r="Q274" s="8">
        <v>32</v>
      </c>
      <c r="R274" s="8">
        <v>29.09</v>
      </c>
      <c r="S274" s="13" t="s">
        <v>28</v>
      </c>
      <c r="T274" s="8" t="s">
        <v>31</v>
      </c>
      <c r="U274" s="14">
        <v>42493.546851851846</v>
      </c>
      <c r="V274" s="14">
        <v>42523.546851851846</v>
      </c>
    </row>
    <row r="275" spans="1:22" ht="115.2" x14ac:dyDescent="0.3">
      <c r="A275" s="8">
        <v>3292</v>
      </c>
      <c r="B275" s="9" t="s">
        <v>581</v>
      </c>
      <c r="C275" s="9" t="s">
        <v>582</v>
      </c>
      <c r="D275" s="10">
        <v>101</v>
      </c>
      <c r="E275" s="11">
        <v>289</v>
      </c>
      <c r="F275" s="8" t="s">
        <v>22</v>
      </c>
      <c r="G275" s="8" t="s">
        <v>24</v>
      </c>
      <c r="H275" s="8" t="s">
        <v>25</v>
      </c>
      <c r="I275" s="8">
        <v>1449257348</v>
      </c>
      <c r="J275" s="8">
        <v>1444069748</v>
      </c>
      <c r="K275" s="8" t="b">
        <v>0</v>
      </c>
      <c r="L275" s="8">
        <v>15</v>
      </c>
      <c r="M275" s="8" t="b">
        <v>1</v>
      </c>
      <c r="N275" s="8" t="s">
        <v>30</v>
      </c>
      <c r="O275" s="12">
        <v>42342.811898148153</v>
      </c>
      <c r="P275" s="12">
        <v>42282.770231481481</v>
      </c>
      <c r="Q275" s="8">
        <v>286.14</v>
      </c>
      <c r="R275" s="8">
        <v>19.27</v>
      </c>
      <c r="S275" s="13" t="s">
        <v>28</v>
      </c>
      <c r="T275" s="8" t="s">
        <v>31</v>
      </c>
      <c r="U275" s="14">
        <v>42282.770231481481</v>
      </c>
      <c r="V275" s="14">
        <v>42342.811898148153</v>
      </c>
    </row>
    <row r="276" spans="1:22" ht="86.4" x14ac:dyDescent="0.3">
      <c r="A276" s="8">
        <v>3397</v>
      </c>
      <c r="B276" s="9" t="s">
        <v>583</v>
      </c>
      <c r="C276" s="9" t="s">
        <v>584</v>
      </c>
      <c r="D276" s="10">
        <v>250</v>
      </c>
      <c r="E276" s="11">
        <v>280</v>
      </c>
      <c r="F276" s="8" t="s">
        <v>22</v>
      </c>
      <c r="G276" s="8" t="s">
        <v>24</v>
      </c>
      <c r="H276" s="8" t="s">
        <v>25</v>
      </c>
      <c r="I276" s="8">
        <v>1455832800</v>
      </c>
      <c r="J276" s="8">
        <v>1452338929</v>
      </c>
      <c r="K276" s="8" t="b">
        <v>0</v>
      </c>
      <c r="L276" s="8">
        <v>24</v>
      </c>
      <c r="M276" s="8" t="b">
        <v>1</v>
      </c>
      <c r="N276" s="8" t="s">
        <v>30</v>
      </c>
      <c r="O276" s="12">
        <v>42418.916666666672</v>
      </c>
      <c r="P276" s="12">
        <v>42378.478344907402</v>
      </c>
      <c r="Q276" s="8">
        <v>112</v>
      </c>
      <c r="R276" s="8">
        <v>11.67</v>
      </c>
      <c r="S276" s="13" t="s">
        <v>28</v>
      </c>
      <c r="T276" s="8" t="s">
        <v>31</v>
      </c>
      <c r="U276" s="14">
        <v>42378.478344907402</v>
      </c>
      <c r="V276" s="14">
        <v>42418.916666666672</v>
      </c>
    </row>
    <row r="277" spans="1:22" ht="72" hidden="1" x14ac:dyDescent="0.3">
      <c r="A277" s="8">
        <v>3205</v>
      </c>
      <c r="B277" s="9" t="s">
        <v>585</v>
      </c>
      <c r="C277" s="9" t="s">
        <v>586</v>
      </c>
      <c r="D277" s="10">
        <v>8000</v>
      </c>
      <c r="E277" s="11">
        <v>273</v>
      </c>
      <c r="F277" s="8" t="s">
        <v>26</v>
      </c>
      <c r="G277" s="8" t="s">
        <v>24</v>
      </c>
      <c r="H277" s="8" t="s">
        <v>25</v>
      </c>
      <c r="I277" s="8">
        <v>1430470772</v>
      </c>
      <c r="J277" s="8">
        <v>1427878772</v>
      </c>
      <c r="K277" s="8" t="b">
        <v>0</v>
      </c>
      <c r="L277" s="8">
        <v>12</v>
      </c>
      <c r="M277" s="8" t="b">
        <v>0</v>
      </c>
      <c r="N277" s="8" t="s">
        <v>35</v>
      </c>
      <c r="O277" s="12">
        <v>42125.374675925923</v>
      </c>
      <c r="P277" s="12">
        <v>42095.374675925923</v>
      </c>
      <c r="Q277" s="8">
        <v>3.41</v>
      </c>
      <c r="R277" s="8">
        <v>22.75</v>
      </c>
      <c r="S277" s="13" t="s">
        <v>28</v>
      </c>
      <c r="T277" s="8" t="s">
        <v>36</v>
      </c>
      <c r="U277" s="14">
        <v>42095.374675925923</v>
      </c>
      <c r="V277" s="14">
        <v>42125.374675925923</v>
      </c>
    </row>
    <row r="278" spans="1:22" ht="86.4" x14ac:dyDescent="0.3">
      <c r="A278" s="8">
        <v>2820</v>
      </c>
      <c r="B278" s="9" t="s">
        <v>587</v>
      </c>
      <c r="C278" s="9" t="s">
        <v>588</v>
      </c>
      <c r="D278" s="10">
        <v>200</v>
      </c>
      <c r="E278" s="11">
        <v>272</v>
      </c>
      <c r="F278" s="8" t="s">
        <v>22</v>
      </c>
      <c r="G278" s="8" t="s">
        <v>24</v>
      </c>
      <c r="H278" s="8" t="s">
        <v>25</v>
      </c>
      <c r="I278" s="8">
        <v>1456444800</v>
      </c>
      <c r="J278" s="8">
        <v>1454337589</v>
      </c>
      <c r="K278" s="8" t="b">
        <v>0</v>
      </c>
      <c r="L278" s="8">
        <v>20</v>
      </c>
      <c r="M278" s="8" t="b">
        <v>1</v>
      </c>
      <c r="N278" s="8" t="s">
        <v>30</v>
      </c>
      <c r="O278" s="12">
        <v>42426</v>
      </c>
      <c r="P278" s="12">
        <v>42401.610983796301</v>
      </c>
      <c r="Q278" s="8">
        <v>136</v>
      </c>
      <c r="R278" s="8">
        <v>13.6</v>
      </c>
      <c r="S278" s="13" t="s">
        <v>28</v>
      </c>
      <c r="T278" s="8" t="s">
        <v>31</v>
      </c>
      <c r="U278" s="14">
        <v>42401.610983796301</v>
      </c>
      <c r="V278" s="14">
        <v>42426</v>
      </c>
    </row>
    <row r="279" spans="1:22" ht="57.6" x14ac:dyDescent="0.3">
      <c r="A279" s="8">
        <v>3738</v>
      </c>
      <c r="B279" s="9" t="s">
        <v>589</v>
      </c>
      <c r="C279" s="9" t="s">
        <v>590</v>
      </c>
      <c r="D279" s="10">
        <v>1500</v>
      </c>
      <c r="E279" s="11">
        <v>270</v>
      </c>
      <c r="F279" s="8" t="s">
        <v>26</v>
      </c>
      <c r="G279" s="8" t="s">
        <v>24</v>
      </c>
      <c r="H279" s="8" t="s">
        <v>25</v>
      </c>
      <c r="I279" s="8">
        <v>1405461600</v>
      </c>
      <c r="J279" s="8">
        <v>1403562705</v>
      </c>
      <c r="K279" s="8" t="b">
        <v>0</v>
      </c>
      <c r="L279" s="8">
        <v>6</v>
      </c>
      <c r="M279" s="8" t="b">
        <v>0</v>
      </c>
      <c r="N279" s="8" t="s">
        <v>30</v>
      </c>
      <c r="O279" s="12">
        <v>41835.916666666664</v>
      </c>
      <c r="P279" s="12">
        <v>41813.938715277778</v>
      </c>
      <c r="Q279" s="8">
        <v>18</v>
      </c>
      <c r="R279" s="8">
        <v>45</v>
      </c>
      <c r="S279" s="13" t="s">
        <v>28</v>
      </c>
      <c r="T279" s="8" t="s">
        <v>31</v>
      </c>
      <c r="U279" s="14">
        <v>41813.938715277778</v>
      </c>
      <c r="V279" s="14">
        <v>41835.916666666664</v>
      </c>
    </row>
    <row r="280" spans="1:22" ht="100.8" x14ac:dyDescent="0.3">
      <c r="A280" s="8">
        <v>3824</v>
      </c>
      <c r="B280" s="9" t="s">
        <v>591</v>
      </c>
      <c r="C280" s="9" t="s">
        <v>592</v>
      </c>
      <c r="D280" s="10">
        <v>250</v>
      </c>
      <c r="E280" s="11">
        <v>270</v>
      </c>
      <c r="F280" s="8" t="s">
        <v>22</v>
      </c>
      <c r="G280" s="8" t="s">
        <v>24</v>
      </c>
      <c r="H280" s="8" t="s">
        <v>25</v>
      </c>
      <c r="I280" s="8">
        <v>1470058860</v>
      </c>
      <c r="J280" s="8">
        <v>1469026903</v>
      </c>
      <c r="K280" s="8" t="b">
        <v>0</v>
      </c>
      <c r="L280" s="8">
        <v>7</v>
      </c>
      <c r="M280" s="8" t="b">
        <v>1</v>
      </c>
      <c r="N280" s="8" t="s">
        <v>30</v>
      </c>
      <c r="O280" s="12">
        <v>42583.570138888885</v>
      </c>
      <c r="P280" s="12">
        <v>42571.626192129625</v>
      </c>
      <c r="Q280" s="8">
        <v>108</v>
      </c>
      <c r="R280" s="8">
        <v>38.57</v>
      </c>
      <c r="S280" s="13" t="s">
        <v>28</v>
      </c>
      <c r="T280" s="8" t="s">
        <v>31</v>
      </c>
      <c r="U280" s="14">
        <v>42571.626192129625</v>
      </c>
      <c r="V280" s="14">
        <v>42583.570138888885</v>
      </c>
    </row>
    <row r="281" spans="1:22" ht="57.6" x14ac:dyDescent="0.3">
      <c r="A281" s="8">
        <v>3336</v>
      </c>
      <c r="B281" s="9" t="s">
        <v>593</v>
      </c>
      <c r="C281" s="9" t="s">
        <v>594</v>
      </c>
      <c r="D281" s="10">
        <v>250</v>
      </c>
      <c r="E281" s="11">
        <v>250</v>
      </c>
      <c r="F281" s="8" t="s">
        <v>22</v>
      </c>
      <c r="G281" s="8" t="s">
        <v>24</v>
      </c>
      <c r="H281" s="8" t="s">
        <v>25</v>
      </c>
      <c r="I281" s="8">
        <v>1459845246</v>
      </c>
      <c r="J281" s="8">
        <v>1457429646</v>
      </c>
      <c r="K281" s="8" t="b">
        <v>0</v>
      </c>
      <c r="L281" s="8">
        <v>9</v>
      </c>
      <c r="M281" s="8" t="b">
        <v>1</v>
      </c>
      <c r="N281" s="8" t="s">
        <v>30</v>
      </c>
      <c r="O281" s="12">
        <v>42465.35701388889</v>
      </c>
      <c r="P281" s="12">
        <v>42437.398680555554</v>
      </c>
      <c r="Q281" s="8">
        <v>100</v>
      </c>
      <c r="R281" s="8">
        <v>27.78</v>
      </c>
      <c r="S281" s="13" t="s">
        <v>28</v>
      </c>
      <c r="T281" s="8" t="s">
        <v>31</v>
      </c>
      <c r="U281" s="14">
        <v>42437.398680555561</v>
      </c>
      <c r="V281" s="14">
        <v>42465.35701388889</v>
      </c>
    </row>
    <row r="282" spans="1:22" ht="72" x14ac:dyDescent="0.3">
      <c r="A282" s="8">
        <v>3660</v>
      </c>
      <c r="B282" s="9" t="s">
        <v>595</v>
      </c>
      <c r="C282" s="9" t="s">
        <v>596</v>
      </c>
      <c r="D282" s="10">
        <v>250</v>
      </c>
      <c r="E282" s="11">
        <v>250</v>
      </c>
      <c r="F282" s="8" t="s">
        <v>22</v>
      </c>
      <c r="G282" s="8" t="s">
        <v>24</v>
      </c>
      <c r="H282" s="8" t="s">
        <v>25</v>
      </c>
      <c r="I282" s="8">
        <v>1419368925</v>
      </c>
      <c r="J282" s="8">
        <v>1417208925</v>
      </c>
      <c r="K282" s="8" t="b">
        <v>0</v>
      </c>
      <c r="L282" s="8">
        <v>22</v>
      </c>
      <c r="M282" s="8" t="b">
        <v>1</v>
      </c>
      <c r="N282" s="8" t="s">
        <v>30</v>
      </c>
      <c r="O282" s="12">
        <v>41996.881076388891</v>
      </c>
      <c r="P282" s="12">
        <v>41971.881076388891</v>
      </c>
      <c r="Q282" s="8">
        <v>100</v>
      </c>
      <c r="R282" s="8">
        <v>11.36</v>
      </c>
      <c r="S282" s="13" t="s">
        <v>28</v>
      </c>
      <c r="T282" s="8" t="s">
        <v>31</v>
      </c>
      <c r="U282" s="14">
        <v>41971.881076388891</v>
      </c>
      <c r="V282" s="14">
        <v>41996.881076388891</v>
      </c>
    </row>
    <row r="283" spans="1:22" ht="86.4" x14ac:dyDescent="0.3">
      <c r="A283" s="8">
        <v>3670</v>
      </c>
      <c r="B283" s="9" t="s">
        <v>597</v>
      </c>
      <c r="C283" s="9" t="s">
        <v>598</v>
      </c>
      <c r="D283" s="10">
        <v>220</v>
      </c>
      <c r="E283" s="11">
        <v>241</v>
      </c>
      <c r="F283" s="8" t="s">
        <v>22</v>
      </c>
      <c r="G283" s="8" t="s">
        <v>24</v>
      </c>
      <c r="H283" s="8" t="s">
        <v>25</v>
      </c>
      <c r="I283" s="8">
        <v>1433113200</v>
      </c>
      <c r="J283" s="8">
        <v>1431951611</v>
      </c>
      <c r="K283" s="8" t="b">
        <v>0</v>
      </c>
      <c r="L283" s="8">
        <v>12</v>
      </c>
      <c r="M283" s="8" t="b">
        <v>1</v>
      </c>
      <c r="N283" s="8" t="s">
        <v>30</v>
      </c>
      <c r="O283" s="12">
        <v>42155.958333333328</v>
      </c>
      <c r="P283" s="12">
        <v>42142.514016203699</v>
      </c>
      <c r="Q283" s="8">
        <v>109.55</v>
      </c>
      <c r="R283" s="8">
        <v>20.079999999999998</v>
      </c>
      <c r="S283" s="13" t="s">
        <v>28</v>
      </c>
      <c r="T283" s="8" t="s">
        <v>31</v>
      </c>
      <c r="U283" s="14">
        <v>42142.514016203699</v>
      </c>
      <c r="V283" s="14">
        <v>42155.958333333328</v>
      </c>
    </row>
    <row r="284" spans="1:22" ht="86.4" x14ac:dyDescent="0.3">
      <c r="A284" s="8">
        <v>3663</v>
      </c>
      <c r="B284" s="9" t="s">
        <v>599</v>
      </c>
      <c r="C284" s="9" t="s">
        <v>600</v>
      </c>
      <c r="D284" s="10">
        <v>225</v>
      </c>
      <c r="E284" s="11">
        <v>234</v>
      </c>
      <c r="F284" s="8" t="s">
        <v>22</v>
      </c>
      <c r="G284" s="8" t="s">
        <v>24</v>
      </c>
      <c r="H284" s="8" t="s">
        <v>25</v>
      </c>
      <c r="I284" s="8">
        <v>1482321030</v>
      </c>
      <c r="J284" s="8">
        <v>1477133430</v>
      </c>
      <c r="K284" s="8" t="b">
        <v>0</v>
      </c>
      <c r="L284" s="8">
        <v>9</v>
      </c>
      <c r="M284" s="8" t="b">
        <v>1</v>
      </c>
      <c r="N284" s="8" t="s">
        <v>30</v>
      </c>
      <c r="O284" s="12">
        <v>42725.493402777778</v>
      </c>
      <c r="P284" s="12">
        <v>42665.451736111107</v>
      </c>
      <c r="Q284" s="8">
        <v>104</v>
      </c>
      <c r="R284" s="8">
        <v>26</v>
      </c>
      <c r="S284" s="13" t="s">
        <v>28</v>
      </c>
      <c r="T284" s="8" t="s">
        <v>31</v>
      </c>
      <c r="U284" s="14">
        <v>42665.451736111107</v>
      </c>
      <c r="V284" s="14">
        <v>42725.493402777778</v>
      </c>
    </row>
    <row r="285" spans="1:22" ht="86.4" x14ac:dyDescent="0.3">
      <c r="A285" s="8">
        <v>3536</v>
      </c>
      <c r="B285" s="9" t="s">
        <v>601</v>
      </c>
      <c r="C285" s="9" t="s">
        <v>602</v>
      </c>
      <c r="D285" s="10">
        <v>150</v>
      </c>
      <c r="E285" s="11">
        <v>230</v>
      </c>
      <c r="F285" s="8" t="s">
        <v>22</v>
      </c>
      <c r="G285" s="8" t="s">
        <v>24</v>
      </c>
      <c r="H285" s="8" t="s">
        <v>25</v>
      </c>
      <c r="I285" s="8">
        <v>1450612740</v>
      </c>
      <c r="J285" s="8">
        <v>1448040425</v>
      </c>
      <c r="K285" s="8" t="b">
        <v>0</v>
      </c>
      <c r="L285" s="8">
        <v>17</v>
      </c>
      <c r="M285" s="8" t="b">
        <v>1</v>
      </c>
      <c r="N285" s="8" t="s">
        <v>30</v>
      </c>
      <c r="O285" s="12">
        <v>42358.499305555553</v>
      </c>
      <c r="P285" s="12">
        <v>42328.727141203708</v>
      </c>
      <c r="Q285" s="8">
        <v>153.33000000000001</v>
      </c>
      <c r="R285" s="8">
        <v>13.53</v>
      </c>
      <c r="S285" s="13" t="s">
        <v>28</v>
      </c>
      <c r="T285" s="8" t="s">
        <v>31</v>
      </c>
      <c r="U285" s="14">
        <v>42328.727141203708</v>
      </c>
      <c r="V285" s="14">
        <v>42358.499305555553</v>
      </c>
    </row>
    <row r="286" spans="1:22" ht="100.8" x14ac:dyDescent="0.3">
      <c r="A286" s="8">
        <v>3134</v>
      </c>
      <c r="B286" s="9" t="s">
        <v>603</v>
      </c>
      <c r="C286" s="9" t="s">
        <v>604</v>
      </c>
      <c r="D286" s="10">
        <v>1000</v>
      </c>
      <c r="E286" s="11">
        <v>225</v>
      </c>
      <c r="F286" s="8" t="s">
        <v>32</v>
      </c>
      <c r="G286" s="8" t="s">
        <v>24</v>
      </c>
      <c r="H286" s="8" t="s">
        <v>25</v>
      </c>
      <c r="I286" s="8">
        <v>1490631419</v>
      </c>
      <c r="J286" s="8">
        <v>1488820619</v>
      </c>
      <c r="K286" s="8" t="b">
        <v>0</v>
      </c>
      <c r="L286" s="8">
        <v>12</v>
      </c>
      <c r="M286" s="8" t="b">
        <v>0</v>
      </c>
      <c r="N286" s="8" t="s">
        <v>30</v>
      </c>
      <c r="O286" s="12">
        <v>42821.678460648152</v>
      </c>
      <c r="P286" s="12">
        <v>42800.720127314809</v>
      </c>
      <c r="Q286" s="8">
        <v>22.5</v>
      </c>
      <c r="R286" s="8">
        <v>18.75</v>
      </c>
      <c r="S286" s="13" t="s">
        <v>28</v>
      </c>
      <c r="T286" s="8" t="s">
        <v>31</v>
      </c>
      <c r="U286" s="14">
        <v>42800.720127314817</v>
      </c>
      <c r="V286" s="14">
        <v>42821.678460648152</v>
      </c>
    </row>
    <row r="287" spans="1:22" ht="100.8" x14ac:dyDescent="0.3">
      <c r="A287" s="8">
        <v>4088</v>
      </c>
      <c r="B287" s="9" t="s">
        <v>605</v>
      </c>
      <c r="C287" s="9" t="s">
        <v>606</v>
      </c>
      <c r="D287" s="10">
        <v>2000</v>
      </c>
      <c r="E287" s="11">
        <v>216</v>
      </c>
      <c r="F287" s="8" t="s">
        <v>26</v>
      </c>
      <c r="G287" s="8" t="s">
        <v>24</v>
      </c>
      <c r="H287" s="8" t="s">
        <v>25</v>
      </c>
      <c r="I287" s="8">
        <v>1421403960</v>
      </c>
      <c r="J287" s="8">
        <v>1418827324</v>
      </c>
      <c r="K287" s="8" t="b">
        <v>0</v>
      </c>
      <c r="L287" s="8">
        <v>3</v>
      </c>
      <c r="M287" s="8" t="b">
        <v>0</v>
      </c>
      <c r="N287" s="8" t="s">
        <v>30</v>
      </c>
      <c r="O287" s="12">
        <v>42020.43472222222</v>
      </c>
      <c r="P287" s="12">
        <v>41990.612546296295</v>
      </c>
      <c r="Q287" s="8">
        <v>10.8</v>
      </c>
      <c r="R287" s="8">
        <v>72</v>
      </c>
      <c r="S287" s="13" t="s">
        <v>28</v>
      </c>
      <c r="T287" s="8" t="s">
        <v>31</v>
      </c>
      <c r="U287" s="14">
        <v>41990.612546296295</v>
      </c>
      <c r="V287" s="14">
        <v>42020.434722222228</v>
      </c>
    </row>
    <row r="288" spans="1:22" ht="72" x14ac:dyDescent="0.3">
      <c r="A288" s="8">
        <v>3588</v>
      </c>
      <c r="B288" s="9" t="s">
        <v>607</v>
      </c>
      <c r="C288" s="9" t="s">
        <v>608</v>
      </c>
      <c r="D288" s="10">
        <v>200</v>
      </c>
      <c r="E288" s="11">
        <v>201</v>
      </c>
      <c r="F288" s="8" t="s">
        <v>22</v>
      </c>
      <c r="G288" s="8" t="s">
        <v>24</v>
      </c>
      <c r="H288" s="8" t="s">
        <v>25</v>
      </c>
      <c r="I288" s="8">
        <v>1430348400</v>
      </c>
      <c r="J288" s="8">
        <v>1428436410</v>
      </c>
      <c r="K288" s="8" t="b">
        <v>0</v>
      </c>
      <c r="L288" s="8">
        <v>11</v>
      </c>
      <c r="M288" s="8" t="b">
        <v>1</v>
      </c>
      <c r="N288" s="8" t="s">
        <v>30</v>
      </c>
      <c r="O288" s="12">
        <v>42123.958333333328</v>
      </c>
      <c r="P288" s="12">
        <v>42101.828819444447</v>
      </c>
      <c r="Q288" s="8">
        <v>100.5</v>
      </c>
      <c r="R288" s="8">
        <v>18.27</v>
      </c>
      <c r="S288" s="13" t="s">
        <v>28</v>
      </c>
      <c r="T288" s="8" t="s">
        <v>31</v>
      </c>
      <c r="U288" s="14">
        <v>42101.828819444447</v>
      </c>
      <c r="V288" s="14">
        <v>42123.958333333328</v>
      </c>
    </row>
    <row r="289" spans="1:22" ht="115.2" x14ac:dyDescent="0.3">
      <c r="A289" s="8">
        <v>3429</v>
      </c>
      <c r="B289" s="9" t="s">
        <v>609</v>
      </c>
      <c r="C289" s="9" t="s">
        <v>610</v>
      </c>
      <c r="D289" s="10">
        <v>150</v>
      </c>
      <c r="E289" s="11">
        <v>195</v>
      </c>
      <c r="F289" s="8" t="s">
        <v>22</v>
      </c>
      <c r="G289" s="8" t="s">
        <v>24</v>
      </c>
      <c r="H289" s="8" t="s">
        <v>25</v>
      </c>
      <c r="I289" s="8">
        <v>1478046661</v>
      </c>
      <c r="J289" s="8">
        <v>1476837061</v>
      </c>
      <c r="K289" s="8" t="b">
        <v>0</v>
      </c>
      <c r="L289" s="8">
        <v>12</v>
      </c>
      <c r="M289" s="8" t="b">
        <v>1</v>
      </c>
      <c r="N289" s="8" t="s">
        <v>30</v>
      </c>
      <c r="O289" s="12">
        <v>42676.021539351852</v>
      </c>
      <c r="P289" s="12">
        <v>42662.021539351852</v>
      </c>
      <c r="Q289" s="8">
        <v>130</v>
      </c>
      <c r="R289" s="8">
        <v>16.25</v>
      </c>
      <c r="S289" s="13" t="s">
        <v>28</v>
      </c>
      <c r="T289" s="8" t="s">
        <v>31</v>
      </c>
      <c r="U289" s="14">
        <v>42662.021539351852</v>
      </c>
      <c r="V289" s="14">
        <v>42676.021539351852</v>
      </c>
    </row>
    <row r="290" spans="1:22" ht="57.6" x14ac:dyDescent="0.3">
      <c r="A290" s="8">
        <v>3508</v>
      </c>
      <c r="B290" s="9" t="s">
        <v>611</v>
      </c>
      <c r="C290" s="9" t="s">
        <v>612</v>
      </c>
      <c r="D290" s="10">
        <v>100</v>
      </c>
      <c r="E290" s="11">
        <v>180</v>
      </c>
      <c r="F290" s="8" t="s">
        <v>22</v>
      </c>
      <c r="G290" s="8" t="s">
        <v>24</v>
      </c>
      <c r="H290" s="8" t="s">
        <v>25</v>
      </c>
      <c r="I290" s="8">
        <v>1462914000</v>
      </c>
      <c r="J290" s="8">
        <v>1460914253</v>
      </c>
      <c r="K290" s="8" t="b">
        <v>0</v>
      </c>
      <c r="L290" s="8">
        <v>15</v>
      </c>
      <c r="M290" s="8" t="b">
        <v>1</v>
      </c>
      <c r="N290" s="8" t="s">
        <v>30</v>
      </c>
      <c r="O290" s="12">
        <v>42500.875</v>
      </c>
      <c r="P290" s="12">
        <v>42477.729780092588</v>
      </c>
      <c r="Q290" s="8">
        <v>180</v>
      </c>
      <c r="R290" s="8">
        <v>12</v>
      </c>
      <c r="S290" s="13" t="s">
        <v>28</v>
      </c>
      <c r="T290" s="8" t="s">
        <v>31</v>
      </c>
      <c r="U290" s="14">
        <v>42477.729780092588</v>
      </c>
      <c r="V290" s="14">
        <v>42500.875</v>
      </c>
    </row>
    <row r="291" spans="1:22" ht="72" x14ac:dyDescent="0.3">
      <c r="A291" s="8">
        <v>3905</v>
      </c>
      <c r="B291" s="9" t="s">
        <v>613</v>
      </c>
      <c r="C291" s="9" t="s">
        <v>614</v>
      </c>
      <c r="D291" s="10">
        <v>1500</v>
      </c>
      <c r="E291" s="11">
        <v>173</v>
      </c>
      <c r="F291" s="8" t="s">
        <v>26</v>
      </c>
      <c r="G291" s="8" t="s">
        <v>24</v>
      </c>
      <c r="H291" s="8" t="s">
        <v>25</v>
      </c>
      <c r="I291" s="8">
        <v>1434063600</v>
      </c>
      <c r="J291" s="8">
        <v>1430405903</v>
      </c>
      <c r="K291" s="8" t="b">
        <v>0</v>
      </c>
      <c r="L291" s="8">
        <v>7</v>
      </c>
      <c r="M291" s="8" t="b">
        <v>0</v>
      </c>
      <c r="N291" s="8" t="s">
        <v>30</v>
      </c>
      <c r="O291" s="12">
        <v>42166.958333333328</v>
      </c>
      <c r="P291" s="12">
        <v>42124.623877314814</v>
      </c>
      <c r="Q291" s="8">
        <v>11.53</v>
      </c>
      <c r="R291" s="8">
        <v>24.71</v>
      </c>
      <c r="S291" s="13" t="s">
        <v>28</v>
      </c>
      <c r="T291" s="8" t="s">
        <v>31</v>
      </c>
      <c r="U291" s="14">
        <v>42124.623877314814</v>
      </c>
      <c r="V291" s="14">
        <v>42166.958333333328</v>
      </c>
    </row>
    <row r="292" spans="1:22" ht="86.4" x14ac:dyDescent="0.3">
      <c r="A292" s="8">
        <v>3982</v>
      </c>
      <c r="B292" s="9" t="s">
        <v>615</v>
      </c>
      <c r="C292" s="9" t="s">
        <v>616</v>
      </c>
      <c r="D292" s="10">
        <v>850</v>
      </c>
      <c r="E292" s="11">
        <v>170</v>
      </c>
      <c r="F292" s="8" t="s">
        <v>26</v>
      </c>
      <c r="G292" s="8" t="s">
        <v>24</v>
      </c>
      <c r="H292" s="8" t="s">
        <v>25</v>
      </c>
      <c r="I292" s="8">
        <v>1436297180</v>
      </c>
      <c r="J292" s="8">
        <v>1431113180</v>
      </c>
      <c r="K292" s="8" t="b">
        <v>0</v>
      </c>
      <c r="L292" s="8">
        <v>5</v>
      </c>
      <c r="M292" s="8" t="b">
        <v>0</v>
      </c>
      <c r="N292" s="8" t="s">
        <v>30</v>
      </c>
      <c r="O292" s="12">
        <v>42192.809953703705</v>
      </c>
      <c r="P292" s="12">
        <v>42132.809953703705</v>
      </c>
      <c r="Q292" s="8">
        <v>20</v>
      </c>
      <c r="R292" s="8">
        <v>34</v>
      </c>
      <c r="S292" s="13" t="s">
        <v>28</v>
      </c>
      <c r="T292" s="8" t="s">
        <v>31</v>
      </c>
      <c r="U292" s="14">
        <v>42132.809953703705</v>
      </c>
      <c r="V292" s="14">
        <v>42192.809953703705</v>
      </c>
    </row>
    <row r="293" spans="1:22" ht="57.6" x14ac:dyDescent="0.3">
      <c r="A293" s="8">
        <v>3987</v>
      </c>
      <c r="B293" s="9" t="s">
        <v>617</v>
      </c>
      <c r="C293" s="9" t="s">
        <v>618</v>
      </c>
      <c r="D293" s="10">
        <v>400</v>
      </c>
      <c r="E293" s="11">
        <v>151</v>
      </c>
      <c r="F293" s="8" t="s">
        <v>26</v>
      </c>
      <c r="G293" s="8" t="s">
        <v>24</v>
      </c>
      <c r="H293" s="8" t="s">
        <v>25</v>
      </c>
      <c r="I293" s="8">
        <v>1400278290</v>
      </c>
      <c r="J293" s="8">
        <v>1399414290</v>
      </c>
      <c r="K293" s="8" t="b">
        <v>0</v>
      </c>
      <c r="L293" s="8">
        <v>13</v>
      </c>
      <c r="M293" s="8" t="b">
        <v>0</v>
      </c>
      <c r="N293" s="8" t="s">
        <v>30</v>
      </c>
      <c r="O293" s="12">
        <v>41775.92465277778</v>
      </c>
      <c r="P293" s="12">
        <v>41765.92465277778</v>
      </c>
      <c r="Q293" s="8">
        <v>37.75</v>
      </c>
      <c r="R293" s="8">
        <v>11.62</v>
      </c>
      <c r="S293" s="13" t="s">
        <v>28</v>
      </c>
      <c r="T293" s="8" t="s">
        <v>31</v>
      </c>
      <c r="U293" s="14">
        <v>41765.92465277778</v>
      </c>
      <c r="V293" s="14">
        <v>41775.92465277778</v>
      </c>
    </row>
    <row r="294" spans="1:22" ht="86.4" x14ac:dyDescent="0.3">
      <c r="A294" s="8">
        <v>2916</v>
      </c>
      <c r="B294" s="9" t="s">
        <v>619</v>
      </c>
      <c r="C294" s="9" t="s">
        <v>620</v>
      </c>
      <c r="D294" s="10">
        <v>1850</v>
      </c>
      <c r="E294" s="11">
        <v>145</v>
      </c>
      <c r="F294" s="8" t="s">
        <v>26</v>
      </c>
      <c r="G294" s="8" t="s">
        <v>24</v>
      </c>
      <c r="H294" s="8" t="s">
        <v>25</v>
      </c>
      <c r="I294" s="8">
        <v>1400498789</v>
      </c>
      <c r="J294" s="8">
        <v>1398511589</v>
      </c>
      <c r="K294" s="8" t="b">
        <v>0</v>
      </c>
      <c r="L294" s="8">
        <v>7</v>
      </c>
      <c r="M294" s="8" t="b">
        <v>0</v>
      </c>
      <c r="N294" s="8" t="s">
        <v>30</v>
      </c>
      <c r="O294" s="12">
        <v>41778.476724537039</v>
      </c>
      <c r="P294" s="12">
        <v>41755.476724537039</v>
      </c>
      <c r="Q294" s="8">
        <v>7.84</v>
      </c>
      <c r="R294" s="8">
        <v>20.71</v>
      </c>
      <c r="S294" s="13" t="s">
        <v>28</v>
      </c>
      <c r="T294" s="8" t="s">
        <v>31</v>
      </c>
      <c r="U294" s="14">
        <v>41755.476724537039</v>
      </c>
      <c r="V294" s="14">
        <v>41778.476724537039</v>
      </c>
    </row>
    <row r="295" spans="1:22" ht="72" x14ac:dyDescent="0.3">
      <c r="A295" s="8">
        <v>3920</v>
      </c>
      <c r="B295" s="9" t="s">
        <v>621</v>
      </c>
      <c r="C295" s="9" t="s">
        <v>622</v>
      </c>
      <c r="D295" s="10">
        <v>2500</v>
      </c>
      <c r="E295" s="11">
        <v>135</v>
      </c>
      <c r="F295" s="8" t="s">
        <v>26</v>
      </c>
      <c r="G295" s="8" t="s">
        <v>24</v>
      </c>
      <c r="H295" s="8" t="s">
        <v>25</v>
      </c>
      <c r="I295" s="8">
        <v>1479032260</v>
      </c>
      <c r="J295" s="8">
        <v>1476436660</v>
      </c>
      <c r="K295" s="8" t="b">
        <v>0</v>
      </c>
      <c r="L295" s="8">
        <v>3</v>
      </c>
      <c r="M295" s="8" t="b">
        <v>0</v>
      </c>
      <c r="N295" s="8" t="s">
        <v>30</v>
      </c>
      <c r="O295" s="12">
        <v>42687.428935185184</v>
      </c>
      <c r="P295" s="12">
        <v>42657.38726851852</v>
      </c>
      <c r="Q295" s="8">
        <v>5.4</v>
      </c>
      <c r="R295" s="8">
        <v>45</v>
      </c>
      <c r="S295" s="13" t="s">
        <v>28</v>
      </c>
      <c r="T295" s="8" t="s">
        <v>31</v>
      </c>
      <c r="U295" s="14">
        <v>42657.38726851852</v>
      </c>
      <c r="V295" s="14">
        <v>42687.428935185191</v>
      </c>
    </row>
    <row r="296" spans="1:22" ht="86.4" x14ac:dyDescent="0.3">
      <c r="A296" s="8">
        <v>4063</v>
      </c>
      <c r="B296" s="9" t="s">
        <v>623</v>
      </c>
      <c r="C296" s="9" t="s">
        <v>624</v>
      </c>
      <c r="D296" s="10">
        <v>9500</v>
      </c>
      <c r="E296" s="11">
        <v>135</v>
      </c>
      <c r="F296" s="8" t="s">
        <v>26</v>
      </c>
      <c r="G296" s="8" t="s">
        <v>24</v>
      </c>
      <c r="H296" s="8" t="s">
        <v>25</v>
      </c>
      <c r="I296" s="8">
        <v>1403886084</v>
      </c>
      <c r="J296" s="8">
        <v>1401294084</v>
      </c>
      <c r="K296" s="8" t="b">
        <v>0</v>
      </c>
      <c r="L296" s="8">
        <v>9</v>
      </c>
      <c r="M296" s="8" t="b">
        <v>0</v>
      </c>
      <c r="N296" s="8" t="s">
        <v>30</v>
      </c>
      <c r="O296" s="12">
        <v>41817.681527777779</v>
      </c>
      <c r="P296" s="12">
        <v>41787.681527777779</v>
      </c>
      <c r="Q296" s="8">
        <v>1.42</v>
      </c>
      <c r="R296" s="8">
        <v>15</v>
      </c>
      <c r="S296" s="13" t="s">
        <v>28</v>
      </c>
      <c r="T296" s="8" t="s">
        <v>31</v>
      </c>
      <c r="U296" s="14">
        <v>41787.681527777779</v>
      </c>
      <c r="V296" s="14">
        <v>41817.681527777779</v>
      </c>
    </row>
    <row r="297" spans="1:22" ht="86.4" hidden="1" x14ac:dyDescent="0.3">
      <c r="A297" s="8">
        <v>3188</v>
      </c>
      <c r="B297" s="9" t="s">
        <v>625</v>
      </c>
      <c r="C297" s="9" t="s">
        <v>626</v>
      </c>
      <c r="D297" s="10">
        <v>200</v>
      </c>
      <c r="E297" s="11">
        <v>130</v>
      </c>
      <c r="F297" s="8" t="s">
        <v>26</v>
      </c>
      <c r="G297" s="8" t="s">
        <v>24</v>
      </c>
      <c r="H297" s="8" t="s">
        <v>25</v>
      </c>
      <c r="I297" s="8">
        <v>1433930302</v>
      </c>
      <c r="J297" s="8">
        <v>1432115902</v>
      </c>
      <c r="K297" s="8" t="b">
        <v>0</v>
      </c>
      <c r="L297" s="8">
        <v>9</v>
      </c>
      <c r="M297" s="8" t="b">
        <v>0</v>
      </c>
      <c r="N297" s="8" t="s">
        <v>35</v>
      </c>
      <c r="O297" s="12">
        <v>42165.415532407409</v>
      </c>
      <c r="P297" s="12">
        <v>42144.415532407409</v>
      </c>
      <c r="Q297" s="8">
        <v>65</v>
      </c>
      <c r="R297" s="8">
        <v>14.44</v>
      </c>
      <c r="S297" s="13" t="s">
        <v>28</v>
      </c>
      <c r="T297" s="8" t="s">
        <v>36</v>
      </c>
      <c r="U297" s="14">
        <v>42144.415532407409</v>
      </c>
      <c r="V297" s="14">
        <v>42165.415532407409</v>
      </c>
    </row>
    <row r="298" spans="1:22" ht="43.2" x14ac:dyDescent="0.3">
      <c r="A298" s="8">
        <v>4018</v>
      </c>
      <c r="B298" s="9" t="s">
        <v>627</v>
      </c>
      <c r="C298" s="9" t="s">
        <v>628</v>
      </c>
      <c r="D298" s="10">
        <v>1500</v>
      </c>
      <c r="E298" s="11">
        <v>130</v>
      </c>
      <c r="F298" s="8" t="s">
        <v>26</v>
      </c>
      <c r="G298" s="8" t="s">
        <v>24</v>
      </c>
      <c r="H298" s="8" t="s">
        <v>25</v>
      </c>
      <c r="I298" s="8">
        <v>1475877108</v>
      </c>
      <c r="J298" s="8">
        <v>1473285108</v>
      </c>
      <c r="K298" s="8" t="b">
        <v>0</v>
      </c>
      <c r="L298" s="8">
        <v>4</v>
      </c>
      <c r="M298" s="8" t="b">
        <v>0</v>
      </c>
      <c r="N298" s="8" t="s">
        <v>30</v>
      </c>
      <c r="O298" s="12">
        <v>42650.91097222222</v>
      </c>
      <c r="P298" s="12">
        <v>42620.91097222222</v>
      </c>
      <c r="Q298" s="8">
        <v>8.67</v>
      </c>
      <c r="R298" s="8">
        <v>32.5</v>
      </c>
      <c r="S298" s="13" t="s">
        <v>28</v>
      </c>
      <c r="T298" s="8" t="s">
        <v>31</v>
      </c>
      <c r="U298" s="14">
        <v>42620.91097222222</v>
      </c>
      <c r="V298" s="14">
        <v>42650.91097222222</v>
      </c>
    </row>
    <row r="299" spans="1:22" ht="86.4" x14ac:dyDescent="0.3">
      <c r="A299" s="8">
        <v>2823</v>
      </c>
      <c r="B299" s="9" t="s">
        <v>629</v>
      </c>
      <c r="C299" s="9" t="s">
        <v>630</v>
      </c>
      <c r="D299" s="10">
        <v>100</v>
      </c>
      <c r="E299" s="11">
        <v>124</v>
      </c>
      <c r="F299" s="8" t="s">
        <v>22</v>
      </c>
      <c r="G299" s="8" t="s">
        <v>24</v>
      </c>
      <c r="H299" s="8" t="s">
        <v>25</v>
      </c>
      <c r="I299" s="8">
        <v>1427842740</v>
      </c>
      <c r="J299" s="8">
        <v>1425428206</v>
      </c>
      <c r="K299" s="8" t="b">
        <v>0</v>
      </c>
      <c r="L299" s="8">
        <v>14</v>
      </c>
      <c r="M299" s="8" t="b">
        <v>1</v>
      </c>
      <c r="N299" s="8" t="s">
        <v>30</v>
      </c>
      <c r="O299" s="12">
        <v>42094.957638888889</v>
      </c>
      <c r="P299" s="12">
        <v>42067.011643518519</v>
      </c>
      <c r="Q299" s="8">
        <v>124</v>
      </c>
      <c r="R299" s="8">
        <v>8.86</v>
      </c>
      <c r="S299" s="13" t="s">
        <v>28</v>
      </c>
      <c r="T299" s="8" t="s">
        <v>31</v>
      </c>
      <c r="U299" s="14">
        <v>42067.011643518519</v>
      </c>
      <c r="V299" s="14">
        <v>42094.957638888889</v>
      </c>
    </row>
    <row r="300" spans="1:22" ht="57.6" x14ac:dyDescent="0.3">
      <c r="A300" s="8">
        <v>2976</v>
      </c>
      <c r="B300" s="9" t="s">
        <v>631</v>
      </c>
      <c r="C300" s="9" t="s">
        <v>632</v>
      </c>
      <c r="D300" s="10">
        <v>70</v>
      </c>
      <c r="E300" s="11">
        <v>120</v>
      </c>
      <c r="F300" s="8" t="s">
        <v>22</v>
      </c>
      <c r="G300" s="8" t="s">
        <v>24</v>
      </c>
      <c r="H300" s="8" t="s">
        <v>25</v>
      </c>
      <c r="I300" s="8">
        <v>1457870400</v>
      </c>
      <c r="J300" s="8">
        <v>1456421530</v>
      </c>
      <c r="K300" s="8" t="b">
        <v>0</v>
      </c>
      <c r="L300" s="8">
        <v>14</v>
      </c>
      <c r="M300" s="8" t="b">
        <v>1</v>
      </c>
      <c r="N300" s="8" t="s">
        <v>30</v>
      </c>
      <c r="O300" s="12">
        <v>42442.5</v>
      </c>
      <c r="P300" s="12">
        <v>42425.730671296296</v>
      </c>
      <c r="Q300" s="8">
        <v>171.43</v>
      </c>
      <c r="R300" s="8">
        <v>8.57</v>
      </c>
      <c r="S300" s="13" t="s">
        <v>28</v>
      </c>
      <c r="T300" s="8" t="s">
        <v>31</v>
      </c>
      <c r="U300" s="14">
        <v>42425.730671296296</v>
      </c>
      <c r="V300" s="14">
        <v>42442.5</v>
      </c>
    </row>
    <row r="301" spans="1:22" ht="72" x14ac:dyDescent="0.3">
      <c r="A301" s="8">
        <v>3918</v>
      </c>
      <c r="B301" s="9" t="s">
        <v>633</v>
      </c>
      <c r="C301" s="9" t="s">
        <v>634</v>
      </c>
      <c r="D301" s="10">
        <v>60000</v>
      </c>
      <c r="E301" s="11">
        <v>120</v>
      </c>
      <c r="F301" s="8" t="s">
        <v>26</v>
      </c>
      <c r="G301" s="8" t="s">
        <v>24</v>
      </c>
      <c r="H301" s="8" t="s">
        <v>25</v>
      </c>
      <c r="I301" s="8">
        <v>1407168000</v>
      </c>
      <c r="J301" s="8">
        <v>1406131023</v>
      </c>
      <c r="K301" s="8" t="b">
        <v>0</v>
      </c>
      <c r="L301" s="8">
        <v>3</v>
      </c>
      <c r="M301" s="8" t="b">
        <v>0</v>
      </c>
      <c r="N301" s="8" t="s">
        <v>30</v>
      </c>
      <c r="O301" s="12">
        <v>41855.666666666664</v>
      </c>
      <c r="P301" s="12">
        <v>41843.664618055554</v>
      </c>
      <c r="Q301" s="8">
        <v>0.2</v>
      </c>
      <c r="R301" s="8">
        <v>40</v>
      </c>
      <c r="S301" s="13" t="s">
        <v>28</v>
      </c>
      <c r="T301" s="8" t="s">
        <v>31</v>
      </c>
      <c r="U301" s="14">
        <v>41843.664618055554</v>
      </c>
      <c r="V301" s="14">
        <v>41855.666666666664</v>
      </c>
    </row>
    <row r="302" spans="1:22" ht="57.6" hidden="1" x14ac:dyDescent="0.3">
      <c r="A302" s="8">
        <v>3789</v>
      </c>
      <c r="B302" s="9" t="s">
        <v>635</v>
      </c>
      <c r="C302" s="9" t="s">
        <v>636</v>
      </c>
      <c r="D302" s="10">
        <v>3550</v>
      </c>
      <c r="E302" s="11">
        <v>116</v>
      </c>
      <c r="F302" s="8" t="s">
        <v>26</v>
      </c>
      <c r="G302" s="8" t="s">
        <v>24</v>
      </c>
      <c r="H302" s="8" t="s">
        <v>25</v>
      </c>
      <c r="I302" s="8">
        <v>1434395418</v>
      </c>
      <c r="J302" s="8">
        <v>1431630618</v>
      </c>
      <c r="K302" s="8" t="b">
        <v>0</v>
      </c>
      <c r="L302" s="8">
        <v>4</v>
      </c>
      <c r="M302" s="8" t="b">
        <v>0</v>
      </c>
      <c r="N302" s="8" t="s">
        <v>35</v>
      </c>
      <c r="O302" s="12">
        <v>42170.798819444448</v>
      </c>
      <c r="P302" s="12">
        <v>42138.798819444448</v>
      </c>
      <c r="Q302" s="8">
        <v>3.27</v>
      </c>
      <c r="R302" s="8">
        <v>29</v>
      </c>
      <c r="S302" s="13" t="s">
        <v>28</v>
      </c>
      <c r="T302" s="8" t="s">
        <v>36</v>
      </c>
      <c r="U302" s="14">
        <v>42138.798819444448</v>
      </c>
      <c r="V302" s="14">
        <v>42170.798819444448</v>
      </c>
    </row>
    <row r="303" spans="1:22" ht="86.4" x14ac:dyDescent="0.3">
      <c r="A303" s="8">
        <v>3979</v>
      </c>
      <c r="B303" s="9" t="s">
        <v>637</v>
      </c>
      <c r="C303" s="9" t="s">
        <v>638</v>
      </c>
      <c r="D303" s="10">
        <v>6000</v>
      </c>
      <c r="E303" s="11">
        <v>110</v>
      </c>
      <c r="F303" s="8" t="s">
        <v>26</v>
      </c>
      <c r="G303" s="8" t="s">
        <v>24</v>
      </c>
      <c r="H303" s="8" t="s">
        <v>25</v>
      </c>
      <c r="I303" s="8">
        <v>1427659200</v>
      </c>
      <c r="J303" s="8">
        <v>1425678057</v>
      </c>
      <c r="K303" s="8" t="b">
        <v>0</v>
      </c>
      <c r="L303" s="8">
        <v>6</v>
      </c>
      <c r="M303" s="8" t="b">
        <v>0</v>
      </c>
      <c r="N303" s="8" t="s">
        <v>30</v>
      </c>
      <c r="O303" s="12">
        <v>42092.833333333328</v>
      </c>
      <c r="P303" s="12">
        <v>42069.903437500005</v>
      </c>
      <c r="Q303" s="8">
        <v>1.83</v>
      </c>
      <c r="R303" s="8">
        <v>18.329999999999998</v>
      </c>
      <c r="S303" s="13" t="s">
        <v>28</v>
      </c>
      <c r="T303" s="8" t="s">
        <v>31</v>
      </c>
      <c r="U303" s="14">
        <v>42069.903437500005</v>
      </c>
      <c r="V303" s="14">
        <v>42092.833333333328</v>
      </c>
    </row>
    <row r="304" spans="1:22" ht="100.8" x14ac:dyDescent="0.3">
      <c r="A304" s="8">
        <v>4053</v>
      </c>
      <c r="B304" s="9" t="s">
        <v>639</v>
      </c>
      <c r="C304" s="9" t="s">
        <v>640</v>
      </c>
      <c r="D304" s="10">
        <v>500</v>
      </c>
      <c r="E304" s="11">
        <v>110</v>
      </c>
      <c r="F304" s="8" t="s">
        <v>26</v>
      </c>
      <c r="G304" s="8" t="s">
        <v>24</v>
      </c>
      <c r="H304" s="8" t="s">
        <v>25</v>
      </c>
      <c r="I304" s="8">
        <v>1416081600</v>
      </c>
      <c r="J304" s="8">
        <v>1413477228</v>
      </c>
      <c r="K304" s="8" t="b">
        <v>0</v>
      </c>
      <c r="L304" s="8">
        <v>2</v>
      </c>
      <c r="M304" s="8" t="b">
        <v>0</v>
      </c>
      <c r="N304" s="8" t="s">
        <v>30</v>
      </c>
      <c r="O304" s="12">
        <v>41958.833333333328</v>
      </c>
      <c r="P304" s="12">
        <v>41928.690138888887</v>
      </c>
      <c r="Q304" s="8">
        <v>22</v>
      </c>
      <c r="R304" s="8">
        <v>55</v>
      </c>
      <c r="S304" s="13" t="s">
        <v>28</v>
      </c>
      <c r="T304" s="8" t="s">
        <v>31</v>
      </c>
      <c r="U304" s="14">
        <v>41928.690138888887</v>
      </c>
      <c r="V304" s="14">
        <v>41958.833333333328</v>
      </c>
    </row>
    <row r="305" spans="1:22" ht="57.6" hidden="1" x14ac:dyDescent="0.3">
      <c r="A305" s="8">
        <v>3192</v>
      </c>
      <c r="B305" s="9" t="s">
        <v>641</v>
      </c>
      <c r="C305" s="9" t="s">
        <v>642</v>
      </c>
      <c r="D305" s="10">
        <v>10000</v>
      </c>
      <c r="E305" s="11">
        <v>102</v>
      </c>
      <c r="F305" s="8" t="s">
        <v>26</v>
      </c>
      <c r="G305" s="8" t="s">
        <v>24</v>
      </c>
      <c r="H305" s="8" t="s">
        <v>25</v>
      </c>
      <c r="I305" s="8">
        <v>1425160800</v>
      </c>
      <c r="J305" s="8">
        <v>1421274859</v>
      </c>
      <c r="K305" s="8" t="b">
        <v>0</v>
      </c>
      <c r="L305" s="8">
        <v>8</v>
      </c>
      <c r="M305" s="8" t="b">
        <v>0</v>
      </c>
      <c r="N305" s="8" t="s">
        <v>35</v>
      </c>
      <c r="O305" s="12">
        <v>42063.916666666672</v>
      </c>
      <c r="P305" s="12">
        <v>42018.94049768518</v>
      </c>
      <c r="Q305" s="8">
        <v>1.02</v>
      </c>
      <c r="R305" s="8">
        <v>12.75</v>
      </c>
      <c r="S305" s="13" t="s">
        <v>28</v>
      </c>
      <c r="T305" s="8" t="s">
        <v>36</v>
      </c>
      <c r="U305" s="14">
        <v>42018.94049768518</v>
      </c>
      <c r="V305" s="14">
        <v>42063.916666666672</v>
      </c>
    </row>
    <row r="306" spans="1:22" ht="57.6" hidden="1" x14ac:dyDescent="0.3">
      <c r="A306" s="8">
        <v>3632</v>
      </c>
      <c r="B306" s="9" t="s">
        <v>643</v>
      </c>
      <c r="C306" s="9" t="s">
        <v>644</v>
      </c>
      <c r="D306" s="10">
        <v>500</v>
      </c>
      <c r="E306" s="11">
        <v>100</v>
      </c>
      <c r="F306" s="8" t="s">
        <v>26</v>
      </c>
      <c r="G306" s="8" t="s">
        <v>24</v>
      </c>
      <c r="H306" s="8" t="s">
        <v>25</v>
      </c>
      <c r="I306" s="8">
        <v>1416781749</v>
      </c>
      <c r="J306" s="8">
        <v>1415053749</v>
      </c>
      <c r="K306" s="8" t="b">
        <v>0</v>
      </c>
      <c r="L306" s="8">
        <v>1</v>
      </c>
      <c r="M306" s="8" t="b">
        <v>0</v>
      </c>
      <c r="N306" s="8" t="s">
        <v>35</v>
      </c>
      <c r="O306" s="12">
        <v>41966.936909722222</v>
      </c>
      <c r="P306" s="12">
        <v>41946.936909722222</v>
      </c>
      <c r="Q306" s="8">
        <v>20</v>
      </c>
      <c r="R306" s="8">
        <v>100</v>
      </c>
      <c r="S306" s="13" t="s">
        <v>28</v>
      </c>
      <c r="T306" s="8" t="s">
        <v>36</v>
      </c>
      <c r="U306" s="14">
        <v>41946.936909722222</v>
      </c>
      <c r="V306" s="14">
        <v>41966.936909722222</v>
      </c>
    </row>
    <row r="307" spans="1:22" ht="57.6" x14ac:dyDescent="0.3">
      <c r="A307" s="8">
        <v>3984</v>
      </c>
      <c r="B307" s="9" t="s">
        <v>645</v>
      </c>
      <c r="C307" s="9" t="s">
        <v>646</v>
      </c>
      <c r="D307" s="10">
        <v>1500</v>
      </c>
      <c r="E307" s="11">
        <v>95</v>
      </c>
      <c r="F307" s="8" t="s">
        <v>26</v>
      </c>
      <c r="G307" s="8" t="s">
        <v>24</v>
      </c>
      <c r="H307" s="8" t="s">
        <v>25</v>
      </c>
      <c r="I307" s="8">
        <v>1415404800</v>
      </c>
      <c r="J307" s="8">
        <v>1412809644</v>
      </c>
      <c r="K307" s="8" t="b">
        <v>0</v>
      </c>
      <c r="L307" s="8">
        <v>10</v>
      </c>
      <c r="M307" s="8" t="b">
        <v>0</v>
      </c>
      <c r="N307" s="8" t="s">
        <v>30</v>
      </c>
      <c r="O307" s="12">
        <v>41951</v>
      </c>
      <c r="P307" s="12">
        <v>41920.963472222225</v>
      </c>
      <c r="Q307" s="8">
        <v>6.33</v>
      </c>
      <c r="R307" s="8">
        <v>9.5</v>
      </c>
      <c r="S307" s="13" t="s">
        <v>28</v>
      </c>
      <c r="T307" s="8" t="s">
        <v>31</v>
      </c>
      <c r="U307" s="14">
        <v>41920.963472222218</v>
      </c>
      <c r="V307" s="14">
        <v>41951</v>
      </c>
    </row>
    <row r="308" spans="1:22" ht="57.6" x14ac:dyDescent="0.3">
      <c r="A308" s="8">
        <v>3919</v>
      </c>
      <c r="B308" s="9" t="s">
        <v>647</v>
      </c>
      <c r="C308" s="9" t="s">
        <v>648</v>
      </c>
      <c r="D308" s="10">
        <v>5000</v>
      </c>
      <c r="E308" s="11">
        <v>90</v>
      </c>
      <c r="F308" s="8" t="s">
        <v>26</v>
      </c>
      <c r="G308" s="8" t="s">
        <v>24</v>
      </c>
      <c r="H308" s="8" t="s">
        <v>25</v>
      </c>
      <c r="I308" s="8">
        <v>1453075200</v>
      </c>
      <c r="J308" s="8">
        <v>1450628773</v>
      </c>
      <c r="K308" s="8" t="b">
        <v>0</v>
      </c>
      <c r="L308" s="8">
        <v>3</v>
      </c>
      <c r="M308" s="8" t="b">
        <v>0</v>
      </c>
      <c r="N308" s="8" t="s">
        <v>30</v>
      </c>
      <c r="O308" s="12">
        <v>42387</v>
      </c>
      <c r="P308" s="12">
        <v>42358.684872685189</v>
      </c>
      <c r="Q308" s="8">
        <v>1.8</v>
      </c>
      <c r="R308" s="8">
        <v>30</v>
      </c>
      <c r="S308" s="13" t="s">
        <v>28</v>
      </c>
      <c r="T308" s="8" t="s">
        <v>31</v>
      </c>
      <c r="U308" s="14">
        <v>42358.684872685189</v>
      </c>
      <c r="V308" s="14">
        <v>42387</v>
      </c>
    </row>
    <row r="309" spans="1:22" ht="86.4" x14ac:dyDescent="0.3">
      <c r="A309" s="8">
        <v>4110</v>
      </c>
      <c r="B309" s="9" t="s">
        <v>649</v>
      </c>
      <c r="C309" s="9" t="s">
        <v>650</v>
      </c>
      <c r="D309" s="10">
        <v>300</v>
      </c>
      <c r="E309" s="11">
        <v>86</v>
      </c>
      <c r="F309" s="8" t="s">
        <v>26</v>
      </c>
      <c r="G309" s="8" t="s">
        <v>24</v>
      </c>
      <c r="H309" s="8" t="s">
        <v>25</v>
      </c>
      <c r="I309" s="8">
        <v>1469113351</v>
      </c>
      <c r="J309" s="8">
        <v>1463929351</v>
      </c>
      <c r="K309" s="8" t="b">
        <v>0</v>
      </c>
      <c r="L309" s="8">
        <v>6</v>
      </c>
      <c r="M309" s="8" t="b">
        <v>0</v>
      </c>
      <c r="N309" s="8" t="s">
        <v>30</v>
      </c>
      <c r="O309" s="12">
        <v>42572.626747685186</v>
      </c>
      <c r="P309" s="12">
        <v>42512.626747685186</v>
      </c>
      <c r="Q309" s="8">
        <v>28.67</v>
      </c>
      <c r="R309" s="8">
        <v>14.33</v>
      </c>
      <c r="S309" s="13" t="s">
        <v>28</v>
      </c>
      <c r="T309" s="8" t="s">
        <v>31</v>
      </c>
      <c r="U309" s="14">
        <v>42512.626747685179</v>
      </c>
      <c r="V309" s="14">
        <v>42572.626747685179</v>
      </c>
    </row>
    <row r="310" spans="1:22" ht="115.2" x14ac:dyDescent="0.3">
      <c r="A310" s="8">
        <v>2794</v>
      </c>
      <c r="B310" s="9" t="s">
        <v>651</v>
      </c>
      <c r="C310" s="9" t="s">
        <v>652</v>
      </c>
      <c r="D310" s="10">
        <v>50</v>
      </c>
      <c r="E310" s="11">
        <v>75</v>
      </c>
      <c r="F310" s="8" t="s">
        <v>22</v>
      </c>
      <c r="G310" s="8" t="s">
        <v>24</v>
      </c>
      <c r="H310" s="8" t="s">
        <v>25</v>
      </c>
      <c r="I310" s="8">
        <v>1457031600</v>
      </c>
      <c r="J310" s="8">
        <v>1455640559</v>
      </c>
      <c r="K310" s="8" t="b">
        <v>0</v>
      </c>
      <c r="L310" s="8">
        <v>3</v>
      </c>
      <c r="M310" s="8" t="b">
        <v>1</v>
      </c>
      <c r="N310" s="8" t="s">
        <v>30</v>
      </c>
      <c r="O310" s="12">
        <v>42432.791666666672</v>
      </c>
      <c r="P310" s="12">
        <v>42416.691655092596</v>
      </c>
      <c r="Q310" s="8">
        <v>150</v>
      </c>
      <c r="R310" s="8">
        <v>25</v>
      </c>
      <c r="S310" s="13" t="s">
        <v>28</v>
      </c>
      <c r="T310" s="8" t="s">
        <v>31</v>
      </c>
      <c r="U310" s="14">
        <v>42416.691655092596</v>
      </c>
      <c r="V310" s="14">
        <v>42432.791666666672</v>
      </c>
    </row>
    <row r="311" spans="1:22" ht="57.6" x14ac:dyDescent="0.3">
      <c r="A311" s="8">
        <v>2904</v>
      </c>
      <c r="B311" s="9" t="s">
        <v>653</v>
      </c>
      <c r="C311" s="9" t="s">
        <v>654</v>
      </c>
      <c r="D311" s="10">
        <v>1500</v>
      </c>
      <c r="E311" s="11">
        <v>75</v>
      </c>
      <c r="F311" s="8" t="s">
        <v>26</v>
      </c>
      <c r="G311" s="8" t="s">
        <v>24</v>
      </c>
      <c r="H311" s="8" t="s">
        <v>25</v>
      </c>
      <c r="I311" s="8">
        <v>1415534400</v>
      </c>
      <c r="J311" s="8">
        <v>1414538031</v>
      </c>
      <c r="K311" s="8" t="b">
        <v>0</v>
      </c>
      <c r="L311" s="8">
        <v>4</v>
      </c>
      <c r="M311" s="8" t="b">
        <v>0</v>
      </c>
      <c r="N311" s="8" t="s">
        <v>30</v>
      </c>
      <c r="O311" s="12">
        <v>41952.5</v>
      </c>
      <c r="P311" s="12">
        <v>41940.967951388891</v>
      </c>
      <c r="Q311" s="8">
        <v>5</v>
      </c>
      <c r="R311" s="8">
        <v>18.75</v>
      </c>
      <c r="S311" s="13" t="s">
        <v>28</v>
      </c>
      <c r="T311" s="8" t="s">
        <v>31</v>
      </c>
      <c r="U311" s="14">
        <v>41940.967951388891</v>
      </c>
      <c r="V311" s="14">
        <v>41952.5</v>
      </c>
    </row>
    <row r="312" spans="1:22" ht="115.2" x14ac:dyDescent="0.3">
      <c r="A312" s="8">
        <v>4009</v>
      </c>
      <c r="B312" s="9" t="s">
        <v>655</v>
      </c>
      <c r="C312" s="9" t="s">
        <v>656</v>
      </c>
      <c r="D312" s="10">
        <v>1930</v>
      </c>
      <c r="E312" s="11">
        <v>75</v>
      </c>
      <c r="F312" s="8" t="s">
        <v>26</v>
      </c>
      <c r="G312" s="8" t="s">
        <v>24</v>
      </c>
      <c r="H312" s="8" t="s">
        <v>25</v>
      </c>
      <c r="I312" s="8">
        <v>1410281360</v>
      </c>
      <c r="J312" s="8">
        <v>1406825360</v>
      </c>
      <c r="K312" s="8" t="b">
        <v>0</v>
      </c>
      <c r="L312" s="8">
        <v>3</v>
      </c>
      <c r="M312" s="8" t="b">
        <v>0</v>
      </c>
      <c r="N312" s="8" t="s">
        <v>30</v>
      </c>
      <c r="O312" s="12">
        <v>41891.700925925928</v>
      </c>
      <c r="P312" s="12">
        <v>41851.700925925928</v>
      </c>
      <c r="Q312" s="8">
        <v>3.89</v>
      </c>
      <c r="R312" s="8">
        <v>25</v>
      </c>
      <c r="S312" s="13" t="s">
        <v>28</v>
      </c>
      <c r="T312" s="8" t="s">
        <v>31</v>
      </c>
      <c r="U312" s="14">
        <v>41851.700925925928</v>
      </c>
      <c r="V312" s="14">
        <v>41891.700925925928</v>
      </c>
    </row>
    <row r="313" spans="1:22" ht="72" x14ac:dyDescent="0.3">
      <c r="A313" s="8">
        <v>3675</v>
      </c>
      <c r="B313" s="9" t="s">
        <v>657</v>
      </c>
      <c r="C313" s="9" t="s">
        <v>658</v>
      </c>
      <c r="D313" s="10">
        <v>50</v>
      </c>
      <c r="E313" s="11">
        <v>70</v>
      </c>
      <c r="F313" s="8" t="s">
        <v>22</v>
      </c>
      <c r="G313" s="8" t="s">
        <v>24</v>
      </c>
      <c r="H313" s="8" t="s">
        <v>25</v>
      </c>
      <c r="I313" s="8">
        <v>1463353200</v>
      </c>
      <c r="J313" s="8">
        <v>1462285182</v>
      </c>
      <c r="K313" s="8" t="b">
        <v>0</v>
      </c>
      <c r="L313" s="8">
        <v>3</v>
      </c>
      <c r="M313" s="8" t="b">
        <v>1</v>
      </c>
      <c r="N313" s="8" t="s">
        <v>30</v>
      </c>
      <c r="O313" s="12">
        <v>42505.958333333328</v>
      </c>
      <c r="P313" s="12">
        <v>42493.597013888888</v>
      </c>
      <c r="Q313" s="8">
        <v>140</v>
      </c>
      <c r="R313" s="8">
        <v>23.33</v>
      </c>
      <c r="S313" s="13" t="s">
        <v>28</v>
      </c>
      <c r="T313" s="8" t="s">
        <v>31</v>
      </c>
      <c r="U313" s="14">
        <v>42493.597013888888</v>
      </c>
      <c r="V313" s="14">
        <v>42505.958333333328</v>
      </c>
    </row>
    <row r="314" spans="1:22" ht="100.8" x14ac:dyDescent="0.3">
      <c r="A314" s="8">
        <v>3995</v>
      </c>
      <c r="B314" s="9" t="s">
        <v>659</v>
      </c>
      <c r="C314" s="9" t="s">
        <v>660</v>
      </c>
      <c r="D314" s="10">
        <v>200</v>
      </c>
      <c r="E314" s="11">
        <v>70</v>
      </c>
      <c r="F314" s="8" t="s">
        <v>26</v>
      </c>
      <c r="G314" s="8" t="s">
        <v>24</v>
      </c>
      <c r="H314" s="8" t="s">
        <v>25</v>
      </c>
      <c r="I314" s="8">
        <v>1423913220</v>
      </c>
      <c r="J314" s="8">
        <v>1421339077</v>
      </c>
      <c r="K314" s="8" t="b">
        <v>0</v>
      </c>
      <c r="L314" s="8">
        <v>4</v>
      </c>
      <c r="M314" s="8" t="b">
        <v>0</v>
      </c>
      <c r="N314" s="8" t="s">
        <v>30</v>
      </c>
      <c r="O314" s="12">
        <v>42049.477083333331</v>
      </c>
      <c r="P314" s="12">
        <v>42019.683761574073</v>
      </c>
      <c r="Q314" s="8">
        <v>35</v>
      </c>
      <c r="R314" s="8">
        <v>17.5</v>
      </c>
      <c r="S314" s="13" t="s">
        <v>28</v>
      </c>
      <c r="T314" s="8" t="s">
        <v>31</v>
      </c>
      <c r="U314" s="14">
        <v>42019.683761574073</v>
      </c>
      <c r="V314" s="14">
        <v>42049.477083333331</v>
      </c>
    </row>
    <row r="315" spans="1:22" ht="57.6" x14ac:dyDescent="0.3">
      <c r="A315" s="8">
        <v>4016</v>
      </c>
      <c r="B315" s="9" t="s">
        <v>661</v>
      </c>
      <c r="C315" s="9" t="s">
        <v>662</v>
      </c>
      <c r="D315" s="10">
        <v>500</v>
      </c>
      <c r="E315" s="11">
        <v>70</v>
      </c>
      <c r="F315" s="8" t="s">
        <v>26</v>
      </c>
      <c r="G315" s="8" t="s">
        <v>24</v>
      </c>
      <c r="H315" s="8" t="s">
        <v>25</v>
      </c>
      <c r="I315" s="8">
        <v>1410987400</v>
      </c>
      <c r="J315" s="8">
        <v>1408395400</v>
      </c>
      <c r="K315" s="8" t="b">
        <v>0</v>
      </c>
      <c r="L315" s="8">
        <v>7</v>
      </c>
      <c r="M315" s="8" t="b">
        <v>0</v>
      </c>
      <c r="N315" s="8" t="s">
        <v>30</v>
      </c>
      <c r="O315" s="12">
        <v>41899.872685185182</v>
      </c>
      <c r="P315" s="12">
        <v>41869.872685185182</v>
      </c>
      <c r="Q315" s="8">
        <v>14</v>
      </c>
      <c r="R315" s="8">
        <v>10</v>
      </c>
      <c r="S315" s="13" t="s">
        <v>28</v>
      </c>
      <c r="T315" s="8" t="s">
        <v>31</v>
      </c>
      <c r="U315" s="14">
        <v>41869.872685185182</v>
      </c>
      <c r="V315" s="14">
        <v>41899.872685185182</v>
      </c>
    </row>
    <row r="316" spans="1:22" ht="100.8" x14ac:dyDescent="0.3">
      <c r="A316" s="8">
        <v>3990</v>
      </c>
      <c r="B316" s="9" t="s">
        <v>663</v>
      </c>
      <c r="C316" s="9" t="s">
        <v>664</v>
      </c>
      <c r="D316" s="10">
        <v>1650</v>
      </c>
      <c r="E316" s="11">
        <v>69</v>
      </c>
      <c r="F316" s="8" t="s">
        <v>26</v>
      </c>
      <c r="G316" s="8" t="s">
        <v>24</v>
      </c>
      <c r="H316" s="8" t="s">
        <v>25</v>
      </c>
      <c r="I316" s="8">
        <v>1456934893</v>
      </c>
      <c r="J316" s="8">
        <v>1454342893</v>
      </c>
      <c r="K316" s="8" t="b">
        <v>0</v>
      </c>
      <c r="L316" s="8">
        <v>3</v>
      </c>
      <c r="M316" s="8" t="b">
        <v>0</v>
      </c>
      <c r="N316" s="8" t="s">
        <v>30</v>
      </c>
      <c r="O316" s="12">
        <v>42431.672372685185</v>
      </c>
      <c r="P316" s="12">
        <v>42401.672372685185</v>
      </c>
      <c r="Q316" s="8">
        <v>4.18</v>
      </c>
      <c r="R316" s="8">
        <v>23</v>
      </c>
      <c r="S316" s="13" t="s">
        <v>28</v>
      </c>
      <c r="T316" s="8" t="s">
        <v>31</v>
      </c>
      <c r="U316" s="14">
        <v>42401.672372685185</v>
      </c>
      <c r="V316" s="14">
        <v>42431.672372685185</v>
      </c>
    </row>
    <row r="317" spans="1:22" ht="57.6" x14ac:dyDescent="0.3">
      <c r="A317" s="8">
        <v>3840</v>
      </c>
      <c r="B317" s="9" t="s">
        <v>665</v>
      </c>
      <c r="C317" s="9" t="s">
        <v>666</v>
      </c>
      <c r="D317" s="10">
        <v>1</v>
      </c>
      <c r="E317" s="11">
        <v>65</v>
      </c>
      <c r="F317" s="8" t="s">
        <v>22</v>
      </c>
      <c r="G317" s="8" t="s">
        <v>24</v>
      </c>
      <c r="H317" s="8" t="s">
        <v>25</v>
      </c>
      <c r="I317" s="8">
        <v>1459180229</v>
      </c>
      <c r="J317" s="8">
        <v>1457023829</v>
      </c>
      <c r="K317" s="8" t="b">
        <v>0</v>
      </c>
      <c r="L317" s="8">
        <v>3</v>
      </c>
      <c r="M317" s="8" t="b">
        <v>1</v>
      </c>
      <c r="N317" s="8" t="s">
        <v>30</v>
      </c>
      <c r="O317" s="12">
        <v>42457.660057870366</v>
      </c>
      <c r="P317" s="12">
        <v>42432.701724537037</v>
      </c>
      <c r="Q317" s="8">
        <v>6500</v>
      </c>
      <c r="R317" s="8">
        <v>21.67</v>
      </c>
      <c r="S317" s="13" t="s">
        <v>28</v>
      </c>
      <c r="T317" s="8" t="s">
        <v>31</v>
      </c>
      <c r="U317" s="14">
        <v>42432.701724537037</v>
      </c>
      <c r="V317" s="14">
        <v>42457.660057870366</v>
      </c>
    </row>
    <row r="318" spans="1:22" ht="100.8" x14ac:dyDescent="0.3">
      <c r="A318" s="8">
        <v>2878</v>
      </c>
      <c r="B318" s="9" t="s">
        <v>667</v>
      </c>
      <c r="C318" s="9" t="s">
        <v>668</v>
      </c>
      <c r="D318" s="10">
        <v>3000</v>
      </c>
      <c r="E318" s="11">
        <v>63</v>
      </c>
      <c r="F318" s="8" t="s">
        <v>26</v>
      </c>
      <c r="G318" s="8" t="s">
        <v>24</v>
      </c>
      <c r="H318" s="8" t="s">
        <v>25</v>
      </c>
      <c r="I318" s="8">
        <v>1435934795</v>
      </c>
      <c r="J318" s="8">
        <v>1430750795</v>
      </c>
      <c r="K318" s="8" t="b">
        <v>0</v>
      </c>
      <c r="L318" s="8">
        <v>4</v>
      </c>
      <c r="M318" s="8" t="b">
        <v>0</v>
      </c>
      <c r="N318" s="8" t="s">
        <v>30</v>
      </c>
      <c r="O318" s="12">
        <v>42188.615682870368</v>
      </c>
      <c r="P318" s="12">
        <v>42128.615682870368</v>
      </c>
      <c r="Q318" s="8">
        <v>2.1</v>
      </c>
      <c r="R318" s="8">
        <v>15.75</v>
      </c>
      <c r="S318" s="13" t="s">
        <v>28</v>
      </c>
      <c r="T318" s="8" t="s">
        <v>31</v>
      </c>
      <c r="U318" s="14">
        <v>42128.615682870368</v>
      </c>
      <c r="V318" s="14">
        <v>42188.615682870368</v>
      </c>
    </row>
    <row r="319" spans="1:22" ht="86.4" x14ac:dyDescent="0.3">
      <c r="A319" s="8">
        <v>4008</v>
      </c>
      <c r="B319" s="9" t="s">
        <v>669</v>
      </c>
      <c r="C319" s="9" t="s">
        <v>670</v>
      </c>
      <c r="D319" s="10">
        <v>1000</v>
      </c>
      <c r="E319" s="11">
        <v>60</v>
      </c>
      <c r="F319" s="8" t="s">
        <v>26</v>
      </c>
      <c r="G319" s="8" t="s">
        <v>24</v>
      </c>
      <c r="H319" s="8" t="s">
        <v>25</v>
      </c>
      <c r="I319" s="8">
        <v>1437606507</v>
      </c>
      <c r="J319" s="8">
        <v>1435014507</v>
      </c>
      <c r="K319" s="8" t="b">
        <v>0</v>
      </c>
      <c r="L319" s="8">
        <v>4</v>
      </c>
      <c r="M319" s="8" t="b">
        <v>0</v>
      </c>
      <c r="N319" s="8" t="s">
        <v>30</v>
      </c>
      <c r="O319" s="12">
        <v>42207.964201388888</v>
      </c>
      <c r="P319" s="12">
        <v>42177.964201388888</v>
      </c>
      <c r="Q319" s="8">
        <v>6</v>
      </c>
      <c r="R319" s="8">
        <v>15</v>
      </c>
      <c r="S319" s="13" t="s">
        <v>28</v>
      </c>
      <c r="T319" s="8" t="s">
        <v>31</v>
      </c>
      <c r="U319" s="14">
        <v>42177.964201388888</v>
      </c>
      <c r="V319" s="14">
        <v>42207.964201388888</v>
      </c>
    </row>
    <row r="320" spans="1:22" ht="100.8" x14ac:dyDescent="0.3">
      <c r="A320" s="8">
        <v>4093</v>
      </c>
      <c r="B320" s="9" t="s">
        <v>671</v>
      </c>
      <c r="C320" s="9" t="s">
        <v>672</v>
      </c>
      <c r="D320" s="10">
        <v>2500</v>
      </c>
      <c r="E320" s="11">
        <v>60</v>
      </c>
      <c r="F320" s="8" t="s">
        <v>26</v>
      </c>
      <c r="G320" s="8" t="s">
        <v>24</v>
      </c>
      <c r="H320" s="8" t="s">
        <v>25</v>
      </c>
      <c r="I320" s="8">
        <v>1440272093</v>
      </c>
      <c r="J320" s="8">
        <v>1435088093</v>
      </c>
      <c r="K320" s="8" t="b">
        <v>0</v>
      </c>
      <c r="L320" s="8">
        <v>4</v>
      </c>
      <c r="M320" s="8" t="b">
        <v>0</v>
      </c>
      <c r="N320" s="8" t="s">
        <v>30</v>
      </c>
      <c r="O320" s="12">
        <v>42238.815891203703</v>
      </c>
      <c r="P320" s="12">
        <v>42178.815891203703</v>
      </c>
      <c r="Q320" s="8">
        <v>2.4</v>
      </c>
      <c r="R320" s="8">
        <v>15</v>
      </c>
      <c r="S320" s="13" t="s">
        <v>28</v>
      </c>
      <c r="T320" s="8" t="s">
        <v>31</v>
      </c>
      <c r="U320" s="14">
        <v>42178.815891203703</v>
      </c>
      <c r="V320" s="14">
        <v>42238.815891203703</v>
      </c>
    </row>
    <row r="321" spans="1:22" ht="129.6" hidden="1" x14ac:dyDescent="0.3">
      <c r="A321" s="8">
        <v>3794</v>
      </c>
      <c r="B321" s="9" t="s">
        <v>673</v>
      </c>
      <c r="C321" s="9" t="s">
        <v>674</v>
      </c>
      <c r="D321" s="10">
        <v>5000</v>
      </c>
      <c r="E321" s="11">
        <v>50</v>
      </c>
      <c r="F321" s="8" t="s">
        <v>26</v>
      </c>
      <c r="G321" s="8" t="s">
        <v>24</v>
      </c>
      <c r="H321" s="8" t="s">
        <v>25</v>
      </c>
      <c r="I321" s="8">
        <v>1433685354</v>
      </c>
      <c r="J321" s="8">
        <v>1431093354</v>
      </c>
      <c r="K321" s="8" t="b">
        <v>0</v>
      </c>
      <c r="L321" s="8">
        <v>1</v>
      </c>
      <c r="M321" s="8" t="b">
        <v>0</v>
      </c>
      <c r="N321" s="8" t="s">
        <v>35</v>
      </c>
      <c r="O321" s="12">
        <v>42162.58048611111</v>
      </c>
      <c r="P321" s="12">
        <v>42132.58048611111</v>
      </c>
      <c r="Q321" s="8">
        <v>1</v>
      </c>
      <c r="R321" s="8">
        <v>50</v>
      </c>
      <c r="S321" s="13" t="s">
        <v>28</v>
      </c>
      <c r="T321" s="8" t="s">
        <v>36</v>
      </c>
      <c r="U321" s="14">
        <v>42132.58048611111</v>
      </c>
      <c r="V321" s="14">
        <v>42162.58048611111</v>
      </c>
    </row>
    <row r="322" spans="1:22" ht="100.8" x14ac:dyDescent="0.3">
      <c r="A322" s="8">
        <v>3142</v>
      </c>
      <c r="B322" s="9" t="s">
        <v>675</v>
      </c>
      <c r="C322" s="9" t="s">
        <v>676</v>
      </c>
      <c r="D322" s="10">
        <v>2750</v>
      </c>
      <c r="E322" s="11">
        <v>45</v>
      </c>
      <c r="F322" s="8" t="s">
        <v>32</v>
      </c>
      <c r="G322" s="8" t="s">
        <v>24</v>
      </c>
      <c r="H322" s="8" t="s">
        <v>25</v>
      </c>
      <c r="I322" s="8">
        <v>1489922339</v>
      </c>
      <c r="J322" s="8">
        <v>1487333939</v>
      </c>
      <c r="K322" s="8" t="b">
        <v>0</v>
      </c>
      <c r="L322" s="8">
        <v>3</v>
      </c>
      <c r="M322" s="8" t="b">
        <v>0</v>
      </c>
      <c r="N322" s="8" t="s">
        <v>30</v>
      </c>
      <c r="O322" s="12">
        <v>42813.471516203703</v>
      </c>
      <c r="P322" s="12">
        <v>42783.513182870374</v>
      </c>
      <c r="Q322" s="8">
        <v>1.64</v>
      </c>
      <c r="R322" s="8">
        <v>15</v>
      </c>
      <c r="S322" s="13" t="s">
        <v>28</v>
      </c>
      <c r="T322" s="8" t="s">
        <v>31</v>
      </c>
      <c r="U322" s="14">
        <v>42783.513182870374</v>
      </c>
      <c r="V322" s="14">
        <v>42813.471516203703</v>
      </c>
    </row>
    <row r="323" spans="1:22" ht="115.2" x14ac:dyDescent="0.3">
      <c r="A323" s="8">
        <v>3962</v>
      </c>
      <c r="B323" s="9" t="s">
        <v>677</v>
      </c>
      <c r="C323" s="9" t="s">
        <v>678</v>
      </c>
      <c r="D323" s="10">
        <v>1400</v>
      </c>
      <c r="E323" s="11">
        <v>45</v>
      </c>
      <c r="F323" s="8" t="s">
        <v>26</v>
      </c>
      <c r="G323" s="8" t="s">
        <v>24</v>
      </c>
      <c r="H323" s="8" t="s">
        <v>25</v>
      </c>
      <c r="I323" s="8">
        <v>1448722494</v>
      </c>
      <c r="J323" s="8">
        <v>1446562494</v>
      </c>
      <c r="K323" s="8" t="b">
        <v>0</v>
      </c>
      <c r="L323" s="8">
        <v>3</v>
      </c>
      <c r="M323" s="8" t="b">
        <v>0</v>
      </c>
      <c r="N323" s="8" t="s">
        <v>30</v>
      </c>
      <c r="O323" s="12">
        <v>42336.621458333335</v>
      </c>
      <c r="P323" s="12">
        <v>42311.621458333335</v>
      </c>
      <c r="Q323" s="8">
        <v>3.21</v>
      </c>
      <c r="R323" s="8">
        <v>15</v>
      </c>
      <c r="S323" s="13" t="s">
        <v>28</v>
      </c>
      <c r="T323" s="8" t="s">
        <v>31</v>
      </c>
      <c r="U323" s="14">
        <v>42311.621458333335</v>
      </c>
      <c r="V323" s="14">
        <v>42336.621458333335</v>
      </c>
    </row>
    <row r="324" spans="1:22" ht="72" hidden="1" x14ac:dyDescent="0.3">
      <c r="A324" s="8">
        <v>3106</v>
      </c>
      <c r="B324" s="9" t="s">
        <v>679</v>
      </c>
      <c r="C324" s="9" t="s">
        <v>680</v>
      </c>
      <c r="D324" s="10">
        <v>1000</v>
      </c>
      <c r="E324" s="11">
        <v>41</v>
      </c>
      <c r="F324" s="8" t="s">
        <v>26</v>
      </c>
      <c r="G324" s="8" t="s">
        <v>24</v>
      </c>
      <c r="H324" s="8" t="s">
        <v>25</v>
      </c>
      <c r="I324" s="8">
        <v>1442440800</v>
      </c>
      <c r="J324" s="8">
        <v>1440497876</v>
      </c>
      <c r="K324" s="8" t="b">
        <v>0</v>
      </c>
      <c r="L324" s="8">
        <v>4</v>
      </c>
      <c r="M324" s="8" t="b">
        <v>0</v>
      </c>
      <c r="N324" s="8" t="s">
        <v>27</v>
      </c>
      <c r="O324" s="12">
        <v>42263.916666666672</v>
      </c>
      <c r="P324" s="12">
        <v>42241.429120370369</v>
      </c>
      <c r="Q324" s="8">
        <v>4.0999999999999996</v>
      </c>
      <c r="R324" s="8">
        <v>10.25</v>
      </c>
      <c r="S324" s="13" t="s">
        <v>28</v>
      </c>
      <c r="T324" s="8" t="s">
        <v>29</v>
      </c>
      <c r="U324" s="14">
        <v>42241.429120370376</v>
      </c>
      <c r="V324" s="14">
        <v>42263.916666666672</v>
      </c>
    </row>
    <row r="325" spans="1:22" ht="72" x14ac:dyDescent="0.3">
      <c r="A325" s="8">
        <v>2864</v>
      </c>
      <c r="B325" s="9" t="s">
        <v>681</v>
      </c>
      <c r="C325" s="9" t="s">
        <v>682</v>
      </c>
      <c r="D325" s="10">
        <v>2500</v>
      </c>
      <c r="E325" s="11">
        <v>40</v>
      </c>
      <c r="F325" s="8" t="s">
        <v>26</v>
      </c>
      <c r="G325" s="8" t="s">
        <v>24</v>
      </c>
      <c r="H325" s="8" t="s">
        <v>25</v>
      </c>
      <c r="I325" s="8">
        <v>1437139080</v>
      </c>
      <c r="J325" s="8">
        <v>1434552207</v>
      </c>
      <c r="K325" s="8" t="b">
        <v>0</v>
      </c>
      <c r="L325" s="8">
        <v>3</v>
      </c>
      <c r="M325" s="8" t="b">
        <v>0</v>
      </c>
      <c r="N325" s="8" t="s">
        <v>30</v>
      </c>
      <c r="O325" s="12">
        <v>42202.554166666669</v>
      </c>
      <c r="P325" s="12">
        <v>42172.613506944443</v>
      </c>
      <c r="Q325" s="8">
        <v>1.6</v>
      </c>
      <c r="R325" s="8">
        <v>13.33</v>
      </c>
      <c r="S325" s="13" t="s">
        <v>28</v>
      </c>
      <c r="T325" s="8" t="s">
        <v>31</v>
      </c>
      <c r="U325" s="14">
        <v>42172.613506944443</v>
      </c>
      <c r="V325" s="14">
        <v>42202.554166666669</v>
      </c>
    </row>
    <row r="326" spans="1:22" ht="86.4" hidden="1" x14ac:dyDescent="0.3">
      <c r="A326" s="8">
        <v>3647</v>
      </c>
      <c r="B326" s="9" t="s">
        <v>683</v>
      </c>
      <c r="C326" s="9" t="s">
        <v>684</v>
      </c>
      <c r="D326" s="10">
        <v>500</v>
      </c>
      <c r="E326" s="11">
        <v>30</v>
      </c>
      <c r="F326" s="8" t="s">
        <v>26</v>
      </c>
      <c r="G326" s="8" t="s">
        <v>24</v>
      </c>
      <c r="H326" s="8" t="s">
        <v>25</v>
      </c>
      <c r="I326" s="8">
        <v>1475258327</v>
      </c>
      <c r="J326" s="8">
        <v>1471370327</v>
      </c>
      <c r="K326" s="8" t="b">
        <v>0</v>
      </c>
      <c r="L326" s="8">
        <v>2</v>
      </c>
      <c r="M326" s="8" t="b">
        <v>0</v>
      </c>
      <c r="N326" s="8" t="s">
        <v>35</v>
      </c>
      <c r="O326" s="12">
        <v>42643.749155092592</v>
      </c>
      <c r="P326" s="12">
        <v>42598.749155092592</v>
      </c>
      <c r="Q326" s="8">
        <v>6</v>
      </c>
      <c r="R326" s="8">
        <v>15</v>
      </c>
      <c r="S326" s="13" t="s">
        <v>28</v>
      </c>
      <c r="T326" s="8" t="s">
        <v>36</v>
      </c>
      <c r="U326" s="14">
        <v>42598.749155092592</v>
      </c>
      <c r="V326" s="14">
        <v>42643.749155092592</v>
      </c>
    </row>
    <row r="327" spans="1:22" ht="72" hidden="1" x14ac:dyDescent="0.3">
      <c r="A327" s="8">
        <v>3201</v>
      </c>
      <c r="B327" s="9" t="s">
        <v>685</v>
      </c>
      <c r="C327" s="9" t="s">
        <v>686</v>
      </c>
      <c r="D327" s="10">
        <v>2000</v>
      </c>
      <c r="E327" s="11">
        <v>25</v>
      </c>
      <c r="F327" s="8" t="s">
        <v>26</v>
      </c>
      <c r="G327" s="8" t="s">
        <v>24</v>
      </c>
      <c r="H327" s="8" t="s">
        <v>25</v>
      </c>
      <c r="I327" s="8">
        <v>1409509477</v>
      </c>
      <c r="J327" s="8">
        <v>1407695077</v>
      </c>
      <c r="K327" s="8" t="b">
        <v>0</v>
      </c>
      <c r="L327" s="8">
        <v>2</v>
      </c>
      <c r="M327" s="8" t="b">
        <v>0</v>
      </c>
      <c r="N327" s="8" t="s">
        <v>35</v>
      </c>
      <c r="O327" s="12">
        <v>41882.767094907409</v>
      </c>
      <c r="P327" s="12">
        <v>41861.767094907409</v>
      </c>
      <c r="Q327" s="8">
        <v>1.25</v>
      </c>
      <c r="R327" s="8">
        <v>12.5</v>
      </c>
      <c r="S327" s="13" t="s">
        <v>28</v>
      </c>
      <c r="T327" s="8" t="s">
        <v>36</v>
      </c>
      <c r="U327" s="14">
        <v>41861.767094907409</v>
      </c>
      <c r="V327" s="14">
        <v>41882.767094907409</v>
      </c>
    </row>
    <row r="328" spans="1:22" ht="43.2" x14ac:dyDescent="0.3">
      <c r="A328" s="8">
        <v>3747</v>
      </c>
      <c r="B328" s="9" t="s">
        <v>687</v>
      </c>
      <c r="C328" s="9" t="s">
        <v>688</v>
      </c>
      <c r="D328" s="10">
        <v>2500</v>
      </c>
      <c r="E328" s="11">
        <v>25</v>
      </c>
      <c r="F328" s="8" t="s">
        <v>26</v>
      </c>
      <c r="G328" s="8" t="s">
        <v>24</v>
      </c>
      <c r="H328" s="8" t="s">
        <v>25</v>
      </c>
      <c r="I328" s="8">
        <v>1436137140</v>
      </c>
      <c r="J328" s="8">
        <v>1433833896</v>
      </c>
      <c r="K328" s="8" t="b">
        <v>0</v>
      </c>
      <c r="L328" s="8">
        <v>1</v>
      </c>
      <c r="M328" s="8" t="b">
        <v>0</v>
      </c>
      <c r="N328" s="8" t="s">
        <v>30</v>
      </c>
      <c r="O328" s="12">
        <v>42190.957638888889</v>
      </c>
      <c r="P328" s="12">
        <v>42164.299722222218</v>
      </c>
      <c r="Q328" s="8">
        <v>1</v>
      </c>
      <c r="R328" s="8">
        <v>25</v>
      </c>
      <c r="S328" s="13" t="s">
        <v>28</v>
      </c>
      <c r="T328" s="8" t="s">
        <v>31</v>
      </c>
      <c r="U328" s="14">
        <v>42164.299722222218</v>
      </c>
      <c r="V328" s="14">
        <v>42190.957638888889</v>
      </c>
    </row>
    <row r="329" spans="1:22" ht="100.8" x14ac:dyDescent="0.3">
      <c r="A329" s="8">
        <v>3927</v>
      </c>
      <c r="B329" s="9" t="s">
        <v>689</v>
      </c>
      <c r="C329" s="9" t="s">
        <v>690</v>
      </c>
      <c r="D329" s="10">
        <v>2500</v>
      </c>
      <c r="E329" s="11">
        <v>25</v>
      </c>
      <c r="F329" s="8" t="s">
        <v>26</v>
      </c>
      <c r="G329" s="8" t="s">
        <v>24</v>
      </c>
      <c r="H329" s="8" t="s">
        <v>25</v>
      </c>
      <c r="I329" s="8">
        <v>1407565504</v>
      </c>
      <c r="J329" s="8">
        <v>1404973504</v>
      </c>
      <c r="K329" s="8" t="b">
        <v>0</v>
      </c>
      <c r="L329" s="8">
        <v>2</v>
      </c>
      <c r="M329" s="8" t="b">
        <v>0</v>
      </c>
      <c r="N329" s="8" t="s">
        <v>30</v>
      </c>
      <c r="O329" s="12">
        <v>41860.267407407409</v>
      </c>
      <c r="P329" s="12">
        <v>41830.267407407409</v>
      </c>
      <c r="Q329" s="8">
        <v>1</v>
      </c>
      <c r="R329" s="8">
        <v>12.5</v>
      </c>
      <c r="S329" s="13" t="s">
        <v>28</v>
      </c>
      <c r="T329" s="8" t="s">
        <v>31</v>
      </c>
      <c r="U329" s="14">
        <v>41830.267407407409</v>
      </c>
      <c r="V329" s="14">
        <v>41860.267407407409</v>
      </c>
    </row>
    <row r="330" spans="1:22" ht="72" x14ac:dyDescent="0.3">
      <c r="A330" s="8">
        <v>3961</v>
      </c>
      <c r="B330" s="9" t="s">
        <v>691</v>
      </c>
      <c r="C330" s="9" t="s">
        <v>692</v>
      </c>
      <c r="D330" s="10">
        <v>5000</v>
      </c>
      <c r="E330" s="11">
        <v>21</v>
      </c>
      <c r="F330" s="8" t="s">
        <v>26</v>
      </c>
      <c r="G330" s="8" t="s">
        <v>24</v>
      </c>
      <c r="H330" s="8" t="s">
        <v>25</v>
      </c>
      <c r="I330" s="8">
        <v>1399584210</v>
      </c>
      <c r="J330" s="8">
        <v>1397683410</v>
      </c>
      <c r="K330" s="8" t="b">
        <v>0</v>
      </c>
      <c r="L330" s="8">
        <v>2</v>
      </c>
      <c r="M330" s="8" t="b">
        <v>0</v>
      </c>
      <c r="N330" s="8" t="s">
        <v>30</v>
      </c>
      <c r="O330" s="12">
        <v>41767.891319444447</v>
      </c>
      <c r="P330" s="12">
        <v>41745.891319444447</v>
      </c>
      <c r="Q330" s="8">
        <v>0.42</v>
      </c>
      <c r="R330" s="8">
        <v>10.5</v>
      </c>
      <c r="S330" s="13" t="s">
        <v>28</v>
      </c>
      <c r="T330" s="8" t="s">
        <v>31</v>
      </c>
      <c r="U330" s="14">
        <v>41745.891319444447</v>
      </c>
      <c r="V330" s="14">
        <v>41767.891319444447</v>
      </c>
    </row>
    <row r="331" spans="1:22" ht="43.2" x14ac:dyDescent="0.3">
      <c r="A331" s="8">
        <v>4041</v>
      </c>
      <c r="B331" s="9" t="s">
        <v>693</v>
      </c>
      <c r="C331" s="9" t="s">
        <v>694</v>
      </c>
      <c r="D331" s="10">
        <v>5000</v>
      </c>
      <c r="E331" s="11">
        <v>21</v>
      </c>
      <c r="F331" s="8" t="s">
        <v>26</v>
      </c>
      <c r="G331" s="8" t="s">
        <v>24</v>
      </c>
      <c r="H331" s="8" t="s">
        <v>25</v>
      </c>
      <c r="I331" s="8">
        <v>1473160954</v>
      </c>
      <c r="J331" s="8">
        <v>1467976954</v>
      </c>
      <c r="K331" s="8" t="b">
        <v>0</v>
      </c>
      <c r="L331" s="8">
        <v>2</v>
      </c>
      <c r="M331" s="8" t="b">
        <v>0</v>
      </c>
      <c r="N331" s="8" t="s">
        <v>30</v>
      </c>
      <c r="O331" s="12">
        <v>42619.474004629628</v>
      </c>
      <c r="P331" s="12">
        <v>42559.474004629628</v>
      </c>
      <c r="Q331" s="8">
        <v>0.42</v>
      </c>
      <c r="R331" s="8">
        <v>10.5</v>
      </c>
      <c r="S331" s="13" t="s">
        <v>28</v>
      </c>
      <c r="T331" s="8" t="s">
        <v>31</v>
      </c>
      <c r="U331" s="14">
        <v>42559.474004629628</v>
      </c>
      <c r="V331" s="14">
        <v>42619.474004629628</v>
      </c>
    </row>
    <row r="332" spans="1:22" ht="43.2" x14ac:dyDescent="0.3">
      <c r="A332" s="8">
        <v>3735</v>
      </c>
      <c r="B332" s="9" t="s">
        <v>695</v>
      </c>
      <c r="C332" s="9" t="s">
        <v>696</v>
      </c>
      <c r="D332" s="10">
        <v>150</v>
      </c>
      <c r="E332" s="11">
        <v>20</v>
      </c>
      <c r="F332" s="8" t="s">
        <v>26</v>
      </c>
      <c r="G332" s="8" t="s">
        <v>24</v>
      </c>
      <c r="H332" s="8" t="s">
        <v>25</v>
      </c>
      <c r="I332" s="8">
        <v>1432831089</v>
      </c>
      <c r="J332" s="8">
        <v>1430239089</v>
      </c>
      <c r="K332" s="8" t="b">
        <v>0</v>
      </c>
      <c r="L332" s="8">
        <v>2</v>
      </c>
      <c r="M332" s="8" t="b">
        <v>0</v>
      </c>
      <c r="N332" s="8" t="s">
        <v>30</v>
      </c>
      <c r="O332" s="12">
        <v>42152.693159722221</v>
      </c>
      <c r="P332" s="12">
        <v>42122.693159722221</v>
      </c>
      <c r="Q332" s="8">
        <v>13.33</v>
      </c>
      <c r="R332" s="8">
        <v>10</v>
      </c>
      <c r="S332" s="13" t="s">
        <v>28</v>
      </c>
      <c r="T332" s="8" t="s">
        <v>31</v>
      </c>
      <c r="U332" s="14">
        <v>42122.693159722221</v>
      </c>
      <c r="V332" s="14">
        <v>42152.693159722221</v>
      </c>
    </row>
    <row r="333" spans="1:22" ht="72" x14ac:dyDescent="0.3">
      <c r="A333" s="8">
        <v>4011</v>
      </c>
      <c r="B333" s="9" t="s">
        <v>697</v>
      </c>
      <c r="C333" s="9" t="s">
        <v>698</v>
      </c>
      <c r="D333" s="10">
        <v>250</v>
      </c>
      <c r="E333" s="11">
        <v>19</v>
      </c>
      <c r="F333" s="8" t="s">
        <v>26</v>
      </c>
      <c r="G333" s="8" t="s">
        <v>24</v>
      </c>
      <c r="H333" s="8" t="s">
        <v>25</v>
      </c>
      <c r="I333" s="8">
        <v>1422450278</v>
      </c>
      <c r="J333" s="8">
        <v>1419858278</v>
      </c>
      <c r="K333" s="8" t="b">
        <v>0</v>
      </c>
      <c r="L333" s="8">
        <v>4</v>
      </c>
      <c r="M333" s="8" t="b">
        <v>0</v>
      </c>
      <c r="N333" s="8" t="s">
        <v>30</v>
      </c>
      <c r="O333" s="12">
        <v>42032.54488425926</v>
      </c>
      <c r="P333" s="12">
        <v>42002.54488425926</v>
      </c>
      <c r="Q333" s="8">
        <v>7.6</v>
      </c>
      <c r="R333" s="8">
        <v>4.75</v>
      </c>
      <c r="S333" s="13" t="s">
        <v>28</v>
      </c>
      <c r="T333" s="8" t="s">
        <v>31</v>
      </c>
      <c r="U333" s="14">
        <v>42002.54488425926</v>
      </c>
      <c r="V333" s="14">
        <v>42032.54488425926</v>
      </c>
    </row>
    <row r="334" spans="1:22" ht="72" x14ac:dyDescent="0.3">
      <c r="A334" s="8">
        <v>2841</v>
      </c>
      <c r="B334" s="9" t="s">
        <v>699</v>
      </c>
      <c r="C334" s="9" t="s">
        <v>700</v>
      </c>
      <c r="D334" s="10">
        <v>1000</v>
      </c>
      <c r="E334" s="11">
        <v>10</v>
      </c>
      <c r="F334" s="8" t="s">
        <v>26</v>
      </c>
      <c r="G334" s="8" t="s">
        <v>24</v>
      </c>
      <c r="H334" s="8" t="s">
        <v>25</v>
      </c>
      <c r="I334" s="8">
        <v>1450032297</v>
      </c>
      <c r="J334" s="8">
        <v>1444844697</v>
      </c>
      <c r="K334" s="8" t="b">
        <v>0</v>
      </c>
      <c r="L334" s="8">
        <v>1</v>
      </c>
      <c r="M334" s="8" t="b">
        <v>0</v>
      </c>
      <c r="N334" s="8" t="s">
        <v>30</v>
      </c>
      <c r="O334" s="12">
        <v>42351.781215277777</v>
      </c>
      <c r="P334" s="12">
        <v>42291.739548611113</v>
      </c>
      <c r="Q334" s="8">
        <v>1</v>
      </c>
      <c r="R334" s="8">
        <v>10</v>
      </c>
      <c r="S334" s="13" t="s">
        <v>28</v>
      </c>
      <c r="T334" s="8" t="s">
        <v>31</v>
      </c>
      <c r="U334" s="14">
        <v>42291.739548611105</v>
      </c>
      <c r="V334" s="14">
        <v>42351.781215277777</v>
      </c>
    </row>
    <row r="335" spans="1:22" ht="72" x14ac:dyDescent="0.3">
      <c r="A335" s="8">
        <v>3736</v>
      </c>
      <c r="B335" s="9" t="s">
        <v>701</v>
      </c>
      <c r="C335" s="9" t="s">
        <v>702</v>
      </c>
      <c r="D335" s="10">
        <v>1500</v>
      </c>
      <c r="E335" s="11">
        <v>10</v>
      </c>
      <c r="F335" s="8" t="s">
        <v>26</v>
      </c>
      <c r="G335" s="8" t="s">
        <v>24</v>
      </c>
      <c r="H335" s="8" t="s">
        <v>25</v>
      </c>
      <c r="I335" s="8">
        <v>1427133600</v>
      </c>
      <c r="J335" s="8">
        <v>1423847093</v>
      </c>
      <c r="K335" s="8" t="b">
        <v>0</v>
      </c>
      <c r="L335" s="8">
        <v>1</v>
      </c>
      <c r="M335" s="8" t="b">
        <v>0</v>
      </c>
      <c r="N335" s="8" t="s">
        <v>30</v>
      </c>
      <c r="O335" s="12">
        <v>42086.75</v>
      </c>
      <c r="P335" s="12">
        <v>42048.711724537032</v>
      </c>
      <c r="Q335" s="8">
        <v>0.67</v>
      </c>
      <c r="R335" s="8">
        <v>10</v>
      </c>
      <c r="S335" s="13" t="s">
        <v>28</v>
      </c>
      <c r="T335" s="8" t="s">
        <v>31</v>
      </c>
      <c r="U335" s="14">
        <v>42048.711724537032</v>
      </c>
      <c r="V335" s="14">
        <v>42086.75</v>
      </c>
    </row>
    <row r="336" spans="1:22" ht="57.6" hidden="1" x14ac:dyDescent="0.3">
      <c r="A336" s="8">
        <v>3795</v>
      </c>
      <c r="B336" s="9" t="s">
        <v>703</v>
      </c>
      <c r="C336" s="9" t="s">
        <v>704</v>
      </c>
      <c r="D336" s="10">
        <v>600</v>
      </c>
      <c r="E336" s="11">
        <v>10</v>
      </c>
      <c r="F336" s="8" t="s">
        <v>26</v>
      </c>
      <c r="G336" s="8" t="s">
        <v>24</v>
      </c>
      <c r="H336" s="8" t="s">
        <v>25</v>
      </c>
      <c r="I336" s="8">
        <v>1440801000</v>
      </c>
      <c r="J336" s="8">
        <v>1437042490</v>
      </c>
      <c r="K336" s="8" t="b">
        <v>0</v>
      </c>
      <c r="L336" s="8">
        <v>2</v>
      </c>
      <c r="M336" s="8" t="b">
        <v>0</v>
      </c>
      <c r="N336" s="8" t="s">
        <v>35</v>
      </c>
      <c r="O336" s="12">
        <v>42244.9375</v>
      </c>
      <c r="P336" s="12">
        <v>42201.436226851853</v>
      </c>
      <c r="Q336" s="8">
        <v>1.67</v>
      </c>
      <c r="R336" s="8">
        <v>5</v>
      </c>
      <c r="S336" s="13" t="s">
        <v>28</v>
      </c>
      <c r="T336" s="8" t="s">
        <v>36</v>
      </c>
      <c r="U336" s="14">
        <v>42201.436226851853</v>
      </c>
      <c r="V336" s="14">
        <v>42244.9375</v>
      </c>
    </row>
    <row r="337" spans="1:22" ht="115.2" x14ac:dyDescent="0.3">
      <c r="A337" s="8">
        <v>3858</v>
      </c>
      <c r="B337" s="9" t="s">
        <v>705</v>
      </c>
      <c r="C337" s="9" t="s">
        <v>706</v>
      </c>
      <c r="D337" s="10">
        <v>500</v>
      </c>
      <c r="E337" s="11">
        <v>10</v>
      </c>
      <c r="F337" s="8" t="s">
        <v>26</v>
      </c>
      <c r="G337" s="8" t="s">
        <v>24</v>
      </c>
      <c r="H337" s="8" t="s">
        <v>25</v>
      </c>
      <c r="I337" s="8">
        <v>1432328400</v>
      </c>
      <c r="J337" s="8">
        <v>1430734844</v>
      </c>
      <c r="K337" s="8" t="b">
        <v>0</v>
      </c>
      <c r="L337" s="8">
        <v>1</v>
      </c>
      <c r="M337" s="8" t="b">
        <v>0</v>
      </c>
      <c r="N337" s="8" t="s">
        <v>30</v>
      </c>
      <c r="O337" s="12">
        <v>42146.875</v>
      </c>
      <c r="P337" s="12">
        <v>42128.431064814809</v>
      </c>
      <c r="Q337" s="8">
        <v>2</v>
      </c>
      <c r="R337" s="8">
        <v>10</v>
      </c>
      <c r="S337" s="13" t="s">
        <v>28</v>
      </c>
      <c r="T337" s="8" t="s">
        <v>31</v>
      </c>
      <c r="U337" s="14">
        <v>42128.431064814817</v>
      </c>
      <c r="V337" s="14">
        <v>42146.875</v>
      </c>
    </row>
    <row r="338" spans="1:22" ht="57.6" hidden="1" x14ac:dyDescent="0.3">
      <c r="A338" s="8">
        <v>3868</v>
      </c>
      <c r="B338" s="9" t="s">
        <v>707</v>
      </c>
      <c r="C338" s="9" t="s">
        <v>708</v>
      </c>
      <c r="D338" s="10">
        <v>5000</v>
      </c>
      <c r="E338" s="11">
        <v>10</v>
      </c>
      <c r="F338" s="8" t="s">
        <v>23</v>
      </c>
      <c r="G338" s="8" t="s">
        <v>24</v>
      </c>
      <c r="H338" s="8" t="s">
        <v>25</v>
      </c>
      <c r="I338" s="8">
        <v>1410191405</v>
      </c>
      <c r="J338" s="8">
        <v>1408031405</v>
      </c>
      <c r="K338" s="8" t="b">
        <v>0</v>
      </c>
      <c r="L338" s="8">
        <v>1</v>
      </c>
      <c r="M338" s="8" t="b">
        <v>0</v>
      </c>
      <c r="N338" s="8" t="s">
        <v>35</v>
      </c>
      <c r="O338" s="12">
        <v>41890.659780092596</v>
      </c>
      <c r="P338" s="12">
        <v>41865.659780092596</v>
      </c>
      <c r="Q338" s="8">
        <v>0.2</v>
      </c>
      <c r="R338" s="8">
        <v>10</v>
      </c>
      <c r="S338" s="13" t="s">
        <v>28</v>
      </c>
      <c r="T338" s="8" t="s">
        <v>36</v>
      </c>
      <c r="U338" s="14">
        <v>41865.659780092588</v>
      </c>
      <c r="V338" s="14">
        <v>41890.659780092588</v>
      </c>
    </row>
    <row r="339" spans="1:22" ht="57.6" x14ac:dyDescent="0.3">
      <c r="A339" s="8">
        <v>3917</v>
      </c>
      <c r="B339" s="9" t="s">
        <v>709</v>
      </c>
      <c r="C339" s="9" t="s">
        <v>710</v>
      </c>
      <c r="D339" s="10">
        <v>3500</v>
      </c>
      <c r="E339" s="11">
        <v>10</v>
      </c>
      <c r="F339" s="8" t="s">
        <v>26</v>
      </c>
      <c r="G339" s="8" t="s">
        <v>24</v>
      </c>
      <c r="H339" s="8" t="s">
        <v>25</v>
      </c>
      <c r="I339" s="8">
        <v>1410439161</v>
      </c>
      <c r="J339" s="8">
        <v>1407847161</v>
      </c>
      <c r="K339" s="8" t="b">
        <v>0</v>
      </c>
      <c r="L339" s="8">
        <v>1</v>
      </c>
      <c r="M339" s="8" t="b">
        <v>0</v>
      </c>
      <c r="N339" s="8" t="s">
        <v>30</v>
      </c>
      <c r="O339" s="12">
        <v>41893.527326388888</v>
      </c>
      <c r="P339" s="12">
        <v>41863.527326388888</v>
      </c>
      <c r="Q339" s="8">
        <v>0.28999999999999998</v>
      </c>
      <c r="R339" s="8">
        <v>10</v>
      </c>
      <c r="S339" s="13" t="s">
        <v>28</v>
      </c>
      <c r="T339" s="8" t="s">
        <v>31</v>
      </c>
      <c r="U339" s="14">
        <v>41863.527326388888</v>
      </c>
      <c r="V339" s="14">
        <v>41893.527326388888</v>
      </c>
    </row>
    <row r="340" spans="1:22" ht="57.6" x14ac:dyDescent="0.3">
      <c r="A340" s="8">
        <v>2849</v>
      </c>
      <c r="B340" s="9" t="s">
        <v>711</v>
      </c>
      <c r="C340" s="9" t="s">
        <v>712</v>
      </c>
      <c r="D340" s="10">
        <v>500</v>
      </c>
      <c r="E340" s="11">
        <v>5</v>
      </c>
      <c r="F340" s="8" t="s">
        <v>26</v>
      </c>
      <c r="G340" s="8" t="s">
        <v>24</v>
      </c>
      <c r="H340" s="8" t="s">
        <v>25</v>
      </c>
      <c r="I340" s="8">
        <v>1461406600</v>
      </c>
      <c r="J340" s="8">
        <v>1458814600</v>
      </c>
      <c r="K340" s="8" t="b">
        <v>0</v>
      </c>
      <c r="L340" s="8">
        <v>1</v>
      </c>
      <c r="M340" s="8" t="b">
        <v>0</v>
      </c>
      <c r="N340" s="8" t="s">
        <v>30</v>
      </c>
      <c r="O340" s="12">
        <v>42483.428240740745</v>
      </c>
      <c r="P340" s="12">
        <v>42453.428240740745</v>
      </c>
      <c r="Q340" s="8">
        <v>1</v>
      </c>
      <c r="R340" s="8">
        <v>5</v>
      </c>
      <c r="S340" s="13" t="s">
        <v>28</v>
      </c>
      <c r="T340" s="8" t="s">
        <v>31</v>
      </c>
      <c r="U340" s="14">
        <v>42453.428240740745</v>
      </c>
      <c r="V340" s="14">
        <v>42483.428240740745</v>
      </c>
    </row>
    <row r="341" spans="1:22" ht="57.6" x14ac:dyDescent="0.3">
      <c r="A341" s="8">
        <v>3915</v>
      </c>
      <c r="B341" s="9" t="s">
        <v>713</v>
      </c>
      <c r="C341" s="9" t="s">
        <v>714</v>
      </c>
      <c r="D341" s="10">
        <v>1500</v>
      </c>
      <c r="E341" s="11">
        <v>5</v>
      </c>
      <c r="F341" s="8" t="s">
        <v>26</v>
      </c>
      <c r="G341" s="8" t="s">
        <v>24</v>
      </c>
      <c r="H341" s="8" t="s">
        <v>25</v>
      </c>
      <c r="I341" s="8">
        <v>1464824309</v>
      </c>
      <c r="J341" s="8">
        <v>1462232309</v>
      </c>
      <c r="K341" s="8" t="b">
        <v>0</v>
      </c>
      <c r="L341" s="8">
        <v>1</v>
      </c>
      <c r="M341" s="8" t="b">
        <v>0</v>
      </c>
      <c r="N341" s="8" t="s">
        <v>30</v>
      </c>
      <c r="O341" s="12">
        <v>42522.98505787037</v>
      </c>
      <c r="P341" s="12">
        <v>42492.98505787037</v>
      </c>
      <c r="Q341" s="8">
        <v>0.33</v>
      </c>
      <c r="R341" s="8">
        <v>5</v>
      </c>
      <c r="S341" s="13" t="s">
        <v>28</v>
      </c>
      <c r="T341" s="8" t="s">
        <v>31</v>
      </c>
      <c r="U341" s="14">
        <v>42492.98505787037</v>
      </c>
      <c r="V341" s="14">
        <v>42522.98505787037</v>
      </c>
    </row>
    <row r="342" spans="1:22" ht="100.8" x14ac:dyDescent="0.3">
      <c r="A342" s="8">
        <v>4072</v>
      </c>
      <c r="B342" s="9" t="s">
        <v>715</v>
      </c>
      <c r="C342" s="9" t="s">
        <v>716</v>
      </c>
      <c r="D342" s="10">
        <v>1000</v>
      </c>
      <c r="E342" s="11">
        <v>4</v>
      </c>
      <c r="F342" s="8" t="s">
        <v>26</v>
      </c>
      <c r="G342" s="8" t="s">
        <v>24</v>
      </c>
      <c r="H342" s="8" t="s">
        <v>25</v>
      </c>
      <c r="I342" s="8">
        <v>1408646111</v>
      </c>
      <c r="J342" s="8">
        <v>1403462111</v>
      </c>
      <c r="K342" s="8" t="b">
        <v>0</v>
      </c>
      <c r="L342" s="8">
        <v>2</v>
      </c>
      <c r="M342" s="8" t="b">
        <v>0</v>
      </c>
      <c r="N342" s="8" t="s">
        <v>30</v>
      </c>
      <c r="O342" s="12">
        <v>41872.77443287037</v>
      </c>
      <c r="P342" s="12">
        <v>41812.77443287037</v>
      </c>
      <c r="Q342" s="8">
        <v>0.4</v>
      </c>
      <c r="R342" s="8">
        <v>2</v>
      </c>
      <c r="S342" s="13" t="s">
        <v>28</v>
      </c>
      <c r="T342" s="8" t="s">
        <v>31</v>
      </c>
      <c r="U342" s="14">
        <v>41812.77443287037</v>
      </c>
      <c r="V342" s="14">
        <v>41872.77443287037</v>
      </c>
    </row>
    <row r="343" spans="1:22" ht="72" hidden="1" x14ac:dyDescent="0.3">
      <c r="A343" s="8">
        <v>2946</v>
      </c>
      <c r="B343" s="9" t="s">
        <v>717</v>
      </c>
      <c r="C343" s="9" t="s">
        <v>718</v>
      </c>
      <c r="D343" s="10">
        <v>2000</v>
      </c>
      <c r="E343" s="11">
        <v>2</v>
      </c>
      <c r="F343" s="8" t="s">
        <v>26</v>
      </c>
      <c r="G343" s="8" t="s">
        <v>24</v>
      </c>
      <c r="H343" s="8" t="s">
        <v>25</v>
      </c>
      <c r="I343" s="8">
        <v>1471265092</v>
      </c>
      <c r="J343" s="8">
        <v>1468673092</v>
      </c>
      <c r="K343" s="8" t="b">
        <v>0</v>
      </c>
      <c r="L343" s="8">
        <v>2</v>
      </c>
      <c r="M343" s="8" t="b">
        <v>0</v>
      </c>
      <c r="N343" s="8" t="s">
        <v>27</v>
      </c>
      <c r="O343" s="12">
        <v>42597.531157407408</v>
      </c>
      <c r="P343" s="12">
        <v>42567.531157407408</v>
      </c>
      <c r="Q343" s="8">
        <v>0.1</v>
      </c>
      <c r="R343" s="8">
        <v>1</v>
      </c>
      <c r="S343" s="13" t="s">
        <v>28</v>
      </c>
      <c r="T343" s="8" t="s">
        <v>29</v>
      </c>
      <c r="U343" s="14">
        <v>42567.531157407408</v>
      </c>
      <c r="V343" s="14">
        <v>42597.531157407408</v>
      </c>
    </row>
    <row r="344" spans="1:22" ht="57.6" x14ac:dyDescent="0.3">
      <c r="A344" s="8">
        <v>2910</v>
      </c>
      <c r="B344" s="9" t="s">
        <v>719</v>
      </c>
      <c r="C344" s="9" t="s">
        <v>720</v>
      </c>
      <c r="D344" s="10">
        <v>30000</v>
      </c>
      <c r="E344" s="11">
        <v>1</v>
      </c>
      <c r="F344" s="8" t="s">
        <v>26</v>
      </c>
      <c r="G344" s="8" t="s">
        <v>24</v>
      </c>
      <c r="H344" s="8" t="s">
        <v>25</v>
      </c>
      <c r="I344" s="8">
        <v>1434139887</v>
      </c>
      <c r="J344" s="8">
        <v>1428955887</v>
      </c>
      <c r="K344" s="8" t="b">
        <v>0</v>
      </c>
      <c r="L344" s="8">
        <v>1</v>
      </c>
      <c r="M344" s="8" t="b">
        <v>0</v>
      </c>
      <c r="N344" s="8" t="s">
        <v>30</v>
      </c>
      <c r="O344" s="12">
        <v>42167.841284722221</v>
      </c>
      <c r="P344" s="12">
        <v>42107.841284722221</v>
      </c>
      <c r="Q344" s="8">
        <v>0</v>
      </c>
      <c r="R344" s="8">
        <v>1</v>
      </c>
      <c r="S344" s="13" t="s">
        <v>28</v>
      </c>
      <c r="T344" s="8" t="s">
        <v>31</v>
      </c>
      <c r="U344" s="14">
        <v>42107.841284722221</v>
      </c>
      <c r="V344" s="14">
        <v>42167.841284722221</v>
      </c>
    </row>
    <row r="345" spans="1:22" ht="43.2" x14ac:dyDescent="0.3">
      <c r="A345" s="8">
        <v>2914</v>
      </c>
      <c r="B345" s="9" t="s">
        <v>721</v>
      </c>
      <c r="C345" s="9" t="s">
        <v>722</v>
      </c>
      <c r="D345" s="10">
        <v>25000</v>
      </c>
      <c r="E345" s="11">
        <v>1</v>
      </c>
      <c r="F345" s="8" t="s">
        <v>26</v>
      </c>
      <c r="G345" s="8" t="s">
        <v>24</v>
      </c>
      <c r="H345" s="8" t="s">
        <v>25</v>
      </c>
      <c r="I345" s="8">
        <v>1426365994</v>
      </c>
      <c r="J345" s="8">
        <v>1421185594</v>
      </c>
      <c r="K345" s="8" t="b">
        <v>0</v>
      </c>
      <c r="L345" s="8">
        <v>1</v>
      </c>
      <c r="M345" s="8" t="b">
        <v>0</v>
      </c>
      <c r="N345" s="8" t="s">
        <v>30</v>
      </c>
      <c r="O345" s="12">
        <v>42077.865671296298</v>
      </c>
      <c r="P345" s="12">
        <v>42017.907337962963</v>
      </c>
      <c r="Q345" s="8">
        <v>0</v>
      </c>
      <c r="R345" s="8">
        <v>1</v>
      </c>
      <c r="S345" s="13" t="s">
        <v>28</v>
      </c>
      <c r="T345" s="8" t="s">
        <v>31</v>
      </c>
      <c r="U345" s="14">
        <v>42017.907337962963</v>
      </c>
      <c r="V345" s="14">
        <v>42077.865671296298</v>
      </c>
    </row>
    <row r="346" spans="1:22" ht="57.6" hidden="1" x14ac:dyDescent="0.3">
      <c r="A346" s="8">
        <v>3117</v>
      </c>
      <c r="B346" s="9" t="s">
        <v>723</v>
      </c>
      <c r="C346" s="9" t="s">
        <v>724</v>
      </c>
      <c r="D346" s="10">
        <v>1000</v>
      </c>
      <c r="E346" s="11">
        <v>1</v>
      </c>
      <c r="F346" s="8" t="s">
        <v>26</v>
      </c>
      <c r="G346" s="8" t="s">
        <v>24</v>
      </c>
      <c r="H346" s="8" t="s">
        <v>25</v>
      </c>
      <c r="I346" s="8">
        <v>1464354720</v>
      </c>
      <c r="J346" s="8">
        <v>1463648360</v>
      </c>
      <c r="K346" s="8" t="b">
        <v>0</v>
      </c>
      <c r="L346" s="8">
        <v>1</v>
      </c>
      <c r="M346" s="8" t="b">
        <v>0</v>
      </c>
      <c r="N346" s="8" t="s">
        <v>27</v>
      </c>
      <c r="O346" s="12">
        <v>42517.55</v>
      </c>
      <c r="P346" s="12">
        <v>42509.374537037038</v>
      </c>
      <c r="Q346" s="8">
        <v>0.1</v>
      </c>
      <c r="R346" s="8">
        <v>1</v>
      </c>
      <c r="S346" s="13" t="s">
        <v>28</v>
      </c>
      <c r="T346" s="8" t="s">
        <v>29</v>
      </c>
      <c r="U346" s="14">
        <v>42509.374537037031</v>
      </c>
      <c r="V346" s="14">
        <v>42517.55</v>
      </c>
    </row>
    <row r="347" spans="1:22" ht="57.6" hidden="1" x14ac:dyDescent="0.3">
      <c r="A347" s="8">
        <v>3630</v>
      </c>
      <c r="B347" s="9" t="s">
        <v>725</v>
      </c>
      <c r="C347" s="9" t="s">
        <v>726</v>
      </c>
      <c r="D347" s="10">
        <v>3000</v>
      </c>
      <c r="E347" s="11">
        <v>1</v>
      </c>
      <c r="F347" s="8" t="s">
        <v>26</v>
      </c>
      <c r="G347" s="8" t="s">
        <v>24</v>
      </c>
      <c r="H347" s="8" t="s">
        <v>25</v>
      </c>
      <c r="I347" s="8">
        <v>1417295990</v>
      </c>
      <c r="J347" s="8">
        <v>1414700390</v>
      </c>
      <c r="K347" s="8" t="b">
        <v>0</v>
      </c>
      <c r="L347" s="8">
        <v>1</v>
      </c>
      <c r="M347" s="8" t="b">
        <v>0</v>
      </c>
      <c r="N347" s="8" t="s">
        <v>35</v>
      </c>
      <c r="O347" s="12">
        <v>41972.888773148152</v>
      </c>
      <c r="P347" s="12">
        <v>41942.84710648148</v>
      </c>
      <c r="Q347" s="8">
        <v>0.03</v>
      </c>
      <c r="R347" s="8">
        <v>1</v>
      </c>
      <c r="S347" s="13" t="s">
        <v>28</v>
      </c>
      <c r="T347" s="8" t="s">
        <v>36</v>
      </c>
      <c r="U347" s="14">
        <v>41942.84710648148</v>
      </c>
      <c r="V347" s="14">
        <v>41972.888773148152</v>
      </c>
    </row>
    <row r="348" spans="1:22" ht="72" x14ac:dyDescent="0.3">
      <c r="A348" s="8">
        <v>2842</v>
      </c>
      <c r="B348" s="9" t="s">
        <v>727</v>
      </c>
      <c r="C348" s="9" t="s">
        <v>728</v>
      </c>
      <c r="D348" s="10">
        <v>1500</v>
      </c>
      <c r="E348" s="11">
        <v>0</v>
      </c>
      <c r="F348" s="8" t="s">
        <v>26</v>
      </c>
      <c r="G348" s="8" t="s">
        <v>24</v>
      </c>
      <c r="H348" s="8" t="s">
        <v>25</v>
      </c>
      <c r="I348" s="8">
        <v>1403348400</v>
      </c>
      <c r="J348" s="8">
        <v>1401058295</v>
      </c>
      <c r="K348" s="8" t="b">
        <v>0</v>
      </c>
      <c r="L348" s="8">
        <v>0</v>
      </c>
      <c r="M348" s="8" t="b">
        <v>0</v>
      </c>
      <c r="N348" s="8" t="s">
        <v>30</v>
      </c>
      <c r="O348" s="12">
        <v>41811.458333333336</v>
      </c>
      <c r="P348" s="12">
        <v>41784.95248842593</v>
      </c>
      <c r="Q348" s="8">
        <v>0</v>
      </c>
      <c r="R348" s="8">
        <v>0</v>
      </c>
      <c r="S348" s="13" t="s">
        <v>28</v>
      </c>
      <c r="T348" s="8" t="s">
        <v>31</v>
      </c>
      <c r="U348" s="14">
        <v>41784.952488425923</v>
      </c>
      <c r="V348" s="14">
        <v>41811.458333333336</v>
      </c>
    </row>
    <row r="349" spans="1:22" ht="72" hidden="1" x14ac:dyDescent="0.3">
      <c r="A349" s="8">
        <v>2959</v>
      </c>
      <c r="B349" s="9" t="s">
        <v>729</v>
      </c>
      <c r="C349" s="9" t="s">
        <v>730</v>
      </c>
      <c r="D349" s="10">
        <v>10000</v>
      </c>
      <c r="E349" s="11">
        <v>0</v>
      </c>
      <c r="F349" s="8" t="s">
        <v>23</v>
      </c>
      <c r="G349" s="8" t="s">
        <v>24</v>
      </c>
      <c r="H349" s="8" t="s">
        <v>25</v>
      </c>
      <c r="I349" s="8">
        <v>1465258325</v>
      </c>
      <c r="J349" s="8">
        <v>1462666325</v>
      </c>
      <c r="K349" s="8" t="b">
        <v>0</v>
      </c>
      <c r="L349" s="8">
        <v>0</v>
      </c>
      <c r="M349" s="8" t="b">
        <v>0</v>
      </c>
      <c r="N349" s="8" t="s">
        <v>27</v>
      </c>
      <c r="O349" s="12">
        <v>42528.008391203708</v>
      </c>
      <c r="P349" s="12">
        <v>42498.008391203708</v>
      </c>
      <c r="Q349" s="8">
        <v>0</v>
      </c>
      <c r="R349" s="8">
        <v>0</v>
      </c>
      <c r="S349" s="13" t="s">
        <v>28</v>
      </c>
      <c r="T349" s="8" t="s">
        <v>29</v>
      </c>
      <c r="U349" s="14">
        <v>42498.008391203708</v>
      </c>
      <c r="V349" s="14">
        <v>42528.008391203708</v>
      </c>
    </row>
    <row r="350" spans="1:22" ht="72" hidden="1" x14ac:dyDescent="0.3">
      <c r="A350" s="8">
        <v>3057</v>
      </c>
      <c r="B350" s="9" t="s">
        <v>731</v>
      </c>
      <c r="C350" s="9" t="s">
        <v>732</v>
      </c>
      <c r="D350" s="10">
        <v>50000</v>
      </c>
      <c r="E350" s="11">
        <v>0</v>
      </c>
      <c r="F350" s="8" t="s">
        <v>26</v>
      </c>
      <c r="G350" s="8" t="s">
        <v>24</v>
      </c>
      <c r="H350" s="8" t="s">
        <v>25</v>
      </c>
      <c r="I350" s="8">
        <v>1459694211</v>
      </c>
      <c r="J350" s="8">
        <v>1457105811</v>
      </c>
      <c r="K350" s="8" t="b">
        <v>0</v>
      </c>
      <c r="L350" s="8">
        <v>0</v>
      </c>
      <c r="M350" s="8" t="b">
        <v>0</v>
      </c>
      <c r="N350" s="8" t="s">
        <v>27</v>
      </c>
      <c r="O350" s="12">
        <v>42463.608923611115</v>
      </c>
      <c r="P350" s="12">
        <v>42433.650590277779</v>
      </c>
      <c r="Q350" s="8">
        <v>0</v>
      </c>
      <c r="R350" s="8">
        <v>0</v>
      </c>
      <c r="S350" s="13" t="s">
        <v>28</v>
      </c>
      <c r="T350" s="8" t="s">
        <v>29</v>
      </c>
      <c r="U350" s="14">
        <v>42433.650590277779</v>
      </c>
      <c r="V350" s="14">
        <v>42463.608923611115</v>
      </c>
    </row>
    <row r="351" spans="1:22" ht="72" x14ac:dyDescent="0.3">
      <c r="A351" s="8">
        <v>3138</v>
      </c>
      <c r="B351" s="9" t="s">
        <v>733</v>
      </c>
      <c r="C351" s="9" t="s">
        <v>734</v>
      </c>
      <c r="D351" s="10">
        <v>200</v>
      </c>
      <c r="E351" s="11">
        <v>0</v>
      </c>
      <c r="F351" s="8" t="s">
        <v>32</v>
      </c>
      <c r="G351" s="8" t="s">
        <v>24</v>
      </c>
      <c r="H351" s="8" t="s">
        <v>25</v>
      </c>
      <c r="I351" s="8">
        <v>1491233407</v>
      </c>
      <c r="J351" s="8">
        <v>1489591807</v>
      </c>
      <c r="K351" s="8" t="b">
        <v>0</v>
      </c>
      <c r="L351" s="8">
        <v>0</v>
      </c>
      <c r="M351" s="8" t="b">
        <v>0</v>
      </c>
      <c r="N351" s="8" t="s">
        <v>30</v>
      </c>
      <c r="O351" s="12">
        <v>42828.645914351851</v>
      </c>
      <c r="P351" s="12">
        <v>42809.645914351851</v>
      </c>
      <c r="Q351" s="8">
        <v>0</v>
      </c>
      <c r="R351" s="8">
        <v>0</v>
      </c>
      <c r="S351" s="13" t="s">
        <v>28</v>
      </c>
      <c r="T351" s="8" t="s">
        <v>31</v>
      </c>
      <c r="U351" s="14">
        <v>42809.645914351851</v>
      </c>
      <c r="V351" s="14">
        <v>42828.645914351851</v>
      </c>
    </row>
    <row r="352" spans="1:22" ht="86.4" x14ac:dyDescent="0.3">
      <c r="A352" s="8">
        <v>3143</v>
      </c>
      <c r="B352" s="9" t="s">
        <v>735</v>
      </c>
      <c r="C352" s="9" t="s">
        <v>736</v>
      </c>
      <c r="D352" s="10">
        <v>700</v>
      </c>
      <c r="E352" s="11">
        <v>0</v>
      </c>
      <c r="F352" s="8" t="s">
        <v>32</v>
      </c>
      <c r="G352" s="8" t="s">
        <v>24</v>
      </c>
      <c r="H352" s="8" t="s">
        <v>25</v>
      </c>
      <c r="I352" s="8">
        <v>1491726956</v>
      </c>
      <c r="J352" s="8">
        <v>1489480556</v>
      </c>
      <c r="K352" s="8" t="b">
        <v>0</v>
      </c>
      <c r="L352" s="8">
        <v>0</v>
      </c>
      <c r="M352" s="8" t="b">
        <v>0</v>
      </c>
      <c r="N352" s="8" t="s">
        <v>30</v>
      </c>
      <c r="O352" s="12">
        <v>42834.358287037037</v>
      </c>
      <c r="P352" s="12">
        <v>42808.358287037037</v>
      </c>
      <c r="Q352" s="8">
        <v>0</v>
      </c>
      <c r="R352" s="8">
        <v>0</v>
      </c>
      <c r="S352" s="13" t="s">
        <v>28</v>
      </c>
      <c r="T352" s="8" t="s">
        <v>31</v>
      </c>
      <c r="U352" s="14">
        <v>42808.358287037037</v>
      </c>
      <c r="V352" s="14">
        <v>42834.358287037037</v>
      </c>
    </row>
    <row r="353" spans="1:22" ht="72" hidden="1" x14ac:dyDescent="0.3">
      <c r="A353" s="8">
        <v>3879</v>
      </c>
      <c r="B353" s="9" t="s">
        <v>737</v>
      </c>
      <c r="C353" s="9" t="s">
        <v>738</v>
      </c>
      <c r="D353" s="10">
        <v>15000</v>
      </c>
      <c r="E353" s="11">
        <v>0</v>
      </c>
      <c r="F353" s="8" t="s">
        <v>23</v>
      </c>
      <c r="G353" s="8" t="s">
        <v>24</v>
      </c>
      <c r="H353" s="8" t="s">
        <v>25</v>
      </c>
      <c r="I353" s="8">
        <v>1422218396</v>
      </c>
      <c r="J353" s="8">
        <v>1419626396</v>
      </c>
      <c r="K353" s="8" t="b">
        <v>0</v>
      </c>
      <c r="L353" s="8">
        <v>0</v>
      </c>
      <c r="M353" s="8" t="b">
        <v>0</v>
      </c>
      <c r="N353" s="8" t="s">
        <v>35</v>
      </c>
      <c r="O353" s="12">
        <v>42029.861064814817</v>
      </c>
      <c r="P353" s="12">
        <v>41999.861064814817</v>
      </c>
      <c r="Q353" s="8">
        <v>0</v>
      </c>
      <c r="R353" s="8">
        <v>0</v>
      </c>
      <c r="S353" s="13" t="s">
        <v>28</v>
      </c>
      <c r="T353" s="8" t="s">
        <v>36</v>
      </c>
      <c r="U353" s="14">
        <v>41999.861064814817</v>
      </c>
      <c r="V353" s="14">
        <v>42029.861064814817</v>
      </c>
    </row>
    <row r="354" spans="1:22" ht="72" hidden="1" x14ac:dyDescent="0.3">
      <c r="A354" s="8">
        <v>3883</v>
      </c>
      <c r="B354" s="9" t="s">
        <v>739</v>
      </c>
      <c r="C354" s="9" t="s">
        <v>740</v>
      </c>
      <c r="D354" s="10">
        <v>15000</v>
      </c>
      <c r="E354" s="11">
        <v>0</v>
      </c>
      <c r="F354" s="8" t="s">
        <v>23</v>
      </c>
      <c r="G354" s="8" t="s">
        <v>24</v>
      </c>
      <c r="H354" s="8" t="s">
        <v>25</v>
      </c>
      <c r="I354" s="8">
        <v>1409668069</v>
      </c>
      <c r="J354" s="8">
        <v>1407076069</v>
      </c>
      <c r="K354" s="8" t="b">
        <v>0</v>
      </c>
      <c r="L354" s="8">
        <v>0</v>
      </c>
      <c r="M354" s="8" t="b">
        <v>0</v>
      </c>
      <c r="N354" s="8" t="s">
        <v>35</v>
      </c>
      <c r="O354" s="12">
        <v>41884.602650462963</v>
      </c>
      <c r="P354" s="12">
        <v>41854.602650462963</v>
      </c>
      <c r="Q354" s="8">
        <v>0</v>
      </c>
      <c r="R354" s="8">
        <v>0</v>
      </c>
      <c r="S354" s="13" t="s">
        <v>28</v>
      </c>
      <c r="T354" s="8" t="s">
        <v>36</v>
      </c>
      <c r="U354" s="14">
        <v>41854.602650462963</v>
      </c>
      <c r="V354" s="14">
        <v>41884.602650462963</v>
      </c>
    </row>
    <row r="355" spans="1:22" ht="86.4" x14ac:dyDescent="0.3">
      <c r="A355" s="8">
        <v>3921</v>
      </c>
      <c r="B355" s="9" t="s">
        <v>741</v>
      </c>
      <c r="C355" s="9" t="s">
        <v>742</v>
      </c>
      <c r="D355" s="10">
        <v>3000</v>
      </c>
      <c r="E355" s="11">
        <v>0</v>
      </c>
      <c r="F355" s="8" t="s">
        <v>26</v>
      </c>
      <c r="G355" s="8" t="s">
        <v>24</v>
      </c>
      <c r="H355" s="8" t="s">
        <v>25</v>
      </c>
      <c r="I355" s="8">
        <v>1414346400</v>
      </c>
      <c r="J355" s="8">
        <v>1413291655</v>
      </c>
      <c r="K355" s="8" t="b">
        <v>0</v>
      </c>
      <c r="L355" s="8">
        <v>0</v>
      </c>
      <c r="M355" s="8" t="b">
        <v>0</v>
      </c>
      <c r="N355" s="8" t="s">
        <v>30</v>
      </c>
      <c r="O355" s="12">
        <v>41938.75</v>
      </c>
      <c r="P355" s="12">
        <v>41926.542303240742</v>
      </c>
      <c r="Q355" s="8">
        <v>0</v>
      </c>
      <c r="R355" s="8">
        <v>0</v>
      </c>
      <c r="S355" s="13" t="s">
        <v>28</v>
      </c>
      <c r="T355" s="8" t="s">
        <v>31</v>
      </c>
      <c r="U355" s="14">
        <v>41926.542303240742</v>
      </c>
      <c r="V355" s="14">
        <v>41938.75</v>
      </c>
    </row>
    <row r="356" spans="1:22" ht="72" x14ac:dyDescent="0.3">
      <c r="A356" s="8">
        <v>3997</v>
      </c>
      <c r="B356" s="9" t="s">
        <v>743</v>
      </c>
      <c r="C356" s="9" t="s">
        <v>744</v>
      </c>
      <c r="D356" s="10">
        <v>3000</v>
      </c>
      <c r="E356" s="11">
        <v>0</v>
      </c>
      <c r="F356" s="8" t="s">
        <v>26</v>
      </c>
      <c r="G356" s="8" t="s">
        <v>24</v>
      </c>
      <c r="H356" s="8" t="s">
        <v>25</v>
      </c>
      <c r="I356" s="8">
        <v>1428222221</v>
      </c>
      <c r="J356" s="8">
        <v>1425633821</v>
      </c>
      <c r="K356" s="8" t="b">
        <v>0</v>
      </c>
      <c r="L356" s="8">
        <v>0</v>
      </c>
      <c r="M356" s="8" t="b">
        <v>0</v>
      </c>
      <c r="N356" s="8" t="s">
        <v>30</v>
      </c>
      <c r="O356" s="12">
        <v>42099.349780092598</v>
      </c>
      <c r="P356" s="12">
        <v>42069.391446759255</v>
      </c>
      <c r="Q356" s="8">
        <v>0</v>
      </c>
      <c r="R356" s="8">
        <v>0</v>
      </c>
      <c r="S356" s="13" t="s">
        <v>28</v>
      </c>
      <c r="T356" s="8" t="s">
        <v>31</v>
      </c>
      <c r="U356" s="14">
        <v>42069.391446759255</v>
      </c>
      <c r="V356" s="14">
        <v>42099.349780092598</v>
      </c>
    </row>
    <row r="357" spans="1:22" ht="72" x14ac:dyDescent="0.3">
      <c r="A357" s="8">
        <v>4012</v>
      </c>
      <c r="B357" s="9" t="s">
        <v>745</v>
      </c>
      <c r="C357" s="9" t="s">
        <v>746</v>
      </c>
      <c r="D357" s="10">
        <v>575</v>
      </c>
      <c r="E357" s="11">
        <v>0</v>
      </c>
      <c r="F357" s="8" t="s">
        <v>26</v>
      </c>
      <c r="G357" s="8" t="s">
        <v>24</v>
      </c>
      <c r="H357" s="8" t="s">
        <v>25</v>
      </c>
      <c r="I357" s="8">
        <v>1430571849</v>
      </c>
      <c r="J357" s="8">
        <v>1427979849</v>
      </c>
      <c r="K357" s="8" t="b">
        <v>0</v>
      </c>
      <c r="L357" s="8">
        <v>0</v>
      </c>
      <c r="M357" s="8" t="b">
        <v>0</v>
      </c>
      <c r="N357" s="8" t="s">
        <v>30</v>
      </c>
      <c r="O357" s="12">
        <v>42126.544548611113</v>
      </c>
      <c r="P357" s="12">
        <v>42096.544548611113</v>
      </c>
      <c r="Q357" s="8">
        <v>0</v>
      </c>
      <c r="R357" s="8">
        <v>0</v>
      </c>
      <c r="S357" s="13" t="s">
        <v>28</v>
      </c>
      <c r="T357" s="8" t="s">
        <v>31</v>
      </c>
      <c r="U357" s="14">
        <v>42096.544548611113</v>
      </c>
      <c r="V357" s="14">
        <v>42126.544548611113</v>
      </c>
    </row>
    <row r="358" spans="1:22" ht="57.6" x14ac:dyDescent="0.3">
      <c r="A358" s="8">
        <v>4078</v>
      </c>
      <c r="B358" s="9" t="s">
        <v>747</v>
      </c>
      <c r="C358" s="9" t="s">
        <v>748</v>
      </c>
      <c r="D358" s="10">
        <v>250</v>
      </c>
      <c r="E358" s="11">
        <v>0</v>
      </c>
      <c r="F358" s="8" t="s">
        <v>26</v>
      </c>
      <c r="G358" s="8" t="s">
        <v>24</v>
      </c>
      <c r="H358" s="8" t="s">
        <v>25</v>
      </c>
      <c r="I358" s="8">
        <v>1485543242</v>
      </c>
      <c r="J358" s="8">
        <v>1482951242</v>
      </c>
      <c r="K358" s="8" t="b">
        <v>0</v>
      </c>
      <c r="L358" s="8">
        <v>0</v>
      </c>
      <c r="M358" s="8" t="b">
        <v>0</v>
      </c>
      <c r="N358" s="8" t="s">
        <v>30</v>
      </c>
      <c r="O358" s="12">
        <v>42762.787523148145</v>
      </c>
      <c r="P358" s="12">
        <v>42732.787523148145</v>
      </c>
      <c r="Q358" s="8">
        <v>0</v>
      </c>
      <c r="R358" s="8">
        <v>0</v>
      </c>
      <c r="S358" s="13" t="s">
        <v>28</v>
      </c>
      <c r="T358" s="8" t="s">
        <v>31</v>
      </c>
      <c r="U358" s="14">
        <v>42732.787523148145</v>
      </c>
      <c r="V358" s="14">
        <v>42762.787523148145</v>
      </c>
    </row>
    <row r="359" spans="1:22" ht="115.2" x14ac:dyDescent="0.3">
      <c r="A359" s="8">
        <v>4097</v>
      </c>
      <c r="B359" s="9" t="s">
        <v>749</v>
      </c>
      <c r="C359" s="9" t="s">
        <v>750</v>
      </c>
      <c r="D359" s="10">
        <v>10000</v>
      </c>
      <c r="E359" s="11">
        <v>0</v>
      </c>
      <c r="F359" s="8" t="s">
        <v>26</v>
      </c>
      <c r="G359" s="8" t="s">
        <v>24</v>
      </c>
      <c r="H359" s="8" t="s">
        <v>25</v>
      </c>
      <c r="I359" s="8">
        <v>1454284500</v>
      </c>
      <c r="J359" s="8">
        <v>1449431237</v>
      </c>
      <c r="K359" s="8" t="b">
        <v>0</v>
      </c>
      <c r="L359" s="8">
        <v>0</v>
      </c>
      <c r="M359" s="8" t="b">
        <v>0</v>
      </c>
      <c r="N359" s="8" t="s">
        <v>30</v>
      </c>
      <c r="O359" s="12">
        <v>42400.996527777781</v>
      </c>
      <c r="P359" s="12">
        <v>42344.824502314819</v>
      </c>
      <c r="Q359" s="8">
        <v>0</v>
      </c>
      <c r="R359" s="8">
        <v>0</v>
      </c>
      <c r="S359" s="13" t="s">
        <v>28</v>
      </c>
      <c r="T359" s="8" t="s">
        <v>31</v>
      </c>
      <c r="U359" s="14">
        <v>42344.824502314819</v>
      </c>
      <c r="V359" s="14">
        <v>42400.996527777781</v>
      </c>
    </row>
    <row r="360" spans="1:22" ht="57.6" x14ac:dyDescent="0.3">
      <c r="A360" s="8">
        <v>4109</v>
      </c>
      <c r="B360" s="9" t="s">
        <v>751</v>
      </c>
      <c r="C360" s="9" t="s">
        <v>752</v>
      </c>
      <c r="D360" s="10">
        <v>500</v>
      </c>
      <c r="E360" s="11">
        <v>0</v>
      </c>
      <c r="F360" s="8" t="s">
        <v>26</v>
      </c>
      <c r="G360" s="8" t="s">
        <v>24</v>
      </c>
      <c r="H360" s="8" t="s">
        <v>25</v>
      </c>
      <c r="I360" s="8">
        <v>1448805404</v>
      </c>
      <c r="J360" s="8">
        <v>1446209804</v>
      </c>
      <c r="K360" s="8" t="b">
        <v>0</v>
      </c>
      <c r="L360" s="8">
        <v>0</v>
      </c>
      <c r="M360" s="8" t="b">
        <v>0</v>
      </c>
      <c r="N360" s="8" t="s">
        <v>30</v>
      </c>
      <c r="O360" s="12">
        <v>42337.581064814818</v>
      </c>
      <c r="P360" s="12">
        <v>42307.539398148147</v>
      </c>
      <c r="Q360" s="8">
        <v>0</v>
      </c>
      <c r="R360" s="8">
        <v>0</v>
      </c>
      <c r="S360" s="13" t="s">
        <v>28</v>
      </c>
      <c r="T360" s="8" t="s">
        <v>31</v>
      </c>
      <c r="U360" s="14">
        <v>42307.539398148147</v>
      </c>
      <c r="V360" s="14">
        <v>42337.581064814818</v>
      </c>
    </row>
  </sheetData>
  <autoFilter ref="T1:T360" xr:uid="{E568060F-846D-4BF6-AA7C-AE6D24C45043}">
    <filterColumn colId="0">
      <filters>
        <filter val="plays"/>
      </filters>
    </filterColumn>
  </autoFilter>
  <conditionalFormatting sqref="F1:F360">
    <cfRule type="cellIs" dxfId="5" priority="2" operator="equal">
      <formula>"canceled"</formula>
    </cfRule>
    <cfRule type="cellIs" dxfId="4" priority="3" operator="equal">
      <formula>"live"</formula>
    </cfRule>
    <cfRule type="cellIs" dxfId="3" priority="4" operator="equal">
      <formula>"cenceled"</formula>
    </cfRule>
    <cfRule type="cellIs" dxfId="2" priority="5" operator="equal">
      <formula>"live"</formula>
    </cfRule>
    <cfRule type="cellIs" dxfId="1" priority="6" operator="equal">
      <formula>"failed"</formula>
    </cfRule>
    <cfRule type="cellIs" dxfId="0" priority="7" operator="equal">
      <formula>"successful"</formula>
    </cfRule>
  </conditionalFormatting>
  <conditionalFormatting sqref="Q1:R1 Q2:Q360 T1:V1">
    <cfRule type="colorScale" priority="1">
      <colorScale>
        <cfvo type="min"/>
        <cfvo type="num" val="90"/>
        <color rgb="FFFF0000"/>
        <color theme="4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5E010-211A-4C6D-92FE-DD286A4A6896}">
  <dimension ref="A1:H13"/>
  <sheetViews>
    <sheetView tabSelected="1" workbookViewId="0">
      <selection activeCell="B15" sqref="B15"/>
    </sheetView>
  </sheetViews>
  <sheetFormatPr defaultRowHeight="14.4" x14ac:dyDescent="0.3"/>
  <cols>
    <col min="1" max="1" width="18.88671875" customWidth="1"/>
    <col min="2" max="2" width="18.77734375" customWidth="1"/>
    <col min="3" max="3" width="12.77734375" customWidth="1"/>
    <col min="4" max="4" width="15.5546875" customWidth="1"/>
    <col min="5" max="5" width="12.21875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8" x14ac:dyDescent="0.3">
      <c r="A1" s="1" t="s">
        <v>753</v>
      </c>
      <c r="B1" s="1" t="s">
        <v>754</v>
      </c>
      <c r="C1" s="1" t="s">
        <v>755</v>
      </c>
      <c r="D1" s="1" t="s">
        <v>756</v>
      </c>
      <c r="E1" s="1" t="s">
        <v>757</v>
      </c>
      <c r="F1" s="1" t="s">
        <v>758</v>
      </c>
      <c r="G1" s="1" t="s">
        <v>759</v>
      </c>
      <c r="H1" s="1" t="s">
        <v>760</v>
      </c>
    </row>
    <row r="2" spans="1:8" x14ac:dyDescent="0.3">
      <c r="A2" t="s">
        <v>761</v>
      </c>
      <c r="B2">
        <f>COUNTIFS('Kickstarter Challenge'!$F:$F, "successful", 'Kickstarter Challenge'!$D:$D, "&lt;1000")</f>
        <v>82</v>
      </c>
      <c r="C2">
        <f>COUNTIFS('Kickstarter Challenge'!$F:$F, "failed", 'Kickstarter Challenge'!$D:$D, "&lt;1000")</f>
        <v>17</v>
      </c>
      <c r="D2">
        <f>COUNTIFS('Kickstarter Challenge'!$F:$F, "canceled", 'Kickstarter Challenge'!$D:$D, "&lt;1000")</f>
        <v>0</v>
      </c>
      <c r="E2">
        <f>SUM(B2:D2)</f>
        <v>99</v>
      </c>
      <c r="F2" s="16">
        <f>IF($E2&gt;0,B2/$E2,0)</f>
        <v>0.82828282828282829</v>
      </c>
      <c r="G2" s="16">
        <f t="shared" ref="G2:H2" si="0">IF($E2&gt;0,C2/$E2,0)</f>
        <v>0.17171717171717171</v>
      </c>
      <c r="H2" s="16">
        <f t="shared" si="0"/>
        <v>0</v>
      </c>
    </row>
    <row r="3" spans="1:8" x14ac:dyDescent="0.3">
      <c r="A3" s="2" t="s">
        <v>762</v>
      </c>
      <c r="B3">
        <f>COUNTIFS('Kickstarter Challenge'!$F:$F,"successful",'Kickstarter Challenge'!$D:$D,"&gt;999", 'Kickstarter Challenge'!$D:$D, "&lt;5000")</f>
        <v>149</v>
      </c>
      <c r="C3">
        <f>COUNTIFS('Kickstarter Challenge'!$F:$F,"failed",'Kickstarter Challenge'!$D:$D,"&gt;999", 'Kickstarter Challenge'!$D:$D, "&lt;5000")</f>
        <v>49</v>
      </c>
      <c r="D3">
        <f>COUNTIFS('Kickstarter Challenge'!$F:$F,"canceled",'Kickstarter Challenge'!$D:$D,"&gt;999", 'Kickstarter Challenge'!$D:$D, "&lt;5000")</f>
        <v>1</v>
      </c>
      <c r="E3">
        <f t="shared" ref="E3:E13" si="1">SUM(B3:D3)</f>
        <v>199</v>
      </c>
      <c r="F3" s="16">
        <f t="shared" ref="F3:F13" si="2">IF($E3&gt;0,B3/$E3,0)</f>
        <v>0.74874371859296485</v>
      </c>
      <c r="G3" s="16">
        <f t="shared" ref="G3:G13" si="3">IF($E3&gt;0,C3/$E3,0)</f>
        <v>0.24623115577889448</v>
      </c>
      <c r="H3" s="16">
        <f t="shared" ref="H3:H13" si="4">IF($E3&gt;0,D3/$E3,0)</f>
        <v>5.0251256281407036E-3</v>
      </c>
    </row>
    <row r="4" spans="1:8" x14ac:dyDescent="0.3">
      <c r="A4" s="2" t="s">
        <v>763</v>
      </c>
      <c r="B4">
        <f>COUNTIFS('Kickstarter Challenge'!$F:$F,"successful",'Kickstarter Challenge'!$D:$D,"&gt;4999", 'Kickstarter Challenge'!$D:$D, "&lt;10000")</f>
        <v>20</v>
      </c>
      <c r="C4">
        <f>COUNTIFS('Kickstarter Challenge'!$F:$F,"failed",'Kickstarter Challenge'!$D:$D,"&gt;4999", 'Kickstarter Challenge'!$D:$D, "&lt;10000")</f>
        <v>11</v>
      </c>
      <c r="D4">
        <f>COUNTIFS('Kickstarter Challenge'!$F:$F,"canceled",'Kickstarter Challenge'!$D:$D,"&gt;4999", 'Kickstarter Challenge'!$D:$D, "&lt;10000")</f>
        <v>2</v>
      </c>
      <c r="E4">
        <f t="shared" si="1"/>
        <v>33</v>
      </c>
      <c r="F4" s="16">
        <f t="shared" si="2"/>
        <v>0.60606060606060608</v>
      </c>
      <c r="G4" s="16">
        <f t="shared" si="3"/>
        <v>0.33333333333333331</v>
      </c>
      <c r="H4" s="16">
        <f t="shared" si="4"/>
        <v>6.0606060606060608E-2</v>
      </c>
    </row>
    <row r="5" spans="1:8" x14ac:dyDescent="0.3">
      <c r="A5" s="2" t="s">
        <v>764</v>
      </c>
      <c r="B5">
        <f>COUNTIFS('Kickstarter Challenge'!$F:$F,"successful",'Kickstarter Challenge'!$D:$D,"&gt;9999", 'Kickstarter Challenge'!$D:$D, "&lt;15000")</f>
        <v>6</v>
      </c>
      <c r="C5">
        <f>COUNTIFS('Kickstarter Challenge'!$F:$F,"failed",'Kickstarter Challenge'!$D:$D,"&gt;9999", 'Kickstarter Challenge'!$D:$D, "&lt;15000")</f>
        <v>5</v>
      </c>
      <c r="D5">
        <f>COUNTIFS('Kickstarter Challenge'!$F:$F,"canceled",'Kickstarter Challenge'!$D:$D,"&gt;9999", 'Kickstarter Challenge'!$D:$D, "&lt;15000")</f>
        <v>1</v>
      </c>
      <c r="E5">
        <f t="shared" si="1"/>
        <v>12</v>
      </c>
      <c r="F5" s="16">
        <f t="shared" si="2"/>
        <v>0.5</v>
      </c>
      <c r="G5" s="16">
        <f t="shared" si="3"/>
        <v>0.41666666666666669</v>
      </c>
      <c r="H5" s="16">
        <f t="shared" si="4"/>
        <v>8.3333333333333329E-2</v>
      </c>
    </row>
    <row r="6" spans="1:8" x14ac:dyDescent="0.3">
      <c r="A6" s="2" t="s">
        <v>765</v>
      </c>
      <c r="B6">
        <f>COUNTIFS('Kickstarter Challenge'!$F:$F,"successful",'Kickstarter Challenge'!$D:$D,"&gt;14999", 'Kickstarter Challenge'!$D:$D, "&lt;20000")</f>
        <v>0</v>
      </c>
      <c r="C6">
        <f>COUNTIFS('Kickstarter Challenge'!$F:$F,"failed",'Kickstarter Challenge'!$D:$D,"&gt;14999", 'Kickstarter Challenge'!$D:$D, "&lt;20000")</f>
        <v>2</v>
      </c>
      <c r="D6">
        <f>COUNTIFS('Kickstarter Challenge'!$F:$F,"cenceled",'Kickstarter Challenge'!$D:$D,"&gt;14999", 'Kickstarter Challenge'!$D:$D, "&lt;20000")</f>
        <v>0</v>
      </c>
      <c r="E6">
        <f t="shared" si="1"/>
        <v>2</v>
      </c>
      <c r="F6" s="16">
        <f t="shared" si="2"/>
        <v>0</v>
      </c>
      <c r="G6" s="16">
        <f t="shared" si="3"/>
        <v>1</v>
      </c>
      <c r="H6" s="16">
        <f t="shared" si="4"/>
        <v>0</v>
      </c>
    </row>
    <row r="7" spans="1:8" x14ac:dyDescent="0.3">
      <c r="A7" s="2" t="s">
        <v>766</v>
      </c>
      <c r="B7">
        <f>COUNTIFS('Kickstarter Challenge'!$F:$F,"successful",'Kickstarter Challenge'!$D:$D,"&gt;19999", 'Kickstarter Challenge'!$D:$D, "&lt;25000")</f>
        <v>1</v>
      </c>
      <c r="C7">
        <f>COUNTIFS('Kickstarter Challenge'!$F:$F,"failed",'Kickstarter Challenge'!$D:$D,"&gt;19999", 'Kickstarter Challenge'!$D:$D, "&lt;25000")</f>
        <v>1</v>
      </c>
      <c r="D7">
        <f>COUNTIFS('Kickstarter Challenge'!$F:$F,"canceled",'Kickstarter Challenge'!$D:$D,"&gt;19999", 'Kickstarter Challenge'!$D:$D, "&lt;25000")</f>
        <v>0</v>
      </c>
      <c r="E7">
        <f t="shared" si="1"/>
        <v>2</v>
      </c>
      <c r="F7" s="16">
        <f t="shared" si="2"/>
        <v>0.5</v>
      </c>
      <c r="G7" s="16">
        <f t="shared" si="3"/>
        <v>0.5</v>
      </c>
      <c r="H7" s="16">
        <f t="shared" si="4"/>
        <v>0</v>
      </c>
    </row>
    <row r="8" spans="1:8" x14ac:dyDescent="0.3">
      <c r="A8" s="2" t="s">
        <v>767</v>
      </c>
      <c r="B8">
        <f>COUNTIFS('Kickstarter Challenge'!$F:$F,"successful",'Kickstarter Challenge'!$D:$D,"&gt;24999", 'Kickstarter Challenge'!$D:$D, "&lt;30000")</f>
        <v>0</v>
      </c>
      <c r="C8">
        <f>COUNTIFS('Kickstarter Challenge'!$F:$F,"failed",'Kickstarter Challenge'!$D:$D,"&gt;24999", 'Kickstarter Challenge'!$D:$D, "&lt;30000")</f>
        <v>1</v>
      </c>
      <c r="D8">
        <f>COUNTIFS('Kickstarter Challenge'!$F:$F,"canceled",'Kickstarter Challenge'!$D:$D,"&gt;24999", 'Kickstarter Challenge'!$D:$D, "&lt;30000")</f>
        <v>0</v>
      </c>
      <c r="E8">
        <f t="shared" si="1"/>
        <v>1</v>
      </c>
      <c r="F8" s="16">
        <f t="shared" si="2"/>
        <v>0</v>
      </c>
      <c r="G8" s="16">
        <f t="shared" si="3"/>
        <v>1</v>
      </c>
      <c r="H8" s="16">
        <f t="shared" si="4"/>
        <v>0</v>
      </c>
    </row>
    <row r="9" spans="1:8" x14ac:dyDescent="0.3">
      <c r="A9" s="2" t="s">
        <v>768</v>
      </c>
      <c r="B9">
        <f>COUNTIFS('Kickstarter Challenge'!$F:$F,"successful",'Kickstarter Challenge'!$D:$D,"&gt;29999", 'Kickstarter Challenge'!$D:$D, "&lt;35000")</f>
        <v>0</v>
      </c>
      <c r="C9">
        <f>COUNTIFS('Kickstarter Challenge'!$F:$F,"failed",'Kickstarter Challenge'!$D:$D,"&gt;29999", 'Kickstarter Challenge'!$D:$D, "&lt;35000")</f>
        <v>1</v>
      </c>
      <c r="D9">
        <f>COUNTIFS('Kickstarter Challenge'!$F:$F,"canceled",'Kickstarter Challenge'!$D:$D,"&gt;29999", 'Kickstarter Challenge'!$D:$D, "&lt;35000")</f>
        <v>0</v>
      </c>
      <c r="E9">
        <f t="shared" si="1"/>
        <v>1</v>
      </c>
      <c r="F9" s="16">
        <f t="shared" si="2"/>
        <v>0</v>
      </c>
      <c r="G9" s="16">
        <f t="shared" si="3"/>
        <v>1</v>
      </c>
      <c r="H9" s="16">
        <f t="shared" si="4"/>
        <v>0</v>
      </c>
    </row>
    <row r="10" spans="1:8" x14ac:dyDescent="0.3">
      <c r="A10" s="2" t="s">
        <v>769</v>
      </c>
      <c r="B10">
        <f>COUNTIFS('Kickstarter Challenge'!$F:$F,"successful",'Kickstarter Challenge'!$D:$D,"&gt;34999", 'Kickstarter Challenge'!$D:$D, "&lt;40000")</f>
        <v>0</v>
      </c>
      <c r="C10">
        <f>COUNTIFS('Kickstarter Challenge'!$F:$F,"failed",'Kickstarter Challenge'!$D:$D,"&gt;34999", 'Kickstarter Challenge'!$D:$D, "&lt;40000")</f>
        <v>0</v>
      </c>
      <c r="D10">
        <f>COUNTIFS('Kickstarter Challenge'!$F:$F,"canceled",'Kickstarter Challenge'!$D:$D,"&gt;34999", 'Kickstarter Challenge'!$D:$D, "&lt;40000")</f>
        <v>0</v>
      </c>
      <c r="E10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</row>
    <row r="11" spans="1:8" x14ac:dyDescent="0.3">
      <c r="A11" s="2" t="s">
        <v>770</v>
      </c>
      <c r="B11">
        <f>COUNTIFS('Kickstarter Challenge'!$F:$F,"successful",'Kickstarter Challenge'!$D:$D,"&gt;39999", 'Kickstarter Challenge'!$D:$D, "&lt;45000")</f>
        <v>0</v>
      </c>
      <c r="C11">
        <f>COUNTIFS('Kickstarter Challenge'!$F:$F,"failed",'Kickstarter Challenge'!$D:$D,"&gt;39999", 'Kickstarter Challenge'!$D:$D, "&lt;45000")</f>
        <v>0</v>
      </c>
      <c r="D11">
        <f>COUNTIFS('Kickstarter Challenge'!$F:$F,"canceled",'Kickstarter Challenge'!$D:$D,"&gt;39999", 'Kickstarter Challenge'!$D:$D, "&lt;45000")</f>
        <v>0</v>
      </c>
      <c r="E11">
        <f t="shared" si="1"/>
        <v>0</v>
      </c>
      <c r="F11" s="16">
        <f t="shared" si="2"/>
        <v>0</v>
      </c>
      <c r="G11" s="16">
        <f t="shared" si="3"/>
        <v>0</v>
      </c>
      <c r="H11" s="16">
        <f t="shared" si="4"/>
        <v>0</v>
      </c>
    </row>
    <row r="12" spans="1:8" x14ac:dyDescent="0.3">
      <c r="A12" s="2" t="s">
        <v>771</v>
      </c>
      <c r="B12">
        <f>COUNTIFS('Kickstarter Challenge'!$F:$F,"successful",'Kickstarter Challenge'!$D:$D,"&gt;44999", 'Kickstarter Challenge'!$D:$D, "&lt;50000")</f>
        <v>0</v>
      </c>
      <c r="C12">
        <f>COUNTIFS('Kickstarter Challenge'!$F:$F,"failed",'Kickstarter Challenge'!$D:$D,"&gt;44999", 'Kickstarter Challenge'!$D:$D, "&lt;50000")</f>
        <v>0</v>
      </c>
      <c r="D12">
        <f>COUNTIFS('Kickstarter Challenge'!$F:$F,"canceled",'Kickstarter Challenge'!$D:$D,"&gt;44999", 'Kickstarter Challenge'!$D:$D, "&lt;50000")</f>
        <v>0</v>
      </c>
      <c r="E12">
        <f t="shared" si="1"/>
        <v>0</v>
      </c>
      <c r="F12" s="16">
        <f t="shared" si="2"/>
        <v>0</v>
      </c>
      <c r="G12" s="16">
        <f t="shared" si="3"/>
        <v>0</v>
      </c>
      <c r="H12" s="16">
        <f t="shared" si="4"/>
        <v>0</v>
      </c>
    </row>
    <row r="13" spans="1:8" x14ac:dyDescent="0.3">
      <c r="A13" t="s">
        <v>772</v>
      </c>
      <c r="B13" s="15">
        <f>COUNTIFS('Kickstarter Challenge'!$F:$F,"successful", 'Kickstarter Challenge'!$D:$D, "&gt;50000")</f>
        <v>0</v>
      </c>
      <c r="C13" s="15">
        <f>COUNTIFS('Kickstarter Challenge'!$F:$F,"failed", 'Kickstarter Challenge'!$D:$D, "&gt;50000")</f>
        <v>1</v>
      </c>
      <c r="D13" s="15">
        <f>COUNTIFS('Kickstarter Challenge'!$F:$F,"canceled", 'Kickstarter Challenge'!$D:$D, "&gt;50000")</f>
        <v>0</v>
      </c>
      <c r="E13" s="15">
        <f t="shared" si="1"/>
        <v>1</v>
      </c>
      <c r="F13" s="16">
        <f t="shared" si="2"/>
        <v>0</v>
      </c>
      <c r="G13" s="16">
        <f t="shared" si="3"/>
        <v>1</v>
      </c>
      <c r="H13" s="16">
        <f t="shared" si="4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23C2-B240-4F2A-8E43-E22FF166E74B}">
  <dimension ref="A2:F18"/>
  <sheetViews>
    <sheetView workbookViewId="0">
      <selection activeCell="P22" sqref="P22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7" max="8" width="4" bestFit="1" customWidth="1"/>
    <col min="9" max="9" width="4.33203125" bestFit="1" customWidth="1"/>
    <col min="10" max="10" width="4.109375" bestFit="1" customWidth="1"/>
    <col min="11" max="11" width="4" bestFit="1" customWidth="1"/>
    <col min="12" max="12" width="4.44140625" bestFit="1" customWidth="1"/>
    <col min="13" max="13" width="4.109375" bestFit="1" customWidth="1"/>
    <col min="14" max="14" width="10.77734375" bestFit="1" customWidth="1"/>
    <col min="15" max="15" width="7.88671875" bestFit="1" customWidth="1"/>
    <col min="16" max="16" width="6.33203125" bestFit="1" customWidth="1"/>
    <col min="17" max="17" width="9" bestFit="1" customWidth="1"/>
    <col min="18" max="18" width="6.109375" bestFit="1" customWidth="1"/>
    <col min="19" max="19" width="8.77734375" bestFit="1" customWidth="1"/>
    <col min="20" max="20" width="5.88671875" bestFit="1" customWidth="1"/>
    <col min="21" max="21" width="8.5546875" bestFit="1" customWidth="1"/>
    <col min="22" max="22" width="6.44140625" bestFit="1" customWidth="1"/>
    <col min="23" max="23" width="9.109375" bestFit="1" customWidth="1"/>
    <col min="24" max="24" width="6.109375" bestFit="1" customWidth="1"/>
    <col min="25" max="25" width="8.77734375" bestFit="1" customWidth="1"/>
    <col min="26" max="26" width="10.77734375" bestFit="1" customWidth="1"/>
    <col min="27" max="27" width="9.6640625" bestFit="1" customWidth="1"/>
    <col min="28" max="34" width="7" bestFit="1" customWidth="1"/>
    <col min="35" max="35" width="10.77734375" bestFit="1" customWidth="1"/>
    <col min="36" max="38" width="6.6640625" bestFit="1" customWidth="1"/>
    <col min="39" max="39" width="9.33203125" bestFit="1" customWidth="1"/>
    <col min="40" max="42" width="6.6640625" bestFit="1" customWidth="1"/>
    <col min="43" max="43" width="9.33203125" bestFit="1" customWidth="1"/>
    <col min="44" max="44" width="9.6640625" bestFit="1" customWidth="1"/>
    <col min="45" max="47" width="7" bestFit="1" customWidth="1"/>
    <col min="48" max="48" width="9.33203125" bestFit="1" customWidth="1"/>
    <col min="49" max="51" width="6.6640625" bestFit="1" customWidth="1"/>
    <col min="52" max="52" width="9.33203125" bestFit="1" customWidth="1"/>
    <col min="53" max="55" width="6.6640625" bestFit="1" customWidth="1"/>
    <col min="56" max="56" width="9.33203125" bestFit="1" customWidth="1"/>
    <col min="57" max="59" width="6.6640625" bestFit="1" customWidth="1"/>
    <col min="60" max="60" width="9.33203125" bestFit="1" customWidth="1"/>
    <col min="61" max="61" width="9.6640625" bestFit="1" customWidth="1"/>
    <col min="62" max="64" width="7" bestFit="1" customWidth="1"/>
    <col min="65" max="65" width="9.33203125" bestFit="1" customWidth="1"/>
    <col min="66" max="68" width="6.6640625" bestFit="1" customWidth="1"/>
    <col min="69" max="69" width="9.33203125" bestFit="1" customWidth="1"/>
    <col min="70" max="72" width="6.6640625" bestFit="1" customWidth="1"/>
    <col min="73" max="73" width="9.33203125" bestFit="1" customWidth="1"/>
    <col min="74" max="76" width="6.6640625" bestFit="1" customWidth="1"/>
    <col min="77" max="77" width="9.33203125" bestFit="1" customWidth="1"/>
    <col min="78" max="78" width="9.6640625" bestFit="1" customWidth="1"/>
    <col min="79" max="81" width="7" bestFit="1" customWidth="1"/>
    <col min="82" max="82" width="9.33203125" bestFit="1" customWidth="1"/>
    <col min="83" max="85" width="6.6640625" bestFit="1" customWidth="1"/>
    <col min="86" max="86" width="9.33203125" bestFit="1" customWidth="1"/>
    <col min="87" max="89" width="6.6640625" bestFit="1" customWidth="1"/>
    <col min="90" max="90" width="9.33203125" bestFit="1" customWidth="1"/>
    <col min="91" max="93" width="6.6640625" bestFit="1" customWidth="1"/>
    <col min="94" max="94" width="9.33203125" bestFit="1" customWidth="1"/>
    <col min="95" max="95" width="9.6640625" bestFit="1" customWidth="1"/>
    <col min="96" max="98" width="7" bestFit="1" customWidth="1"/>
    <col min="99" max="99" width="9.33203125" bestFit="1" customWidth="1"/>
    <col min="100" max="102" width="6.6640625" bestFit="1" customWidth="1"/>
    <col min="103" max="103" width="9.33203125" bestFit="1" customWidth="1"/>
    <col min="104" max="106" width="6.6640625" bestFit="1" customWidth="1"/>
    <col min="107" max="107" width="9.33203125" bestFit="1" customWidth="1"/>
    <col min="108" max="110" width="6.6640625" bestFit="1" customWidth="1"/>
    <col min="111" max="111" width="9.33203125" bestFit="1" customWidth="1"/>
    <col min="112" max="112" width="9.6640625" bestFit="1" customWidth="1"/>
    <col min="113" max="115" width="7" bestFit="1" customWidth="1"/>
    <col min="116" max="116" width="9.33203125" bestFit="1" customWidth="1"/>
    <col min="117" max="119" width="6.6640625" bestFit="1" customWidth="1"/>
    <col min="120" max="120" width="9.33203125" bestFit="1" customWidth="1"/>
    <col min="121" max="123" width="6.6640625" bestFit="1" customWidth="1"/>
    <col min="124" max="124" width="9.33203125" bestFit="1" customWidth="1"/>
    <col min="125" max="127" width="6.6640625" bestFit="1" customWidth="1"/>
    <col min="128" max="128" width="9.33203125" bestFit="1" customWidth="1"/>
    <col min="129" max="129" width="9.6640625" bestFit="1" customWidth="1"/>
    <col min="130" max="132" width="7" bestFit="1" customWidth="1"/>
    <col min="133" max="133" width="9.33203125" bestFit="1" customWidth="1"/>
    <col min="134" max="134" width="9.6640625" bestFit="1" customWidth="1"/>
    <col min="135" max="135" width="10.77734375" bestFit="1" customWidth="1"/>
    <col min="136" max="4114" width="15.5546875" bestFit="1" customWidth="1"/>
    <col min="4115" max="4115" width="10.77734375" bestFit="1" customWidth="1"/>
  </cols>
  <sheetData>
    <row r="2" spans="1:6" x14ac:dyDescent="0.3">
      <c r="A2" s="17" t="s">
        <v>18</v>
      </c>
      <c r="B2" t="s">
        <v>28</v>
      </c>
    </row>
    <row r="4" spans="1:6" x14ac:dyDescent="0.3">
      <c r="A4" s="17" t="s">
        <v>788</v>
      </c>
      <c r="B4" s="17" t="s">
        <v>773</v>
      </c>
    </row>
    <row r="5" spans="1:6" x14ac:dyDescent="0.3">
      <c r="A5" s="17" t="s">
        <v>787</v>
      </c>
      <c r="B5" t="s">
        <v>23</v>
      </c>
      <c r="C5" t="s">
        <v>26</v>
      </c>
      <c r="D5" t="s">
        <v>32</v>
      </c>
      <c r="E5" t="s">
        <v>22</v>
      </c>
      <c r="F5" t="s">
        <v>774</v>
      </c>
    </row>
    <row r="6" spans="1:6" x14ac:dyDescent="0.3">
      <c r="A6" s="19" t="s">
        <v>781</v>
      </c>
      <c r="B6" s="18">
        <v>7</v>
      </c>
      <c r="C6" s="18">
        <v>33</v>
      </c>
      <c r="D6" s="18">
        <v>2</v>
      </c>
      <c r="E6" s="18">
        <v>56</v>
      </c>
      <c r="F6" s="18">
        <v>98</v>
      </c>
    </row>
    <row r="7" spans="1:6" x14ac:dyDescent="0.3">
      <c r="A7" s="19" t="s">
        <v>782</v>
      </c>
      <c r="B7" s="18">
        <v>3</v>
      </c>
      <c r="C7" s="18">
        <v>39</v>
      </c>
      <c r="D7" s="18">
        <v>8</v>
      </c>
      <c r="E7" s="18">
        <v>71</v>
      </c>
      <c r="F7" s="18">
        <v>121</v>
      </c>
    </row>
    <row r="8" spans="1:6" x14ac:dyDescent="0.3">
      <c r="A8" s="19" t="s">
        <v>783</v>
      </c>
      <c r="B8" s="18">
        <v>3</v>
      </c>
      <c r="C8" s="18">
        <v>33</v>
      </c>
      <c r="D8" s="18">
        <v>14</v>
      </c>
      <c r="E8" s="18">
        <v>56</v>
      </c>
      <c r="F8" s="18">
        <v>106</v>
      </c>
    </row>
    <row r="9" spans="1:6" x14ac:dyDescent="0.3">
      <c r="A9" s="19" t="s">
        <v>784</v>
      </c>
      <c r="B9" s="18">
        <v>2</v>
      </c>
      <c r="C9" s="18">
        <v>40</v>
      </c>
      <c r="D9" s="18"/>
      <c r="E9" s="18">
        <v>71</v>
      </c>
      <c r="F9" s="18">
        <v>113</v>
      </c>
    </row>
    <row r="10" spans="1:6" x14ac:dyDescent="0.3">
      <c r="A10" s="19" t="s">
        <v>775</v>
      </c>
      <c r="B10" s="18">
        <v>3</v>
      </c>
      <c r="C10" s="18">
        <v>52</v>
      </c>
      <c r="D10" s="18"/>
      <c r="E10" s="18">
        <v>111</v>
      </c>
      <c r="F10" s="18">
        <v>166</v>
      </c>
    </row>
    <row r="11" spans="1:6" x14ac:dyDescent="0.3">
      <c r="A11" s="19" t="s">
        <v>785</v>
      </c>
      <c r="B11" s="18">
        <v>4</v>
      </c>
      <c r="C11" s="18">
        <v>49</v>
      </c>
      <c r="D11" s="18"/>
      <c r="E11" s="18">
        <v>100</v>
      </c>
      <c r="F11" s="18">
        <v>153</v>
      </c>
    </row>
    <row r="12" spans="1:6" x14ac:dyDescent="0.3">
      <c r="A12" s="19" t="s">
        <v>776</v>
      </c>
      <c r="B12" s="18">
        <v>1</v>
      </c>
      <c r="C12" s="18">
        <v>50</v>
      </c>
      <c r="D12" s="18"/>
      <c r="E12" s="18">
        <v>87</v>
      </c>
      <c r="F12" s="18">
        <v>138</v>
      </c>
    </row>
    <row r="13" spans="1:6" x14ac:dyDescent="0.3">
      <c r="A13" s="19" t="s">
        <v>777</v>
      </c>
      <c r="B13" s="18">
        <v>4</v>
      </c>
      <c r="C13" s="18">
        <v>47</v>
      </c>
      <c r="D13" s="18"/>
      <c r="E13" s="18">
        <v>72</v>
      </c>
      <c r="F13" s="18">
        <v>123</v>
      </c>
    </row>
    <row r="14" spans="1:6" x14ac:dyDescent="0.3">
      <c r="A14" s="19" t="s">
        <v>778</v>
      </c>
      <c r="B14" s="18">
        <v>4</v>
      </c>
      <c r="C14" s="18">
        <v>34</v>
      </c>
      <c r="D14" s="18"/>
      <c r="E14" s="18">
        <v>59</v>
      </c>
      <c r="F14" s="18">
        <v>97</v>
      </c>
    </row>
    <row r="15" spans="1:6" x14ac:dyDescent="0.3">
      <c r="A15" s="19" t="s">
        <v>779</v>
      </c>
      <c r="B15" s="18"/>
      <c r="C15" s="18">
        <v>50</v>
      </c>
      <c r="D15" s="18"/>
      <c r="E15" s="18">
        <v>65</v>
      </c>
      <c r="F15" s="18">
        <v>115</v>
      </c>
    </row>
    <row r="16" spans="1:6" x14ac:dyDescent="0.3">
      <c r="A16" s="19" t="s">
        <v>780</v>
      </c>
      <c r="B16" s="18">
        <v>3</v>
      </c>
      <c r="C16" s="18">
        <v>31</v>
      </c>
      <c r="D16" s="18"/>
      <c r="E16" s="18">
        <v>54</v>
      </c>
      <c r="F16" s="18">
        <v>88</v>
      </c>
    </row>
    <row r="17" spans="1:6" x14ac:dyDescent="0.3">
      <c r="A17" s="19" t="s">
        <v>786</v>
      </c>
      <c r="B17" s="18">
        <v>3</v>
      </c>
      <c r="C17" s="18">
        <v>35</v>
      </c>
      <c r="D17" s="18"/>
      <c r="E17" s="18">
        <v>37</v>
      </c>
      <c r="F17" s="18">
        <v>75</v>
      </c>
    </row>
    <row r="18" spans="1:6" x14ac:dyDescent="0.3">
      <c r="A18" s="19" t="s">
        <v>774</v>
      </c>
      <c r="B18" s="18">
        <v>37</v>
      </c>
      <c r="C18" s="18">
        <v>493</v>
      </c>
      <c r="D18" s="18">
        <v>24</v>
      </c>
      <c r="E18" s="18">
        <v>839</v>
      </c>
      <c r="F18" s="18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Challenge</vt:lpstr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Manz</dc:creator>
  <cp:lastModifiedBy>Steven Manz</cp:lastModifiedBy>
  <cp:lastPrinted>2020-04-02T22:13:13Z</cp:lastPrinted>
  <dcterms:created xsi:type="dcterms:W3CDTF">2020-04-02T19:10:57Z</dcterms:created>
  <dcterms:modified xsi:type="dcterms:W3CDTF">2020-04-03T19:42:43Z</dcterms:modified>
</cp:coreProperties>
</file>