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902667\Downloads\"/>
    </mc:Choice>
  </mc:AlternateContent>
  <bookViews>
    <workbookView xWindow="0" yWindow="0" windowWidth="28800" windowHeight="12300" activeTab="2"/>
  </bookViews>
  <sheets>
    <sheet name="Exercice 1" sheetId="1" r:id="rId1"/>
    <sheet name="Exercice 2" sheetId="2" r:id="rId2"/>
    <sheet name="Exercice 3" sheetId="3" r:id="rId3"/>
  </sheets>
  <calcPr calcId="162913"/>
</workbook>
</file>

<file path=xl/calcChain.xml><?xml version="1.0" encoding="utf-8"?>
<calcChain xmlns="http://schemas.openxmlformats.org/spreadsheetml/2006/main">
  <c r="D6" i="3" l="1"/>
  <c r="I6" i="3"/>
  <c r="E6" i="3"/>
  <c r="F6" i="3" s="1"/>
  <c r="G6" i="3" s="1"/>
  <c r="H6" i="3" s="1"/>
  <c r="C6" i="3"/>
  <c r="I5" i="3"/>
  <c r="H5" i="3"/>
  <c r="G5" i="3"/>
  <c r="F5" i="3"/>
  <c r="E5" i="3"/>
  <c r="D5" i="3"/>
  <c r="C5" i="3"/>
  <c r="J5" i="3" s="1"/>
  <c r="C13" i="3" s="1"/>
  <c r="I4" i="3"/>
  <c r="H4" i="3"/>
  <c r="G4" i="3"/>
  <c r="F4" i="3"/>
  <c r="E4" i="3"/>
  <c r="D4" i="3"/>
  <c r="C4" i="3"/>
  <c r="J4" i="3" s="1"/>
  <c r="C12" i="3" s="1"/>
  <c r="F21" i="2"/>
  <c r="E21" i="2"/>
  <c r="D21" i="2"/>
  <c r="C21" i="2"/>
  <c r="B21" i="2"/>
  <c r="G21" i="2" s="1"/>
  <c r="B24" i="2" s="1"/>
  <c r="G20" i="2"/>
  <c r="B23" i="2" s="1"/>
  <c r="F20" i="2"/>
  <c r="E20" i="2"/>
  <c r="D20" i="2"/>
  <c r="C20" i="2"/>
  <c r="B20" i="2"/>
  <c r="I14" i="2"/>
  <c r="B11" i="2"/>
  <c r="C7" i="2"/>
  <c r="J5" i="2"/>
  <c r="E4" i="2"/>
  <c r="E5" i="2" s="1"/>
  <c r="E6" i="2" s="1"/>
  <c r="E7" i="2" s="1"/>
  <c r="D4" i="2"/>
  <c r="D5" i="2" s="1"/>
  <c r="D6" i="2" s="1"/>
  <c r="D7" i="2" s="1"/>
  <c r="E3" i="2"/>
  <c r="D3" i="2"/>
  <c r="C15" i="1"/>
  <c r="D13" i="1" s="1"/>
  <c r="B6" i="1"/>
  <c r="B7" i="1" s="1"/>
  <c r="B8" i="1" s="1"/>
  <c r="B9" i="1" s="1"/>
  <c r="B10" i="1" s="1"/>
  <c r="B11" i="1" s="1"/>
  <c r="B12" i="1" s="1"/>
  <c r="B13" i="1" s="1"/>
  <c r="B14" i="1" s="1"/>
  <c r="F5" i="1"/>
  <c r="G13" i="1" l="1"/>
  <c r="D9" i="1"/>
  <c r="D10" i="1"/>
  <c r="D7" i="1"/>
  <c r="D14" i="1"/>
  <c r="D6" i="1"/>
  <c r="D11" i="1"/>
  <c r="D12" i="1"/>
  <c r="D8" i="1"/>
  <c r="D5" i="1"/>
  <c r="G9" i="1" l="1"/>
  <c r="G6" i="1"/>
  <c r="G14" i="1"/>
  <c r="G7" i="1"/>
  <c r="G10" i="1"/>
  <c r="G5" i="1"/>
  <c r="D15" i="1"/>
  <c r="E6" i="1"/>
  <c r="E7" i="1" s="1"/>
  <c r="E8" i="1" s="1"/>
  <c r="E9" i="1" s="1"/>
  <c r="E10" i="1" s="1"/>
  <c r="E11" i="1" s="1"/>
  <c r="E12" i="1" s="1"/>
  <c r="E13" i="1" s="1"/>
  <c r="E14" i="1" s="1"/>
  <c r="E15" i="1" s="1"/>
  <c r="G8" i="1"/>
  <c r="G12" i="1"/>
  <c r="G11" i="1"/>
  <c r="F6" i="1"/>
  <c r="F7" i="1" s="1"/>
  <c r="F8" i="1" s="1"/>
  <c r="F9" i="1" s="1"/>
  <c r="F10" i="1" s="1"/>
  <c r="F11" i="1" s="1"/>
  <c r="F12" i="1" s="1"/>
  <c r="F13" i="1" s="1"/>
  <c r="F14" i="1" s="1"/>
  <c r="F15" i="1" s="1"/>
  <c r="G15" i="1" l="1"/>
</calcChain>
</file>

<file path=xl/sharedStrings.xml><?xml version="1.0" encoding="utf-8"?>
<sst xmlns="http://schemas.openxmlformats.org/spreadsheetml/2006/main" count="87" uniqueCount="64">
  <si>
    <t>Xi</t>
  </si>
  <si>
    <t>Ni</t>
  </si>
  <si>
    <t>Fréquence</t>
  </si>
  <si>
    <t>Fréquence croissante</t>
  </si>
  <si>
    <t>Fréquence décroissante</t>
  </si>
  <si>
    <t>Moyenne</t>
  </si>
  <si>
    <t>Médiane = 5</t>
  </si>
  <si>
    <t>Total</t>
  </si>
  <si>
    <t>Salaire</t>
  </si>
  <si>
    <t>Effectifs</t>
  </si>
  <si>
    <t>Eff. Cum. Croi.</t>
  </si>
  <si>
    <t>Eff. Cum. Decr</t>
  </si>
  <si>
    <t>Centre Xi</t>
  </si>
  <si>
    <t>Ai</t>
  </si>
  <si>
    <t>Pour un histogramme a 4</t>
  </si>
  <si>
    <t>effectifs</t>
  </si>
  <si>
    <t>[8;12[</t>
  </si>
  <si>
    <t>[12,20[</t>
  </si>
  <si>
    <t>[12;16[</t>
  </si>
  <si>
    <t>[20,28[</t>
  </si>
  <si>
    <t>[16;20[</t>
  </si>
  <si>
    <t>[28,36[</t>
  </si>
  <si>
    <t>[20;24[</t>
  </si>
  <si>
    <t>[36;40[</t>
  </si>
  <si>
    <t>[24;28[</t>
  </si>
  <si>
    <t>[28;32[</t>
  </si>
  <si>
    <t>[32;36[</t>
  </si>
  <si>
    <t>Q1 =</t>
  </si>
  <si>
    <t>Q3 =</t>
  </si>
  <si>
    <t>VAR</t>
  </si>
  <si>
    <t>Q1 - 8 / 12 - 8 =</t>
  </si>
  <si>
    <t>0,25 - 0 / 0,3 - 0</t>
  </si>
  <si>
    <t>Q3 - 20 / 28 -20 =</t>
  </si>
  <si>
    <t>Me = 16,44</t>
  </si>
  <si>
    <t>Q1 - 8 / 4 =</t>
  </si>
  <si>
    <t>0 ,25 / 0,3</t>
  </si>
  <si>
    <t>Tranches d'age</t>
  </si>
  <si>
    <t>4 x 0,25 / 0,3 + 8 = 11,33</t>
  </si>
  <si>
    <t>Ci</t>
  </si>
  <si>
    <t>NiCi</t>
  </si>
  <si>
    <t>SOMME</t>
  </si>
  <si>
    <t>Ni Ci²</t>
  </si>
  <si>
    <t>S</t>
  </si>
  <si>
    <t xml:space="preserve">Moyenne </t>
  </si>
  <si>
    <t>xi</t>
  </si>
  <si>
    <t>[0,4]</t>
  </si>
  <si>
    <t>[4,8]</t>
  </si>
  <si>
    <t>[8,12]</t>
  </si>
  <si>
    <t>[12,14]</t>
  </si>
  <si>
    <t>[14,16]</t>
  </si>
  <si>
    <t>[16,18]</t>
  </si>
  <si>
    <t>[18,20]</t>
  </si>
  <si>
    <t>ni</t>
  </si>
  <si>
    <t>NiCi²</t>
  </si>
  <si>
    <t>x barre</t>
  </si>
  <si>
    <t>[0,2]</t>
  </si>
  <si>
    <t>[2,4]</t>
  </si>
  <si>
    <t>[4,6]</t>
  </si>
  <si>
    <t>[6,8]</t>
  </si>
  <si>
    <t>[8,10]</t>
  </si>
  <si>
    <t>[10,12]</t>
  </si>
  <si>
    <t>Fi Cumulée</t>
  </si>
  <si>
    <t>Me =</t>
  </si>
  <si>
    <t>Donc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</si>
</sst>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42858072916667"/>
          <c:y val="0.15341419586702604"/>
          <c:w val="0.80252027635852352"/>
          <c:h val="0.7480682839173404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A86E8"/>
            </a:solidFill>
          </c:spPr>
          <c:invertIfNegative val="1"/>
          <c:cat>
            <c:numRef>
              <c:f>'Exercice 1'!$B$5:$B$14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'Exercice 1'!$C$5:$C$14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9DB-463A-8C12-FCBE7ED2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53835"/>
        <c:axId val="1923360306"/>
      </c:barChart>
      <c:catAx>
        <c:axId val="618853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23360306"/>
        <c:crosses val="autoZero"/>
        <c:auto val="1"/>
        <c:lblAlgn val="ctr"/>
        <c:lblOffset val="100"/>
        <c:noMultiLvlLbl val="1"/>
      </c:catAx>
      <c:valAx>
        <c:axId val="1923360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188538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effectifs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274E13"/>
              </a:solidFill>
            </c:spPr>
            <c:extLst>
              <c:ext xmlns:c16="http://schemas.microsoft.com/office/drawing/2014/chart" uri="{C3380CC4-5D6E-409C-BE32-E72D297353CC}">
                <c16:uniqueId val="{00000001-2AAA-4FE9-9943-F4F240119FD2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3-2AAA-4FE9-9943-F4F240119FD2}"/>
              </c:ext>
            </c:extLst>
          </c:dPt>
          <c:dPt>
            <c:idx val="2"/>
            <c:invertIfNegative val="1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5-2AAA-4FE9-9943-F4F240119FD2}"/>
              </c:ext>
            </c:extLst>
          </c:dPt>
          <c:dPt>
            <c:idx val="3"/>
            <c:invertIfNegative val="1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7-2AAA-4FE9-9943-F4F240119FD2}"/>
              </c:ext>
            </c:extLst>
          </c:dPt>
          <c:dPt>
            <c:idx val="4"/>
            <c:invertIfNegative val="1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9-2AAA-4FE9-9943-F4F240119FD2}"/>
              </c:ext>
            </c:extLst>
          </c:dPt>
          <c:dPt>
            <c:idx val="5"/>
            <c:invertIfNegative val="1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B-2AAA-4FE9-9943-F4F240119FD2}"/>
              </c:ext>
            </c:extLst>
          </c:dPt>
          <c:dPt>
            <c:idx val="6"/>
            <c:invertIfNegative val="1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D-2AAA-4FE9-9943-F4F240119FD2}"/>
              </c:ext>
            </c:extLst>
          </c:dPt>
          <c:dPt>
            <c:idx val="7"/>
            <c:invertIfNegative val="1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F-2AAA-4FE9-9943-F4F240119FD2}"/>
              </c:ext>
            </c:extLst>
          </c:dPt>
          <c:cat>
            <c:strRef>
              <c:f>'Exercice 2'!$I$2:$I$9</c:f>
              <c:strCache>
                <c:ptCount val="8"/>
                <c:pt idx="0">
                  <c:v>[8;12[</c:v>
                </c:pt>
                <c:pt idx="1">
                  <c:v>[12;16[</c:v>
                </c:pt>
                <c:pt idx="2">
                  <c:v>[16;20[</c:v>
                </c:pt>
                <c:pt idx="3">
                  <c:v>[20;24[</c:v>
                </c:pt>
                <c:pt idx="4">
                  <c:v>[24;28[</c:v>
                </c:pt>
                <c:pt idx="5">
                  <c:v>[28;32[</c:v>
                </c:pt>
                <c:pt idx="6">
                  <c:v>[32;36[</c:v>
                </c:pt>
                <c:pt idx="7">
                  <c:v>[36;40[</c:v>
                </c:pt>
              </c:strCache>
            </c:strRef>
          </c:cat>
          <c:val>
            <c:numRef>
              <c:f>'Exercice 2'!$J$2:$J$9</c:f>
              <c:numCache>
                <c:formatCode>General</c:formatCode>
                <c:ptCount val="8"/>
                <c:pt idx="0">
                  <c:v>60</c:v>
                </c:pt>
                <c:pt idx="1">
                  <c:v>36</c:v>
                </c:pt>
                <c:pt idx="2">
                  <c:v>36</c:v>
                </c:pt>
                <c:pt idx="3">
                  <c:v>26</c:v>
                </c:pt>
                <c:pt idx="4">
                  <c:v>26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2AAA-4FE9-9943-F4F24011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29914"/>
        <c:axId val="576532596"/>
      </c:barChart>
      <c:catAx>
        <c:axId val="2051229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76532596"/>
        <c:crosses val="autoZero"/>
        <c:auto val="1"/>
        <c:lblAlgn val="ctr"/>
        <c:lblOffset val="100"/>
        <c:noMultiLvlLbl val="1"/>
      </c:catAx>
      <c:valAx>
        <c:axId val="57653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effectifs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512299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765655934626094E-2"/>
          <c:y val="0.22392982928415997"/>
          <c:w val="0.93347473249152635"/>
          <c:h val="0.63179666644233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'Exercice 3'!$C$16</c:f>
              <c:strCache>
                <c:ptCount val="1"/>
                <c:pt idx="0">
                  <c:v>[0,2]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3'!$C$17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2-4609-B75F-DB403EA5EFA6}"/>
            </c:ext>
          </c:extLst>
        </c:ser>
        <c:ser>
          <c:idx val="1"/>
          <c:order val="1"/>
          <c:tx>
            <c:strRef>
              <c:f>'Exercice 3'!$D$16</c:f>
              <c:strCache>
                <c:ptCount val="1"/>
                <c:pt idx="0">
                  <c:v>[2,4]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3'!$D$17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2-4609-B75F-DB403EA5EFA6}"/>
            </c:ext>
          </c:extLst>
        </c:ser>
        <c:ser>
          <c:idx val="2"/>
          <c:order val="2"/>
          <c:tx>
            <c:strRef>
              <c:f>'Exercice 3'!$E$16</c:f>
              <c:strCache>
                <c:ptCount val="1"/>
                <c:pt idx="0">
                  <c:v>[4,6]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3'!$E$17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2-4609-B75F-DB403EA5EFA6}"/>
            </c:ext>
          </c:extLst>
        </c:ser>
        <c:ser>
          <c:idx val="3"/>
          <c:order val="3"/>
          <c:tx>
            <c:strRef>
              <c:f>'Exercice 3'!$F$16</c:f>
              <c:strCache>
                <c:ptCount val="1"/>
                <c:pt idx="0">
                  <c:v>[6,8]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3'!$F$17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2-4609-B75F-DB403EA5EFA6}"/>
            </c:ext>
          </c:extLst>
        </c:ser>
        <c:ser>
          <c:idx val="4"/>
          <c:order val="4"/>
          <c:tx>
            <c:strRef>
              <c:f>'Exercice 3'!$G$16</c:f>
              <c:strCache>
                <c:ptCount val="1"/>
                <c:pt idx="0">
                  <c:v>[8,10]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3'!$G$17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2-4609-B75F-DB403EA5EFA6}"/>
            </c:ext>
          </c:extLst>
        </c:ser>
        <c:ser>
          <c:idx val="5"/>
          <c:order val="5"/>
          <c:tx>
            <c:strRef>
              <c:f>'Exercice 3'!$H$16</c:f>
              <c:strCache>
                <c:ptCount val="1"/>
                <c:pt idx="0">
                  <c:v>[10,12]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3'!$H$17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2-4609-B75F-DB403EA5EFA6}"/>
            </c:ext>
          </c:extLst>
        </c:ser>
        <c:ser>
          <c:idx val="6"/>
          <c:order val="6"/>
          <c:tx>
            <c:strRef>
              <c:f>'Exercice 3'!$I$16</c:f>
              <c:strCache>
                <c:ptCount val="1"/>
                <c:pt idx="0">
                  <c:v>[12,14]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3'!$I$17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2-4609-B75F-DB403EA5EFA6}"/>
            </c:ext>
          </c:extLst>
        </c:ser>
        <c:ser>
          <c:idx val="7"/>
          <c:order val="7"/>
          <c:tx>
            <c:strRef>
              <c:f>'Exercice 3'!$J$16</c:f>
              <c:strCache>
                <c:ptCount val="1"/>
                <c:pt idx="0">
                  <c:v>[14,16]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3'!$J$17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F2-4609-B75F-DB403EA5EFA6}"/>
            </c:ext>
          </c:extLst>
        </c:ser>
        <c:ser>
          <c:idx val="8"/>
          <c:order val="8"/>
          <c:tx>
            <c:strRef>
              <c:f>'Exercice 3'!$K$16</c:f>
              <c:strCache>
                <c:ptCount val="1"/>
                <c:pt idx="0">
                  <c:v>[16,18]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3'!$K$17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F2-4609-B75F-DB403EA5EFA6}"/>
            </c:ext>
          </c:extLst>
        </c:ser>
        <c:ser>
          <c:idx val="9"/>
          <c:order val="9"/>
          <c:tx>
            <c:strRef>
              <c:f>'Exercice 3'!$L$16</c:f>
              <c:strCache>
                <c:ptCount val="1"/>
                <c:pt idx="0">
                  <c:v>[18,20]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'Exercice 3'!$B$17</c:f>
              <c:strCache>
                <c:ptCount val="1"/>
                <c:pt idx="0">
                  <c:v>ni</c:v>
                </c:pt>
              </c:strCache>
            </c:strRef>
          </c:cat>
          <c:val>
            <c:numRef>
              <c:f>'Exercice 3'!$L$17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F2-4609-B75F-DB403EA5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94172920"/>
        <c:axId val="494169968"/>
      </c:barChart>
      <c:catAx>
        <c:axId val="49417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169968"/>
        <c:crosses val="autoZero"/>
        <c:auto val="1"/>
        <c:lblAlgn val="ctr"/>
        <c:lblOffset val="100"/>
        <c:noMultiLvlLbl val="0"/>
      </c:catAx>
      <c:valAx>
        <c:axId val="4941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7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51245598984636"/>
          <c:y val="0.90788224121557459"/>
          <c:w val="0.72607283874537054"/>
          <c:h val="6.0586999274663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</xdr:colOff>
      <xdr:row>1</xdr:row>
      <xdr:rowOff>142875</xdr:rowOff>
    </xdr:from>
    <xdr:ext cx="3267075" cy="4772025"/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876300</xdr:colOff>
      <xdr:row>23</xdr:row>
      <xdr:rowOff>9525</xdr:rowOff>
    </xdr:from>
    <xdr:ext cx="6505575" cy="3533775"/>
    <xdr:graphicFrame macro=""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366711</xdr:colOff>
      <xdr:row>17</xdr:row>
      <xdr:rowOff>123824</xdr:rowOff>
    </xdr:from>
    <xdr:to>
      <xdr:col>10</xdr:col>
      <xdr:colOff>361949</xdr:colOff>
      <xdr:row>34</xdr:row>
      <xdr:rowOff>66674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J15"/>
  <sheetViews>
    <sheetView workbookViewId="0"/>
  </sheetViews>
  <sheetFormatPr baseColWidth="10" defaultColWidth="14.42578125" defaultRowHeight="15.75" customHeight="1" x14ac:dyDescent="0.2"/>
  <cols>
    <col min="4" max="4" width="18.85546875" customWidth="1"/>
    <col min="5" max="5" width="20.5703125" customWidth="1"/>
    <col min="6" max="6" width="31.140625" customWidth="1"/>
  </cols>
  <sheetData>
    <row r="4" spans="2:10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1" t="s">
        <v>6</v>
      </c>
    </row>
    <row r="5" spans="2:10" x14ac:dyDescent="0.2">
      <c r="B5" s="1">
        <v>0</v>
      </c>
      <c r="C5" s="1">
        <v>1</v>
      </c>
      <c r="D5" s="2">
        <f>C5/C15</f>
        <v>3.3333333333333333E-2</v>
      </c>
      <c r="E5" s="1">
        <v>0</v>
      </c>
      <c r="F5" s="2">
        <f>1</f>
        <v>1</v>
      </c>
      <c r="G5" s="2">
        <f t="shared" ref="G5:G14" si="0">D5*C5</f>
        <v>3.3333333333333333E-2</v>
      </c>
    </row>
    <row r="6" spans="2:10" x14ac:dyDescent="0.2">
      <c r="B6" s="1">
        <f t="shared" ref="B6:B14" si="1">B5+1</f>
        <v>1</v>
      </c>
      <c r="C6" s="1">
        <v>2</v>
      </c>
      <c r="D6" s="2">
        <f>C6/C15</f>
        <v>6.6666666666666666E-2</v>
      </c>
      <c r="E6" s="2">
        <f t="shared" ref="E6:E15" si="2">D5+E5</f>
        <v>3.3333333333333333E-2</v>
      </c>
      <c r="F6" s="2">
        <f t="shared" ref="F6:F15" si="3">F5-D5</f>
        <v>0.96666666666666667</v>
      </c>
      <c r="G6" s="2">
        <f t="shared" si="0"/>
        <v>0.13333333333333333</v>
      </c>
    </row>
    <row r="7" spans="2:10" x14ac:dyDescent="0.2">
      <c r="B7" s="1">
        <f t="shared" si="1"/>
        <v>2</v>
      </c>
      <c r="C7" s="1">
        <v>3</v>
      </c>
      <c r="D7" s="2">
        <f>C7/C15</f>
        <v>0.1</v>
      </c>
      <c r="E7" s="2">
        <f t="shared" si="2"/>
        <v>0.1</v>
      </c>
      <c r="F7" s="2">
        <f t="shared" si="3"/>
        <v>0.9</v>
      </c>
      <c r="G7" s="2">
        <f t="shared" si="0"/>
        <v>0.30000000000000004</v>
      </c>
    </row>
    <row r="8" spans="2:10" x14ac:dyDescent="0.2">
      <c r="B8" s="1">
        <f t="shared" si="1"/>
        <v>3</v>
      </c>
      <c r="C8" s="1">
        <v>2</v>
      </c>
      <c r="D8" s="2">
        <f>C8/C15</f>
        <v>6.6666666666666666E-2</v>
      </c>
      <c r="E8" s="2">
        <f t="shared" si="2"/>
        <v>0.2</v>
      </c>
      <c r="F8" s="2">
        <f t="shared" si="3"/>
        <v>0.8</v>
      </c>
      <c r="G8" s="2">
        <f t="shared" si="0"/>
        <v>0.13333333333333333</v>
      </c>
    </row>
    <row r="9" spans="2:10" x14ac:dyDescent="0.2">
      <c r="B9" s="1">
        <f t="shared" si="1"/>
        <v>4</v>
      </c>
      <c r="C9" s="1">
        <v>4</v>
      </c>
      <c r="D9" s="2">
        <f>C9/C15</f>
        <v>0.13333333333333333</v>
      </c>
      <c r="E9" s="2">
        <f t="shared" si="2"/>
        <v>0.26666666666666666</v>
      </c>
      <c r="F9" s="2">
        <f t="shared" si="3"/>
        <v>0.73333333333333339</v>
      </c>
      <c r="G9" s="2">
        <f t="shared" si="0"/>
        <v>0.53333333333333333</v>
      </c>
    </row>
    <row r="10" spans="2:10" x14ac:dyDescent="0.2">
      <c r="B10" s="1">
        <f t="shared" si="1"/>
        <v>5</v>
      </c>
      <c r="C10" s="1">
        <v>5</v>
      </c>
      <c r="D10" s="2">
        <f>C10/C15</f>
        <v>0.16666666666666666</v>
      </c>
      <c r="E10" s="2">
        <f t="shared" si="2"/>
        <v>0.4</v>
      </c>
      <c r="F10" s="2">
        <f t="shared" si="3"/>
        <v>0.60000000000000009</v>
      </c>
      <c r="G10" s="2">
        <f t="shared" si="0"/>
        <v>0.83333333333333326</v>
      </c>
    </row>
    <row r="11" spans="2:10" x14ac:dyDescent="0.2">
      <c r="B11" s="1">
        <f t="shared" si="1"/>
        <v>6</v>
      </c>
      <c r="C11" s="1">
        <v>6</v>
      </c>
      <c r="D11" s="2">
        <f>C11/C15</f>
        <v>0.2</v>
      </c>
      <c r="E11" s="2">
        <f t="shared" si="2"/>
        <v>0.56666666666666665</v>
      </c>
      <c r="F11" s="2">
        <f t="shared" si="3"/>
        <v>0.43333333333333346</v>
      </c>
      <c r="G11" s="2">
        <f t="shared" si="0"/>
        <v>1.2000000000000002</v>
      </c>
    </row>
    <row r="12" spans="2:10" x14ac:dyDescent="0.2">
      <c r="B12" s="1">
        <f t="shared" si="1"/>
        <v>7</v>
      </c>
      <c r="C12" s="1">
        <v>4</v>
      </c>
      <c r="D12" s="2">
        <f>C12/C15</f>
        <v>0.13333333333333333</v>
      </c>
      <c r="E12" s="2">
        <f t="shared" si="2"/>
        <v>0.76666666666666661</v>
      </c>
      <c r="F12" s="2">
        <f t="shared" si="3"/>
        <v>0.23333333333333345</v>
      </c>
      <c r="G12" s="2">
        <f t="shared" si="0"/>
        <v>0.53333333333333333</v>
      </c>
    </row>
    <row r="13" spans="2:10" x14ac:dyDescent="0.2">
      <c r="B13" s="1">
        <f t="shared" si="1"/>
        <v>8</v>
      </c>
      <c r="C13" s="1">
        <v>2</v>
      </c>
      <c r="D13" s="2">
        <f>C13/C15</f>
        <v>6.6666666666666666E-2</v>
      </c>
      <c r="E13" s="2">
        <f t="shared" si="2"/>
        <v>0.89999999999999991</v>
      </c>
      <c r="F13" s="2">
        <f t="shared" si="3"/>
        <v>0.10000000000000012</v>
      </c>
      <c r="G13" s="2">
        <f t="shared" si="0"/>
        <v>0.13333333333333333</v>
      </c>
    </row>
    <row r="14" spans="2:10" x14ac:dyDescent="0.2">
      <c r="B14" s="1">
        <f t="shared" si="1"/>
        <v>9</v>
      </c>
      <c r="C14" s="1">
        <v>1</v>
      </c>
      <c r="D14" s="2">
        <f>C14/C15</f>
        <v>3.3333333333333333E-2</v>
      </c>
      <c r="E14" s="2">
        <f t="shared" si="2"/>
        <v>0.96666666666666656</v>
      </c>
      <c r="F14" s="2">
        <f t="shared" si="3"/>
        <v>3.3333333333333451E-2</v>
      </c>
      <c r="G14" s="2">
        <f t="shared" si="0"/>
        <v>3.3333333333333333E-2</v>
      </c>
    </row>
    <row r="15" spans="2:10" x14ac:dyDescent="0.2">
      <c r="B15" s="1" t="s">
        <v>7</v>
      </c>
      <c r="C15" s="2">
        <f t="shared" ref="C15:D15" si="4">SUM(C5:C14)</f>
        <v>30</v>
      </c>
      <c r="D15" s="2">
        <f t="shared" si="4"/>
        <v>0.99999999999999989</v>
      </c>
      <c r="E15" s="2">
        <f t="shared" si="2"/>
        <v>0.99999999999999989</v>
      </c>
      <c r="F15" s="2">
        <f t="shared" si="3"/>
        <v>1.1796119636642288E-16</v>
      </c>
      <c r="G15" s="2">
        <f>SUM(G5:G14)</f>
        <v>3.8666666666666667</v>
      </c>
      <c r="J1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"/>
  <sheetViews>
    <sheetView workbookViewId="0"/>
  </sheetViews>
  <sheetFormatPr baseColWidth="10" defaultColWidth="14.42578125" defaultRowHeight="15.75" customHeight="1" x14ac:dyDescent="0.2"/>
  <cols>
    <col min="9" max="9" width="24.42578125" customWidth="1"/>
    <col min="14" max="14" width="19.42578125" customWidth="1"/>
  </cols>
  <sheetData>
    <row r="1" spans="2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I1" s="1" t="s">
        <v>14</v>
      </c>
      <c r="J1" s="1" t="s">
        <v>15</v>
      </c>
    </row>
    <row r="2" spans="2:14" x14ac:dyDescent="0.2">
      <c r="B2" s="1" t="s">
        <v>16</v>
      </c>
      <c r="C2" s="1">
        <v>60</v>
      </c>
      <c r="D2" s="1">
        <v>0</v>
      </c>
      <c r="E2" s="1">
        <v>200</v>
      </c>
      <c r="F2" s="1">
        <v>10</v>
      </c>
      <c r="G2" s="1">
        <v>4</v>
      </c>
      <c r="I2" s="1" t="s">
        <v>16</v>
      </c>
      <c r="J2" s="1">
        <v>60</v>
      </c>
    </row>
    <row r="3" spans="2:14" x14ac:dyDescent="0.2">
      <c r="B3" s="1" t="s">
        <v>17</v>
      </c>
      <c r="C3" s="1">
        <v>72</v>
      </c>
      <c r="D3" s="2">
        <f t="shared" ref="D3:D7" si="0">C2+D2</f>
        <v>60</v>
      </c>
      <c r="E3" s="2">
        <f t="shared" ref="E3:E7" si="1">E2-C2</f>
        <v>140</v>
      </c>
      <c r="F3" s="1">
        <v>16</v>
      </c>
      <c r="G3" s="1">
        <v>8</v>
      </c>
      <c r="I3" s="1" t="s">
        <v>18</v>
      </c>
      <c r="J3" s="1">
        <v>36</v>
      </c>
    </row>
    <row r="4" spans="2:14" x14ac:dyDescent="0.2">
      <c r="B4" s="1" t="s">
        <v>19</v>
      </c>
      <c r="C4" s="1">
        <v>52</v>
      </c>
      <c r="D4" s="2">
        <f t="shared" si="0"/>
        <v>132</v>
      </c>
      <c r="E4" s="2">
        <f t="shared" si="1"/>
        <v>68</v>
      </c>
      <c r="F4" s="1">
        <v>24</v>
      </c>
      <c r="G4" s="1">
        <v>8</v>
      </c>
      <c r="I4" s="1" t="s">
        <v>20</v>
      </c>
      <c r="J4" s="1">
        <v>36</v>
      </c>
    </row>
    <row r="5" spans="2:14" x14ac:dyDescent="0.2">
      <c r="B5" s="1" t="s">
        <v>21</v>
      </c>
      <c r="C5" s="1">
        <v>14</v>
      </c>
      <c r="D5" s="2">
        <f t="shared" si="0"/>
        <v>184</v>
      </c>
      <c r="E5" s="2">
        <f t="shared" si="1"/>
        <v>16</v>
      </c>
      <c r="F5" s="1">
        <v>32</v>
      </c>
      <c r="G5" s="1">
        <v>8</v>
      </c>
      <c r="I5" s="1" t="s">
        <v>22</v>
      </c>
      <c r="J5" s="2">
        <f>52/2</f>
        <v>26</v>
      </c>
    </row>
    <row r="6" spans="2:14" x14ac:dyDescent="0.2">
      <c r="B6" s="1" t="s">
        <v>23</v>
      </c>
      <c r="C6" s="1">
        <v>2</v>
      </c>
      <c r="D6" s="2">
        <f t="shared" si="0"/>
        <v>198</v>
      </c>
      <c r="E6" s="2">
        <f t="shared" si="1"/>
        <v>2</v>
      </c>
      <c r="F6" s="1">
        <v>38</v>
      </c>
      <c r="G6" s="1">
        <v>4</v>
      </c>
      <c r="I6" s="1" t="s">
        <v>24</v>
      </c>
      <c r="J6" s="1">
        <v>26</v>
      </c>
    </row>
    <row r="7" spans="2:14" x14ac:dyDescent="0.2">
      <c r="B7" s="1" t="s">
        <v>7</v>
      </c>
      <c r="C7" s="2">
        <f>SUM(C2:C6)</f>
        <v>200</v>
      </c>
      <c r="D7" s="2">
        <f t="shared" si="0"/>
        <v>200</v>
      </c>
      <c r="E7" s="2">
        <f t="shared" si="1"/>
        <v>0</v>
      </c>
      <c r="I7" s="1" t="s">
        <v>25</v>
      </c>
      <c r="J7" s="1">
        <v>7</v>
      </c>
    </row>
    <row r="8" spans="2:14" x14ac:dyDescent="0.2">
      <c r="I8" s="1" t="s">
        <v>26</v>
      </c>
      <c r="J8" s="1">
        <v>7</v>
      </c>
    </row>
    <row r="9" spans="2:14" x14ac:dyDescent="0.2">
      <c r="I9" s="1" t="s">
        <v>23</v>
      </c>
      <c r="J9" s="1">
        <v>2</v>
      </c>
    </row>
    <row r="10" spans="2:14" x14ac:dyDescent="0.2">
      <c r="B10" s="1" t="s">
        <v>2</v>
      </c>
    </row>
    <row r="11" spans="2:14" x14ac:dyDescent="0.2">
      <c r="B11" s="2">
        <f>C2*200/C2</f>
        <v>200</v>
      </c>
    </row>
    <row r="13" spans="2:14" x14ac:dyDescent="0.2">
      <c r="B13" s="1" t="s">
        <v>5</v>
      </c>
      <c r="C13" s="4">
        <v>17.62</v>
      </c>
      <c r="I13" s="1" t="s">
        <v>5</v>
      </c>
      <c r="K13" s="1" t="s">
        <v>27</v>
      </c>
      <c r="N13" s="1" t="s">
        <v>28</v>
      </c>
    </row>
    <row r="14" spans="2:14" x14ac:dyDescent="0.2">
      <c r="B14" s="1" t="s">
        <v>29</v>
      </c>
      <c r="I14" s="2">
        <f>AVERAGE(J2:J9)</f>
        <v>25</v>
      </c>
      <c r="K14" s="1" t="s">
        <v>30</v>
      </c>
      <c r="L14" s="1" t="s">
        <v>31</v>
      </c>
      <c r="N14" s="4" t="s">
        <v>32</v>
      </c>
    </row>
    <row r="16" spans="2:14" x14ac:dyDescent="0.2">
      <c r="I16" s="1" t="s">
        <v>33</v>
      </c>
      <c r="K16" s="4" t="s">
        <v>34</v>
      </c>
      <c r="L16" s="1" t="s">
        <v>35</v>
      </c>
    </row>
    <row r="17" spans="1:12" x14ac:dyDescent="0.2">
      <c r="A17" s="4" t="s">
        <v>36</v>
      </c>
      <c r="B17" s="1" t="s">
        <v>16</v>
      </c>
      <c r="C17" s="1" t="s">
        <v>17</v>
      </c>
      <c r="D17" s="1" t="s">
        <v>19</v>
      </c>
      <c r="E17" s="1" t="s">
        <v>21</v>
      </c>
      <c r="F17" s="1" t="s">
        <v>23</v>
      </c>
      <c r="K17" s="1" t="s">
        <v>37</v>
      </c>
      <c r="L17" s="1"/>
    </row>
    <row r="18" spans="1:12" x14ac:dyDescent="0.2">
      <c r="A18" s="1" t="s">
        <v>38</v>
      </c>
      <c r="B18" s="1">
        <v>10</v>
      </c>
      <c r="C18" s="1">
        <v>16</v>
      </c>
      <c r="D18" s="1">
        <v>24</v>
      </c>
      <c r="E18" s="1">
        <v>32</v>
      </c>
      <c r="F18" s="1">
        <v>38</v>
      </c>
    </row>
    <row r="19" spans="1:12" x14ac:dyDescent="0.2">
      <c r="A19" s="1" t="s">
        <v>1</v>
      </c>
      <c r="B19" s="1">
        <v>60</v>
      </c>
      <c r="C19" s="1">
        <v>72</v>
      </c>
      <c r="D19" s="1">
        <v>52</v>
      </c>
      <c r="E19" s="1">
        <v>14</v>
      </c>
      <c r="F19" s="1">
        <v>2</v>
      </c>
    </row>
    <row r="20" spans="1:12" x14ac:dyDescent="0.2">
      <c r="A20" s="1" t="s">
        <v>39</v>
      </c>
      <c r="B20" s="2">
        <f t="shared" ref="B20:F20" si="2">B18*B19</f>
        <v>600</v>
      </c>
      <c r="C20" s="2">
        <f t="shared" si="2"/>
        <v>1152</v>
      </c>
      <c r="D20" s="2">
        <f t="shared" si="2"/>
        <v>1248</v>
      </c>
      <c r="E20" s="2">
        <f t="shared" si="2"/>
        <v>448</v>
      </c>
      <c r="F20" s="2">
        <f t="shared" si="2"/>
        <v>76</v>
      </c>
      <c r="G20" s="2">
        <f t="shared" ref="G20:G21" si="3">SUM(B20:F20)</f>
        <v>3524</v>
      </c>
      <c r="H20" s="4" t="s">
        <v>40</v>
      </c>
    </row>
    <row r="21" spans="1:12" x14ac:dyDescent="0.2">
      <c r="A21" s="1" t="s">
        <v>41</v>
      </c>
      <c r="B21" s="2">
        <f t="shared" ref="B21:F21" si="4">B19*(B18*B18)</f>
        <v>6000</v>
      </c>
      <c r="C21" s="2">
        <f t="shared" si="4"/>
        <v>18432</v>
      </c>
      <c r="D21" s="2">
        <f t="shared" si="4"/>
        <v>29952</v>
      </c>
      <c r="E21" s="2">
        <f t="shared" si="4"/>
        <v>14336</v>
      </c>
      <c r="F21" s="2">
        <f t="shared" si="4"/>
        <v>2888</v>
      </c>
      <c r="G21" s="2">
        <f t="shared" si="3"/>
        <v>71608</v>
      </c>
      <c r="H21" s="4" t="s">
        <v>42</v>
      </c>
    </row>
    <row r="23" spans="1:12" x14ac:dyDescent="0.2">
      <c r="A23" s="4" t="s">
        <v>43</v>
      </c>
      <c r="B23" s="2">
        <f>G20/200</f>
        <v>17.62</v>
      </c>
    </row>
    <row r="24" spans="1:12" x14ac:dyDescent="0.2">
      <c r="A24" s="1" t="s">
        <v>29</v>
      </c>
      <c r="B24" s="2">
        <f>(G21/200)-B23*B23</f>
        <v>47.575600000000009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L17"/>
  <sheetViews>
    <sheetView tabSelected="1" workbookViewId="0">
      <selection activeCell="C8" sqref="C8"/>
    </sheetView>
  </sheetViews>
  <sheetFormatPr baseColWidth="10" defaultColWidth="14.42578125" defaultRowHeight="15.75" customHeight="1" x14ac:dyDescent="0.2"/>
  <sheetData>
    <row r="1" spans="2:12" x14ac:dyDescent="0.2">
      <c r="B1" s="1" t="s">
        <v>44</v>
      </c>
      <c r="C1" s="1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/>
    </row>
    <row r="2" spans="2:12" x14ac:dyDescent="0.2">
      <c r="B2" s="1" t="s">
        <v>52</v>
      </c>
      <c r="C2" s="1">
        <v>7</v>
      </c>
      <c r="D2" s="1">
        <v>18</v>
      </c>
      <c r="E2" s="1">
        <v>32</v>
      </c>
      <c r="F2" s="1">
        <v>40</v>
      </c>
      <c r="G2" s="1">
        <v>29</v>
      </c>
      <c r="H2" s="1">
        <v>12</v>
      </c>
      <c r="I2" s="1">
        <v>2</v>
      </c>
    </row>
    <row r="3" spans="2:12" x14ac:dyDescent="0.2">
      <c r="B3" s="4" t="s">
        <v>38</v>
      </c>
      <c r="C3" s="4">
        <v>2</v>
      </c>
      <c r="D3" s="1">
        <v>6</v>
      </c>
      <c r="E3" s="1">
        <v>10</v>
      </c>
      <c r="F3" s="1">
        <v>13</v>
      </c>
      <c r="G3" s="1">
        <v>15</v>
      </c>
      <c r="H3" s="1">
        <v>17</v>
      </c>
      <c r="I3" s="1">
        <v>19</v>
      </c>
    </row>
    <row r="4" spans="2:12" x14ac:dyDescent="0.2">
      <c r="B4" s="4" t="s">
        <v>39</v>
      </c>
      <c r="C4" s="2">
        <f t="shared" ref="C4:I4" si="0">C2*C3</f>
        <v>14</v>
      </c>
      <c r="D4" s="2">
        <f t="shared" si="0"/>
        <v>108</v>
      </c>
      <c r="E4" s="2">
        <f t="shared" si="0"/>
        <v>320</v>
      </c>
      <c r="F4" s="2">
        <f t="shared" si="0"/>
        <v>520</v>
      </c>
      <c r="G4" s="2">
        <f t="shared" si="0"/>
        <v>435</v>
      </c>
      <c r="H4" s="2">
        <f t="shared" si="0"/>
        <v>204</v>
      </c>
      <c r="I4" s="2">
        <f t="shared" si="0"/>
        <v>38</v>
      </c>
      <c r="J4" s="2">
        <f t="shared" ref="J4:J5" si="1">SUM(C4:I4)</f>
        <v>1639</v>
      </c>
    </row>
    <row r="5" spans="2:12" x14ac:dyDescent="0.2">
      <c r="B5" s="4" t="s">
        <v>53</v>
      </c>
      <c r="C5" s="2">
        <f t="shared" ref="C5:I5" si="2">C2*(C3*C3)</f>
        <v>28</v>
      </c>
      <c r="D5" s="2">
        <f t="shared" si="2"/>
        <v>648</v>
      </c>
      <c r="E5" s="2">
        <f t="shared" si="2"/>
        <v>3200</v>
      </c>
      <c r="F5" s="2">
        <f t="shared" si="2"/>
        <v>6760</v>
      </c>
      <c r="G5" s="2">
        <f t="shared" si="2"/>
        <v>6525</v>
      </c>
      <c r="H5" s="2">
        <f t="shared" si="2"/>
        <v>3468</v>
      </c>
      <c r="I5" s="2">
        <f t="shared" si="2"/>
        <v>722</v>
      </c>
      <c r="J5" s="2">
        <f t="shared" si="1"/>
        <v>21351</v>
      </c>
    </row>
    <row r="6" spans="2:12" ht="15.75" customHeight="1" x14ac:dyDescent="0.2">
      <c r="B6" s="4" t="s">
        <v>61</v>
      </c>
      <c r="C6">
        <f>C2*100/140</f>
        <v>5</v>
      </c>
      <c r="D6">
        <f>C6+(D2*100/140)</f>
        <v>17.857142857142858</v>
      </c>
      <c r="E6">
        <f t="shared" ref="E6:I6" si="3">D6+(E2*100/140)</f>
        <v>40.714285714285715</v>
      </c>
      <c r="F6">
        <f t="shared" si="3"/>
        <v>69.285714285714292</v>
      </c>
      <c r="G6">
        <f t="shared" si="3"/>
        <v>90</v>
      </c>
      <c r="H6">
        <f t="shared" si="3"/>
        <v>98.571428571428569</v>
      </c>
      <c r="I6">
        <f t="shared" si="3"/>
        <v>100</v>
      </c>
    </row>
    <row r="7" spans="2:12" x14ac:dyDescent="0.2">
      <c r="B7" s="4" t="s">
        <v>62</v>
      </c>
      <c r="C7" t="s">
        <v>48</v>
      </c>
    </row>
    <row r="8" spans="2:12" x14ac:dyDescent="0.2">
      <c r="B8" s="4" t="s">
        <v>63</v>
      </c>
    </row>
    <row r="12" spans="2:12" ht="15.75" customHeight="1" x14ac:dyDescent="0.2">
      <c r="B12" s="1" t="s">
        <v>54</v>
      </c>
      <c r="C12" s="2">
        <f>J4/140</f>
        <v>11.707142857142857</v>
      </c>
    </row>
    <row r="13" spans="2:12" ht="15.75" customHeight="1" x14ac:dyDescent="0.2">
      <c r="B13" s="1" t="s">
        <v>29</v>
      </c>
      <c r="C13" s="2">
        <f>J5/140 - (C12*C12)</f>
        <v>15.449948979591852</v>
      </c>
    </row>
    <row r="16" spans="2:12" ht="15.75" customHeight="1" x14ac:dyDescent="0.2">
      <c r="B16" t="s">
        <v>44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  <c r="H16" t="s">
        <v>60</v>
      </c>
      <c r="I16" t="s">
        <v>48</v>
      </c>
      <c r="J16" t="s">
        <v>49</v>
      </c>
      <c r="K16" t="s">
        <v>50</v>
      </c>
      <c r="L16" t="s">
        <v>51</v>
      </c>
    </row>
    <row r="17" spans="2:12" ht="15.75" customHeight="1" x14ac:dyDescent="0.2">
      <c r="B17" t="s">
        <v>52</v>
      </c>
      <c r="C17">
        <v>3.5</v>
      </c>
      <c r="D17">
        <v>3.5</v>
      </c>
      <c r="E17">
        <v>9</v>
      </c>
      <c r="F17">
        <v>9</v>
      </c>
      <c r="G17">
        <v>16</v>
      </c>
      <c r="H17">
        <v>16</v>
      </c>
      <c r="I17">
        <v>40</v>
      </c>
      <c r="J17">
        <v>29</v>
      </c>
      <c r="K17">
        <v>12</v>
      </c>
      <c r="L1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 1</vt:lpstr>
      <vt:lpstr>Exercice 2</vt:lpstr>
      <vt:lpstr>Exercice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Strazzeri</cp:lastModifiedBy>
  <dcterms:modified xsi:type="dcterms:W3CDTF">2020-09-24T15:44:06Z</dcterms:modified>
</cp:coreProperties>
</file>