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480"/>
  </bookViews>
  <sheets>
    <sheet name="1990-2015推2020" sheetId="4" r:id="rId1"/>
    <sheet name="1990-2020推2025-2050" sheetId="2" r:id="rId2"/>
  </sheet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4" l="1"/>
  <c r="H18" i="4" l="1"/>
  <c r="J17" i="4" l="1"/>
  <c r="H17" i="4"/>
  <c r="I14" i="4"/>
  <c r="J14" i="4"/>
  <c r="K14" i="4"/>
  <c r="L14" i="4"/>
  <c r="M14" i="4"/>
  <c r="H14" i="4"/>
  <c r="M13" i="4"/>
  <c r="L13" i="4"/>
  <c r="K13" i="4"/>
  <c r="J13" i="4"/>
  <c r="I13" i="4"/>
  <c r="H13" i="4"/>
  <c r="I12" i="4"/>
  <c r="J12" i="4"/>
  <c r="K12" i="4"/>
  <c r="L12" i="4"/>
  <c r="M12" i="4"/>
  <c r="H12" i="4"/>
  <c r="I11" i="4"/>
  <c r="J11" i="4"/>
  <c r="K11" i="4"/>
  <c r="L11" i="4"/>
  <c r="M11" i="4"/>
  <c r="H11" i="4"/>
  <c r="Q8" i="2"/>
  <c r="I13" i="2" l="1"/>
  <c r="J13" i="2"/>
  <c r="K13" i="2"/>
  <c r="L13" i="2"/>
  <c r="M13" i="2"/>
  <c r="H13" i="2"/>
  <c r="I12" i="2"/>
  <c r="J12" i="2"/>
  <c r="K12" i="2"/>
  <c r="L12" i="2"/>
  <c r="M12" i="2"/>
  <c r="H12" i="2"/>
  <c r="I11" i="2"/>
  <c r="J11" i="2"/>
  <c r="K11" i="2"/>
  <c r="L11" i="2"/>
  <c r="M11" i="2"/>
  <c r="H11" i="2"/>
  <c r="I10" i="2"/>
  <c r="J10" i="2"/>
  <c r="K10" i="2"/>
  <c r="L10" i="2"/>
  <c r="M10" i="2"/>
  <c r="H10" i="2"/>
  <c r="Q7" i="2" s="1"/>
  <c r="R8" i="2" l="1"/>
  <c r="R7" i="2" l="1"/>
  <c r="S8" i="2"/>
  <c r="S7" i="2"/>
  <c r="T8" i="2" l="1"/>
  <c r="T7" i="2"/>
  <c r="U8" i="2" l="1"/>
  <c r="U7" i="2"/>
  <c r="V8" i="2" l="1"/>
  <c r="V7" i="2"/>
</calcChain>
</file>

<file path=xl/sharedStrings.xml><?xml version="1.0" encoding="utf-8"?>
<sst xmlns="http://schemas.openxmlformats.org/spreadsheetml/2006/main" count="50" uniqueCount="21">
  <si>
    <t>m11</t>
    <phoneticPr fontId="1" type="noConversion"/>
  </si>
  <si>
    <t>m12</t>
    <phoneticPr fontId="1" type="noConversion"/>
  </si>
  <si>
    <t>m21</t>
    <phoneticPr fontId="1" type="noConversion"/>
  </si>
  <si>
    <t>m22</t>
    <phoneticPr fontId="1" type="noConversion"/>
  </si>
  <si>
    <t>YEAR :</t>
    <phoneticPr fontId="1" type="noConversion"/>
  </si>
  <si>
    <t>ASIA :</t>
  </si>
  <si>
    <t>EUROPE :</t>
  </si>
  <si>
    <t>a</t>
    <phoneticPr fontId="1" type="noConversion"/>
  </si>
  <si>
    <t>b</t>
    <phoneticPr fontId="1" type="noConversion"/>
  </si>
  <si>
    <t>Program
Result</t>
    <phoneticPr fontId="1" type="noConversion"/>
  </si>
  <si>
    <t>Excel
Result</t>
    <phoneticPr fontId="1" type="noConversion"/>
  </si>
  <si>
    <t>2020(excel)</t>
    <phoneticPr fontId="1" type="noConversion"/>
  </si>
  <si>
    <t>2020(data)</t>
    <phoneticPr fontId="1" type="noConversion"/>
  </si>
  <si>
    <t>error(%)</t>
    <phoneticPr fontId="1" type="noConversion"/>
  </si>
  <si>
    <t>2015(data)</t>
    <phoneticPr fontId="1" type="noConversion"/>
  </si>
  <si>
    <t>t</t>
    <phoneticPr fontId="1" type="noConversion"/>
  </si>
  <si>
    <t>1990-1995</t>
    <phoneticPr fontId="1" type="noConversion"/>
  </si>
  <si>
    <t>1995-2000</t>
    <phoneticPr fontId="1" type="noConversion"/>
  </si>
  <si>
    <t>2000-2005</t>
    <phoneticPr fontId="1" type="noConversion"/>
  </si>
  <si>
    <t>2005-2010</t>
    <phoneticPr fontId="1" type="noConversion"/>
  </si>
  <si>
    <t>2010-2015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</si>
</sst>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"/>
    <numFmt numFmtId="177" formatCode="0.000000000000"/>
    <numFmt numFmtId="178" formatCode="0.000000"/>
    <numFmt numFmtId="179" formatCode="0.0000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31545482188336"/>
                  <c:y val="-5.0747983896213031E-2"/>
                </c:manualLayout>
              </c:layout>
              <c:numFmt formatCode="#,##0.0000_);[Red]\(#,##0.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'1990-2015推2020'!$H$2:$L$2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'1990-2015推2020'!$H$3:$L$3</c:f>
              <c:numCache>
                <c:formatCode>0.0000</c:formatCode>
                <c:ptCount val="5"/>
                <c:pt idx="0">
                  <c:v>1.084837805</c:v>
                </c:pt>
                <c:pt idx="1">
                  <c:v>1.0710000470000001</c:v>
                </c:pt>
                <c:pt idx="2">
                  <c:v>1.064397193</c:v>
                </c:pt>
                <c:pt idx="3">
                  <c:v>1.059199558</c:v>
                </c:pt>
                <c:pt idx="4">
                  <c:v>1.0557057190000001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CC-4DCC-B3D4-4C6BF8796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836048"/>
        <c:axId val="1096837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m12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-0.21686656088141074"/>
                        <c:y val="-4.793536708251219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zh-TW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5"/>
                  <c:dispRSqr val="1"/>
                  <c:dispEq val="1"/>
                  <c:trendlineLbl>
                    <c:layout>
                      <c:manualLayout>
                        <c:x val="2.9734199574863014E-2"/>
                        <c:y val="-0.1158855369579369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zh-TW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'1990-2015推2020'!$H$2:$M$2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'1990-2015推2020'!$H$4:$M$4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1.059636697E-2</c:v>
                      </c:pt>
                      <c:pt idx="1">
                        <c:v>9.6193835389999996E-3</c:v>
                      </c:pt>
                      <c:pt idx="2">
                        <c:v>8.8670734060000006E-3</c:v>
                      </c:pt>
                      <c:pt idx="3">
                        <c:v>8.7947763910000004E-3</c:v>
                      </c:pt>
                      <c:pt idx="4">
                        <c:v>8.76072317E-3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1CC-4DCC-B3D4-4C6BF8796A7B}"/>
                  </c:ext>
                </c:extLst>
              </c15:ser>
            </c15:filteredScatterSeries>
          </c:ext>
        </c:extLst>
      </c:scatterChart>
      <c:valAx>
        <c:axId val="10968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6837296"/>
        <c:crosses val="autoZero"/>
        <c:crossBetween val="midCat"/>
      </c:valAx>
      <c:valAx>
        <c:axId val="10968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683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Population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Asia</c:v>
          </c:tx>
          <c:xVal>
            <c:numRef>
              <c:f>'1990-2020推2025-2050'!$Q$6:$V$6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xVal>
          <c:yVal>
            <c:numRef>
              <c:f>'1990-2020推2025-2050'!$Q$7:$V$7</c:f>
              <c:numCache>
                <c:formatCode>0</c:formatCode>
                <c:ptCount val="6"/>
                <c:pt idx="0">
                  <c:v>4835786002.9000006</c:v>
                </c:pt>
                <c:pt idx="1">
                  <c:v>4997151486.0233307</c:v>
                </c:pt>
                <c:pt idx="2">
                  <c:v>5128657626.7058048</c:v>
                </c:pt>
                <c:pt idx="3">
                  <c:v>5227503725.9069996</c:v>
                </c:pt>
                <c:pt idx="4">
                  <c:v>5291483006.2534466</c:v>
                </c:pt>
                <c:pt idx="5">
                  <c:v>5319063477.1573811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2-4B2D-9E85-21DEA73AC613}"/>
            </c:ext>
          </c:extLst>
        </c:ser>
        <c:ser>
          <c:idx val="1"/>
          <c:order val="1"/>
          <c:tx>
            <c:v>EUROPE</c:v>
          </c:tx>
          <c:xVal>
            <c:numRef>
              <c:f>'1990-2020推2025-2050'!$Q$6:$V$6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xVal>
          <c:yVal>
            <c:numRef>
              <c:f>'1990-2020推2025-2050'!$Q$8:$V$8</c:f>
              <c:numCache>
                <c:formatCode>0</c:formatCode>
                <c:ptCount val="6"/>
                <c:pt idx="0">
                  <c:v>767094053.77999997</c:v>
                </c:pt>
                <c:pt idx="1">
                  <c:v>789303686.14130712</c:v>
                </c:pt>
                <c:pt idx="2">
                  <c:v>813161642.94860625</c:v>
                </c:pt>
                <c:pt idx="3">
                  <c:v>838589998.43354464</c:v>
                </c:pt>
                <c:pt idx="4">
                  <c:v>865498614.45530045</c:v>
                </c:pt>
                <c:pt idx="5">
                  <c:v>893787094.87917769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72-4B2D-9E85-21DEA73AC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635920"/>
        <c:axId val="1818638000"/>
      </c:scatterChart>
      <c:valAx>
        <c:axId val="18186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8638000"/>
        <c:crosses val="autoZero"/>
        <c:crossBetween val="midCat"/>
      </c:valAx>
      <c:valAx>
        <c:axId val="18186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86359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897844471175253"/>
                  <c:y val="0.37502965061274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'1990-2015推2020'!$H$2:$L$2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'1990-2015推2020'!$H$4:$L$4</c:f>
              <c:numCache>
                <c:formatCode>0.0000</c:formatCode>
                <c:ptCount val="5"/>
                <c:pt idx="0">
                  <c:v>1.059636697E-2</c:v>
                </c:pt>
                <c:pt idx="1">
                  <c:v>9.6193835389999996E-3</c:v>
                </c:pt>
                <c:pt idx="2">
                  <c:v>8.8670734060000006E-3</c:v>
                </c:pt>
                <c:pt idx="3">
                  <c:v>8.7947763910000004E-3</c:v>
                </c:pt>
                <c:pt idx="4">
                  <c:v>8.76072317E-3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6-4EA3-9720-C409AD2AD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11472"/>
        <c:axId val="705714384"/>
      </c:scatterChart>
      <c:valAx>
        <c:axId val="7057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5714384"/>
        <c:crosses val="autoZero"/>
        <c:crossBetween val="midCat"/>
      </c:valAx>
      <c:valAx>
        <c:axId val="7057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571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54118877643861"/>
                  <c:y val="-3.9383486678233805E-2"/>
                </c:manualLayout>
              </c:layout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'1990-2015推2020'!$H$2:$L$2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'1990-2015推2020'!$H$5:$L$5</c:f>
              <c:numCache>
                <c:formatCode>0.0000</c:formatCode>
                <c:ptCount val="5"/>
                <c:pt idx="0">
                  <c:v>4.2296146929999999E-3</c:v>
                </c:pt>
                <c:pt idx="1">
                  <c:v>4.2411187639999999E-3</c:v>
                </c:pt>
                <c:pt idx="2">
                  <c:v>4.1880529610000003E-3</c:v>
                </c:pt>
                <c:pt idx="3">
                  <c:v>4.252884795E-3</c:v>
                </c:pt>
                <c:pt idx="4">
                  <c:v>4.3572885580000003E-3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2-4ADB-9E9F-BAD4CF5A5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199920"/>
        <c:axId val="750197008"/>
      </c:scatterChart>
      <c:valAx>
        <c:axId val="7501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0197008"/>
        <c:crosses val="autoZero"/>
        <c:crossBetween val="midCat"/>
      </c:valAx>
      <c:valAx>
        <c:axId val="7501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019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083152870945232E-3"/>
                  <c:y val="0.47672908393399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'1990-2015推2020'!$H$2:$L$2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'1990-2015推2020'!$H$6:$L$6</c:f>
              <c:numCache>
                <c:formatCode>0.0000</c:formatCode>
                <c:ptCount val="5"/>
                <c:pt idx="0">
                  <c:v>0.99895474470000001</c:v>
                </c:pt>
                <c:pt idx="1">
                  <c:v>0.98997495930000001</c:v>
                </c:pt>
                <c:pt idx="2">
                  <c:v>0.99346468249999997</c:v>
                </c:pt>
                <c:pt idx="3">
                  <c:v>1.0008605290000001</c:v>
                </c:pt>
                <c:pt idx="4">
                  <c:v>0.99924580169999999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7E-4AC9-9353-3F0ACA04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456416"/>
        <c:axId val="872458080"/>
      </c:scatterChart>
      <c:valAx>
        <c:axId val="8724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2458080"/>
        <c:crosses val="autoZero"/>
        <c:crossBetween val="midCat"/>
      </c:valAx>
      <c:valAx>
        <c:axId val="8724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245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Population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Asia</c:v>
          </c:tx>
          <c:xVal>
            <c:numRef>
              <c:f>'1990-2015推2020'!$Q$6:$Q$6</c:f>
              <c:numCache>
                <c:formatCode>General</c:formatCode>
                <c:ptCount val="1"/>
                <c:pt idx="0">
                  <c:v>2025</c:v>
                </c:pt>
              </c:numCache>
            </c:numRef>
          </c:xVal>
          <c:yVal>
            <c:numRef>
              <c:f>'1990-2015推2020'!$Q$7:$Q$7</c:f>
              <c:numCache>
                <c:formatCode>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28-4F3F-A701-E7AF1046B105}"/>
            </c:ext>
          </c:extLst>
        </c:ser>
        <c:ser>
          <c:idx val="1"/>
          <c:order val="1"/>
          <c:tx>
            <c:v>EUROPE</c:v>
          </c:tx>
          <c:xVal>
            <c:numRef>
              <c:f>'1990-2015推2020'!$Q$6:$Q$6</c:f>
              <c:numCache>
                <c:formatCode>General</c:formatCode>
                <c:ptCount val="1"/>
                <c:pt idx="0">
                  <c:v>2025</c:v>
                </c:pt>
              </c:numCache>
            </c:numRef>
          </c:xVal>
          <c:yVal>
            <c:numRef>
              <c:f>'1990-2015推2020'!$Q$8:$Q$8</c:f>
              <c:numCache>
                <c:formatCode>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28-4F3F-A701-E7AF1046B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635920"/>
        <c:axId val="1818638000"/>
      </c:scatterChart>
      <c:valAx>
        <c:axId val="18186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8638000"/>
        <c:crosses val="autoZero"/>
        <c:crossBetween val="midCat"/>
      </c:valAx>
      <c:valAx>
        <c:axId val="18186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86359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236653966503379"/>
                  <c:y val="-6.5279215117463471E-2"/>
                </c:manualLayout>
              </c:layout>
              <c:numFmt formatCode="#,##0.0000_);[Red]\(#,##0.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'1990-2020推2025-2050'!$H$2:$M$2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'1990-2020推2025-2050'!$H$3:$M$3</c:f>
              <c:numCache>
                <c:formatCode>General</c:formatCode>
                <c:ptCount val="6"/>
                <c:pt idx="0">
                  <c:v>1.084837805</c:v>
                </c:pt>
                <c:pt idx="1">
                  <c:v>1.0710000470000001</c:v>
                </c:pt>
                <c:pt idx="2">
                  <c:v>1.064397193</c:v>
                </c:pt>
                <c:pt idx="3">
                  <c:v>1.059199558</c:v>
                </c:pt>
                <c:pt idx="4">
                  <c:v>1.0557057190000001</c:v>
                </c:pt>
                <c:pt idx="5">
                  <c:v>1.0459918079999999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6-4FFD-9051-2EE05399B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836048"/>
        <c:axId val="1096837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m12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-0.21686656088141074"/>
                        <c:y val="-4.793536708251219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zh-TW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5"/>
                  <c:dispRSqr val="1"/>
                  <c:dispEq val="1"/>
                  <c:trendlineLbl>
                    <c:layout>
                      <c:manualLayout>
                        <c:x val="2.9734199574863014E-2"/>
                        <c:y val="-0.1158855369579369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zh-TW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'1990-2020推2025-2050'!$H$2:$M$2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'1990-2020推2025-2050'!$H$4:$M$4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1.059636697E-2</c:v>
                      </c:pt>
                      <c:pt idx="1">
                        <c:v>9.6193835389999996E-3</c:v>
                      </c:pt>
                      <c:pt idx="2">
                        <c:v>8.8670734060000006E-3</c:v>
                      </c:pt>
                      <c:pt idx="3">
                        <c:v>8.7947763910000004E-3</c:v>
                      </c:pt>
                      <c:pt idx="4">
                        <c:v>8.76072317E-3</c:v>
                      </c:pt>
                      <c:pt idx="5">
                        <c:v>8.8649769399999998E-3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9AA6-4FFD-9051-2EE05399B655}"/>
                  </c:ext>
                </c:extLst>
              </c15:ser>
            </c15:filteredScatterSeries>
          </c:ext>
        </c:extLst>
      </c:scatterChart>
      <c:valAx>
        <c:axId val="10968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6837296"/>
        <c:crosses val="autoZero"/>
        <c:crossBetween val="midCat"/>
      </c:valAx>
      <c:valAx>
        <c:axId val="10968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683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838995938959046"/>
                  <c:y val="9.68501203883566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'1990-2020推2025-2050'!$H$2:$M$2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'1990-2020推2025-2050'!$H$4:$M$4</c:f>
              <c:numCache>
                <c:formatCode>General</c:formatCode>
                <c:ptCount val="6"/>
                <c:pt idx="0">
                  <c:v>1.059636697E-2</c:v>
                </c:pt>
                <c:pt idx="1">
                  <c:v>9.6193835389999996E-3</c:v>
                </c:pt>
                <c:pt idx="2">
                  <c:v>8.8670734060000006E-3</c:v>
                </c:pt>
                <c:pt idx="3">
                  <c:v>8.7947763910000004E-3</c:v>
                </c:pt>
                <c:pt idx="4">
                  <c:v>8.76072317E-3</c:v>
                </c:pt>
                <c:pt idx="5">
                  <c:v>8.8649769399999998E-3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C-4E45-B6D5-AA598AEFA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11472"/>
        <c:axId val="705714384"/>
      </c:scatterChart>
      <c:valAx>
        <c:axId val="7057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5714384"/>
        <c:crosses val="autoZero"/>
        <c:crossBetween val="midCat"/>
      </c:valAx>
      <c:valAx>
        <c:axId val="7057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571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703294636060002"/>
                  <c:y val="-3.0580037742892099E-2"/>
                </c:manualLayout>
              </c:layout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'1990-2020推2025-2050'!$H$2:$M$2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'1990-2020推2025-2050'!$H$5:$M$5</c:f>
              <c:numCache>
                <c:formatCode>General</c:formatCode>
                <c:ptCount val="6"/>
                <c:pt idx="0">
                  <c:v>4.2296146929999999E-3</c:v>
                </c:pt>
                <c:pt idx="1">
                  <c:v>4.2411187639999999E-3</c:v>
                </c:pt>
                <c:pt idx="2">
                  <c:v>4.1880529610000003E-3</c:v>
                </c:pt>
                <c:pt idx="3">
                  <c:v>4.252884795E-3</c:v>
                </c:pt>
                <c:pt idx="4">
                  <c:v>4.3572885580000003E-3</c:v>
                </c:pt>
                <c:pt idx="5">
                  <c:v>4.4617138839999999E-3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95-4466-B085-6A87C9E38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199920"/>
        <c:axId val="750197008"/>
      </c:scatterChart>
      <c:valAx>
        <c:axId val="7501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0197008"/>
        <c:crosses val="autoZero"/>
        <c:crossBetween val="midCat"/>
      </c:valAx>
      <c:valAx>
        <c:axId val="7501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019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931001726908047E-2"/>
                  <c:y val="0.23152913737231023"/>
                </c:manualLayout>
              </c:layout>
              <c:numFmt formatCode="#,##0.0000_);[Red]\(#,##0.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'1990-2020推2025-2050'!$H$2:$M$2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'1990-2020推2025-2050'!$H$6:$M$6</c:f>
              <c:numCache>
                <c:formatCode>General</c:formatCode>
                <c:ptCount val="6"/>
                <c:pt idx="0">
                  <c:v>0.99895474470000001</c:v>
                </c:pt>
                <c:pt idx="1">
                  <c:v>0.98997495930000001</c:v>
                </c:pt>
                <c:pt idx="2">
                  <c:v>0.99346468249999997</c:v>
                </c:pt>
                <c:pt idx="3">
                  <c:v>1.0008605290000001</c:v>
                </c:pt>
                <c:pt idx="4">
                  <c:v>0.99924580169999999</c:v>
                </c:pt>
                <c:pt idx="5">
                  <c:v>0.99795461470000002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99-413E-8D52-3F6F0EA63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456416"/>
        <c:axId val="872458080"/>
      </c:scatterChart>
      <c:valAx>
        <c:axId val="8724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2458080"/>
        <c:crosses val="autoZero"/>
        <c:crossBetween val="midCat"/>
      </c:valAx>
      <c:valAx>
        <c:axId val="8724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245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555161</xdr:colOff>
      <xdr:row>20</xdr:row>
      <xdr:rowOff>13781</xdr:rowOff>
    </xdr:from>
    <xdr:to>
      <xdr:col>8</xdr:col>
      <xdr:colOff>789609</xdr:colOff>
      <xdr:row>31</xdr:row>
      <xdr:rowOff>165652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23255</xdr:colOff>
      <xdr:row>20</xdr:row>
      <xdr:rowOff>19409</xdr:rowOff>
    </xdr:from>
    <xdr:to>
      <xdr:col>14</xdr:col>
      <xdr:colOff>16565</xdr:colOff>
      <xdr:row>32</xdr:row>
      <xdr:rowOff>16566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532BCB5-2404-B486-478E-41FB73C9C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18189</xdr:colOff>
      <xdr:row>33</xdr:row>
      <xdr:rowOff>11141</xdr:rowOff>
    </xdr:from>
    <xdr:to>
      <xdr:col>8</xdr:col>
      <xdr:colOff>773043</xdr:colOff>
      <xdr:row>44</xdr:row>
      <xdr:rowOff>176695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A47A9BD-4751-DFFB-09C3-483A49C18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29907</xdr:colOff>
      <xdr:row>33</xdr:row>
      <xdr:rowOff>4938</xdr:rowOff>
    </xdr:from>
    <xdr:to>
      <xdr:col>13</xdr:col>
      <xdr:colOff>734391</xdr:colOff>
      <xdr:row>44</xdr:row>
      <xdr:rowOff>165653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0935944-A754-FB76-370E-FF6D2A6E4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5520</xdr:colOff>
      <xdr:row>18</xdr:row>
      <xdr:rowOff>2485</xdr:rowOff>
    </xdr:from>
    <xdr:to>
      <xdr:col>21</xdr:col>
      <xdr:colOff>734391</xdr:colOff>
      <xdr:row>29</xdr:row>
      <xdr:rowOff>171173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555161</xdr:colOff>
      <xdr:row>18</xdr:row>
      <xdr:rowOff>13780</xdr:rowOff>
    </xdr:from>
    <xdr:to>
      <xdr:col>8</xdr:col>
      <xdr:colOff>789609</xdr:colOff>
      <xdr:row>29</xdr:row>
      <xdr:rowOff>165652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6690</xdr:colOff>
      <xdr:row>18</xdr:row>
      <xdr:rowOff>2843</xdr:rowOff>
    </xdr:from>
    <xdr:to>
      <xdr:col>14</xdr:col>
      <xdr:colOff>0</xdr:colOff>
      <xdr:row>30</xdr:row>
      <xdr:rowOff>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532BCB5-2404-B486-478E-41FB73C9C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18189</xdr:colOff>
      <xdr:row>33</xdr:row>
      <xdr:rowOff>11141</xdr:rowOff>
    </xdr:from>
    <xdr:to>
      <xdr:col>8</xdr:col>
      <xdr:colOff>773043</xdr:colOff>
      <xdr:row>44</xdr:row>
      <xdr:rowOff>176695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A47A9BD-4751-DFFB-09C3-483A49C18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29907</xdr:colOff>
      <xdr:row>33</xdr:row>
      <xdr:rowOff>4938</xdr:rowOff>
    </xdr:from>
    <xdr:to>
      <xdr:col>13</xdr:col>
      <xdr:colOff>734391</xdr:colOff>
      <xdr:row>44</xdr:row>
      <xdr:rowOff>165653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0935944-A754-FB76-370E-FF6D2A6E4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5520</xdr:colOff>
      <xdr:row>18</xdr:row>
      <xdr:rowOff>2485</xdr:rowOff>
    </xdr:from>
    <xdr:to>
      <xdr:col>21</xdr:col>
      <xdr:colOff>734391</xdr:colOff>
      <xdr:row>29</xdr:row>
      <xdr:rowOff>171173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8"/>
  <sheetViews>
    <sheetView tabSelected="1" topLeftCell="B7" zoomScale="115" zoomScaleNormal="115" workbookViewId="0">
      <selection activeCell="J18" sqref="J18"/>
    </sheetView>
  </sheetViews>
  <sheetFormatPr defaultRowHeight="14.5" x14ac:dyDescent="0.3"/>
  <cols>
    <col min="2" max="3" width="13.296875" bestFit="1" customWidth="1"/>
    <col min="5" max="5" width="8.796875" style="16"/>
    <col min="6" max="6" width="12.59765625" style="16" bestFit="1" customWidth="1"/>
    <col min="7" max="7" width="13" style="16" bestFit="1" customWidth="1"/>
    <col min="8" max="11" width="13.5" style="16" bestFit="1" customWidth="1"/>
    <col min="12" max="12" width="13.5" bestFit="1" customWidth="1"/>
    <col min="13" max="13" width="12.59765625" bestFit="1" customWidth="1"/>
    <col min="14" max="14" width="11.69921875" customWidth="1"/>
    <col min="15" max="15" width="11" style="11" bestFit="1" customWidth="1"/>
    <col min="16" max="18" width="11.796875" style="11" bestFit="1" customWidth="1"/>
    <col min="19" max="19" width="11.796875" bestFit="1" customWidth="1"/>
    <col min="20" max="20" width="11.796875" style="16" bestFit="1" customWidth="1"/>
    <col min="21" max="22" width="11.796875" style="11" bestFit="1" customWidth="1"/>
    <col min="23" max="23" width="20.796875" style="11" bestFit="1" customWidth="1"/>
    <col min="24" max="24" width="20.3984375" style="11" bestFit="1" customWidth="1"/>
    <col min="25" max="25" width="20.796875" style="11" bestFit="1" customWidth="1"/>
    <col min="26" max="26" width="21.5" style="11" bestFit="1" customWidth="1"/>
  </cols>
  <sheetData>
    <row r="1" spans="2:26" ht="15" thickBot="1" x14ac:dyDescent="0.35">
      <c r="H1" s="9" t="s">
        <v>16</v>
      </c>
      <c r="I1" s="10" t="s">
        <v>17</v>
      </c>
      <c r="J1" s="9" t="s">
        <v>18</v>
      </c>
      <c r="K1" s="10" t="s">
        <v>19</v>
      </c>
      <c r="L1" s="9" t="s">
        <v>20</v>
      </c>
      <c r="M1" s="10"/>
      <c r="O1" s="20" t="s">
        <v>9</v>
      </c>
      <c r="P1" s="16" t="s">
        <v>4</v>
      </c>
      <c r="Q1" s="16">
        <v>2025</v>
      </c>
      <c r="S1" s="11"/>
      <c r="T1" s="11"/>
      <c r="V1"/>
      <c r="W1"/>
      <c r="X1"/>
      <c r="Y1"/>
      <c r="Z1"/>
    </row>
    <row r="2" spans="2:26" ht="15" thickBot="1" x14ac:dyDescent="0.35">
      <c r="B2" s="1">
        <v>1.084837805</v>
      </c>
      <c r="C2" s="2">
        <v>1.059636697E-2</v>
      </c>
      <c r="G2" s="16" t="s">
        <v>15</v>
      </c>
      <c r="H2" s="16">
        <v>1</v>
      </c>
      <c r="I2" s="16">
        <v>2</v>
      </c>
      <c r="J2" s="16">
        <v>3</v>
      </c>
      <c r="K2" s="16">
        <v>4</v>
      </c>
      <c r="L2" s="16">
        <v>5</v>
      </c>
      <c r="M2" s="16"/>
      <c r="O2" s="21"/>
      <c r="P2" s="16" t="s">
        <v>5</v>
      </c>
      <c r="Q2" s="15"/>
      <c r="S2" s="11"/>
      <c r="T2" s="11"/>
      <c r="V2"/>
      <c r="W2"/>
      <c r="X2"/>
      <c r="Y2"/>
      <c r="Z2"/>
    </row>
    <row r="3" spans="2:26" ht="15" thickBot="1" x14ac:dyDescent="0.35">
      <c r="B3" s="3">
        <v>4.2296146929999999E-3</v>
      </c>
      <c r="C3" s="4">
        <v>0.99895474470000001</v>
      </c>
      <c r="G3" s="16" t="s">
        <v>0</v>
      </c>
      <c r="H3" s="19">
        <v>1.084837805</v>
      </c>
      <c r="I3" s="19">
        <v>1.0710000470000001</v>
      </c>
      <c r="J3" s="19">
        <v>1.064397193</v>
      </c>
      <c r="K3" s="19">
        <v>1.059199558</v>
      </c>
      <c r="L3" s="19">
        <v>1.0557057190000001</v>
      </c>
      <c r="M3" s="16"/>
      <c r="O3" s="21"/>
      <c r="P3" s="16" t="s">
        <v>6</v>
      </c>
      <c r="Q3" s="15"/>
      <c r="S3" s="11"/>
      <c r="T3" s="11"/>
      <c r="V3"/>
      <c r="W3"/>
      <c r="X3"/>
      <c r="Y3"/>
      <c r="Z3"/>
    </row>
    <row r="4" spans="2:26" ht="15" thickBot="1" x14ac:dyDescent="0.35">
      <c r="B4" s="5"/>
      <c r="C4" s="6"/>
      <c r="G4" s="16" t="s">
        <v>1</v>
      </c>
      <c r="H4" s="19">
        <v>1.059636697E-2</v>
      </c>
      <c r="I4" s="19">
        <v>9.6193835389999996E-3</v>
      </c>
      <c r="J4" s="19">
        <v>8.8670734060000006E-3</v>
      </c>
      <c r="K4" s="19">
        <v>8.7947763910000004E-3</v>
      </c>
      <c r="L4" s="19">
        <v>8.76072317E-3</v>
      </c>
      <c r="M4" s="16"/>
      <c r="O4" s="16"/>
      <c r="S4" s="11"/>
      <c r="T4" s="11"/>
      <c r="V4"/>
      <c r="W4"/>
      <c r="X4"/>
      <c r="Y4"/>
      <c r="Z4"/>
    </row>
    <row r="5" spans="2:26" ht="15" thickBot="1" x14ac:dyDescent="0.35">
      <c r="B5" s="3">
        <v>1.0710000470000001</v>
      </c>
      <c r="C5" s="4">
        <v>9.6193835389999996E-3</v>
      </c>
      <c r="G5" s="16" t="s">
        <v>2</v>
      </c>
      <c r="H5" s="19">
        <v>4.2296146929999999E-3</v>
      </c>
      <c r="I5" s="19">
        <v>4.2411187639999999E-3</v>
      </c>
      <c r="J5" s="19">
        <v>4.1880529610000003E-3</v>
      </c>
      <c r="K5" s="19">
        <v>4.252884795E-3</v>
      </c>
      <c r="L5" s="19">
        <v>4.3572885580000003E-3</v>
      </c>
      <c r="M5" s="16"/>
      <c r="O5" s="16"/>
      <c r="S5" s="11"/>
      <c r="T5" s="11"/>
      <c r="V5"/>
      <c r="W5"/>
      <c r="X5"/>
      <c r="Y5"/>
      <c r="Z5"/>
    </row>
    <row r="6" spans="2:26" ht="15" thickBot="1" x14ac:dyDescent="0.35">
      <c r="B6" s="3">
        <v>4.2411187639999999E-3</v>
      </c>
      <c r="C6" s="4">
        <v>0.98997495930000001</v>
      </c>
      <c r="G6" s="16" t="s">
        <v>3</v>
      </c>
      <c r="H6" s="19">
        <v>0.99895474470000001</v>
      </c>
      <c r="I6" s="19">
        <v>0.98997495930000001</v>
      </c>
      <c r="J6" s="19">
        <v>0.99346468249999997</v>
      </c>
      <c r="K6" s="19">
        <v>1.0008605290000001</v>
      </c>
      <c r="L6" s="19">
        <v>0.99924580169999999</v>
      </c>
      <c r="M6" s="16"/>
      <c r="O6" s="20" t="s">
        <v>10</v>
      </c>
      <c r="P6" s="16" t="s">
        <v>4</v>
      </c>
      <c r="Q6" s="9">
        <v>2025</v>
      </c>
      <c r="S6" s="11"/>
      <c r="T6" s="11"/>
      <c r="V6"/>
      <c r="W6"/>
      <c r="X6"/>
      <c r="Y6"/>
      <c r="Z6"/>
    </row>
    <row r="7" spans="2:26" ht="15" thickBot="1" x14ac:dyDescent="0.35">
      <c r="B7" s="5"/>
      <c r="C7" s="6"/>
      <c r="L7" s="16"/>
      <c r="M7" s="16"/>
      <c r="O7" s="21"/>
      <c r="P7" s="16" t="s">
        <v>5</v>
      </c>
      <c r="Q7" s="14"/>
      <c r="S7" s="11"/>
      <c r="T7" s="11"/>
      <c r="V7"/>
      <c r="W7"/>
      <c r="X7"/>
      <c r="Y7"/>
      <c r="Z7"/>
    </row>
    <row r="8" spans="2:26" ht="15" thickBot="1" x14ac:dyDescent="0.35">
      <c r="B8" s="3">
        <v>1.064397193</v>
      </c>
      <c r="C8" s="4">
        <v>8.8670734060000006E-3</v>
      </c>
      <c r="H8" s="9"/>
      <c r="I8" s="10"/>
      <c r="J8" s="9"/>
      <c r="K8" s="10"/>
      <c r="L8" s="9"/>
      <c r="M8" s="10"/>
      <c r="N8" s="8"/>
      <c r="O8" s="21"/>
      <c r="P8" s="16" t="s">
        <v>6</v>
      </c>
      <c r="Q8" s="14"/>
      <c r="S8" s="11"/>
      <c r="T8" s="11"/>
      <c r="V8"/>
      <c r="W8"/>
      <c r="X8"/>
      <c r="Y8"/>
      <c r="Z8"/>
    </row>
    <row r="9" spans="2:26" ht="15" thickBot="1" x14ac:dyDescent="0.35">
      <c r="B9" s="3">
        <v>4.1880529610000003E-3</v>
      </c>
      <c r="C9" s="4">
        <v>0.99346468249999997</v>
      </c>
      <c r="H9" s="9">
        <v>2020</v>
      </c>
      <c r="I9" s="10">
        <v>2030</v>
      </c>
      <c r="J9" s="9">
        <v>2035</v>
      </c>
      <c r="K9" s="10">
        <v>2040</v>
      </c>
      <c r="L9" s="9">
        <v>2045</v>
      </c>
      <c r="M9" s="10">
        <v>2050</v>
      </c>
      <c r="O9" s="12"/>
      <c r="P9" s="12"/>
      <c r="Q9" s="12"/>
      <c r="R9" s="12"/>
    </row>
    <row r="10" spans="2:26" ht="15" thickBot="1" x14ac:dyDescent="0.35">
      <c r="B10" s="5"/>
      <c r="C10" s="6"/>
      <c r="E10" s="16" t="s">
        <v>7</v>
      </c>
      <c r="F10" s="16" t="s">
        <v>8</v>
      </c>
      <c r="H10" s="16">
        <v>6</v>
      </c>
      <c r="I10" s="16">
        <v>7</v>
      </c>
      <c r="J10" s="16">
        <v>8</v>
      </c>
      <c r="K10" s="16">
        <v>9</v>
      </c>
      <c r="L10" s="16">
        <v>10</v>
      </c>
      <c r="M10" s="16">
        <v>11</v>
      </c>
      <c r="O10" s="12"/>
      <c r="P10" s="12"/>
      <c r="Q10" s="12"/>
      <c r="R10" s="12"/>
    </row>
    <row r="11" spans="2:26" ht="15" thickBot="1" x14ac:dyDescent="0.35">
      <c r="B11" s="3">
        <v>1.059199558</v>
      </c>
      <c r="C11" s="4">
        <v>8.7947763910000004E-3</v>
      </c>
      <c r="D11" s="17" t="s">
        <v>0</v>
      </c>
      <c r="E11" s="16">
        <v>-7.0000000000000001E-3</v>
      </c>
      <c r="F11" s="16">
        <v>1.0880000000000001</v>
      </c>
      <c r="G11" s="16" t="s">
        <v>0</v>
      </c>
      <c r="H11" s="19">
        <f>$E$11*H10+$F$11</f>
        <v>1.046</v>
      </c>
      <c r="I11" s="19">
        <f t="shared" ref="I11:M11" si="0">$E$11*I10+$F$11</f>
        <v>1.0390000000000001</v>
      </c>
      <c r="J11" s="19">
        <f t="shared" si="0"/>
        <v>1.032</v>
      </c>
      <c r="K11" s="19">
        <f t="shared" si="0"/>
        <v>1.0250000000000001</v>
      </c>
      <c r="L11" s="19">
        <f t="shared" si="0"/>
        <v>1.018</v>
      </c>
      <c r="M11" s="19">
        <f t="shared" si="0"/>
        <v>1.0110000000000001</v>
      </c>
      <c r="O11" s="12"/>
      <c r="P11" s="12"/>
      <c r="Q11" s="12"/>
      <c r="R11" s="12"/>
    </row>
    <row r="12" spans="2:26" ht="15" thickBot="1" x14ac:dyDescent="0.35">
      <c r="B12" s="3">
        <v>4.252884795E-3</v>
      </c>
      <c r="C12" s="4">
        <v>1.0008605290000001</v>
      </c>
      <c r="D12" s="17" t="s">
        <v>1</v>
      </c>
      <c r="E12" s="16">
        <v>-4.0000000000000002E-4</v>
      </c>
      <c r="F12" s="11">
        <v>1.0699999999999999E-2</v>
      </c>
      <c r="G12" s="16" t="s">
        <v>1</v>
      </c>
      <c r="H12" s="19">
        <f>$E$12*H10+$F$12</f>
        <v>8.2999999999999984E-3</v>
      </c>
      <c r="I12" s="19">
        <f t="shared" ref="I12:M12" si="1">$E$12*I10+$F$12</f>
        <v>7.899999999999999E-3</v>
      </c>
      <c r="J12" s="19">
        <f t="shared" si="1"/>
        <v>7.4999999999999997E-3</v>
      </c>
      <c r="K12" s="19">
        <f t="shared" si="1"/>
        <v>7.0999999999999987E-3</v>
      </c>
      <c r="L12" s="19">
        <f t="shared" si="1"/>
        <v>6.6999999999999994E-3</v>
      </c>
      <c r="M12" s="19">
        <f t="shared" si="1"/>
        <v>6.2999999999999992E-3</v>
      </c>
      <c r="O12" s="12"/>
      <c r="P12" s="12"/>
      <c r="Q12" s="12"/>
      <c r="R12" s="12"/>
    </row>
    <row r="13" spans="2:26" ht="15" thickBot="1" x14ac:dyDescent="0.35">
      <c r="B13" s="5"/>
      <c r="C13" s="6"/>
      <c r="D13" s="17" t="s">
        <v>2</v>
      </c>
      <c r="E13" s="16">
        <v>3.0000000000000001E-5</v>
      </c>
      <c r="F13" s="16">
        <v>4.1700000000000001E-3</v>
      </c>
      <c r="G13" s="16" t="s">
        <v>2</v>
      </c>
      <c r="H13" s="19">
        <f t="shared" ref="H13:M13" si="2">$E$13*H10+$F$13</f>
        <v>4.3499999999999997E-3</v>
      </c>
      <c r="I13" s="19">
        <f t="shared" si="2"/>
        <v>4.3800000000000002E-3</v>
      </c>
      <c r="J13" s="19">
        <f t="shared" si="2"/>
        <v>4.4099999999999999E-3</v>
      </c>
      <c r="K13" s="19">
        <f t="shared" si="2"/>
        <v>4.4400000000000004E-3</v>
      </c>
      <c r="L13" s="19">
        <f t="shared" si="2"/>
        <v>4.47E-3</v>
      </c>
      <c r="M13" s="19">
        <f t="shared" si="2"/>
        <v>4.5000000000000005E-3</v>
      </c>
      <c r="O13" s="12"/>
      <c r="P13" s="12"/>
      <c r="Q13" s="12"/>
      <c r="R13" s="12"/>
    </row>
    <row r="14" spans="2:26" ht="15" thickBot="1" x14ac:dyDescent="0.35">
      <c r="B14" s="3">
        <v>1.0557057190000001</v>
      </c>
      <c r="C14" s="4">
        <v>8.76072317E-3</v>
      </c>
      <c r="D14" s="17" t="s">
        <v>3</v>
      </c>
      <c r="E14" s="16">
        <v>1.1000000000000001E-3</v>
      </c>
      <c r="F14" s="16">
        <v>0.99309999999999998</v>
      </c>
      <c r="G14" s="16" t="s">
        <v>3</v>
      </c>
      <c r="H14" s="19">
        <f>$E$14*H10+$F$14</f>
        <v>0.99970000000000003</v>
      </c>
      <c r="I14" s="19">
        <f t="shared" ref="I14:M14" si="3">$E$14*I10+$F$14</f>
        <v>1.0007999999999999</v>
      </c>
      <c r="J14" s="19">
        <f t="shared" si="3"/>
        <v>1.0019</v>
      </c>
      <c r="K14" s="19">
        <f t="shared" si="3"/>
        <v>1.0029999999999999</v>
      </c>
      <c r="L14" s="19">
        <f t="shared" si="3"/>
        <v>1.0041</v>
      </c>
      <c r="M14" s="19">
        <f t="shared" si="3"/>
        <v>1.0052000000000001</v>
      </c>
    </row>
    <row r="15" spans="2:26" ht="15" thickBot="1" x14ac:dyDescent="0.35">
      <c r="B15" s="3">
        <v>4.3572885580000003E-3</v>
      </c>
      <c r="C15" s="4">
        <v>0.99924580169999999</v>
      </c>
    </row>
    <row r="16" spans="2:26" ht="15" thickBot="1" x14ac:dyDescent="0.35">
      <c r="B16" s="5"/>
      <c r="C16" s="6"/>
      <c r="G16" s="16" t="s">
        <v>14</v>
      </c>
      <c r="H16" s="16" t="s">
        <v>11</v>
      </c>
      <c r="I16" s="16" t="s">
        <v>12</v>
      </c>
      <c r="J16" s="16" t="s">
        <v>13</v>
      </c>
    </row>
    <row r="17" spans="2:10" ht="15" thickBot="1" x14ac:dyDescent="0.35">
      <c r="B17" s="3">
        <v>1.0459918079999999</v>
      </c>
      <c r="C17" s="4">
        <v>8.8649769399999998E-3</v>
      </c>
      <c r="G17" s="16">
        <v>4437209000</v>
      </c>
      <c r="H17" s="14">
        <f>H11*G17+H12*G18</f>
        <v>4647475396</v>
      </c>
      <c r="I17" s="16">
        <v>4647858000</v>
      </c>
      <c r="J17" s="18">
        <f>(I17-H17)/I17</f>
        <v>8.2318349656981775E-5</v>
      </c>
    </row>
    <row r="18" spans="2:10" ht="15" thickBot="1" x14ac:dyDescent="0.35">
      <c r="B18" s="3">
        <v>4.4617138839999999E-3</v>
      </c>
      <c r="C18" s="4">
        <v>0.99795461470000002</v>
      </c>
      <c r="G18" s="16">
        <v>741540000</v>
      </c>
      <c r="H18" s="14">
        <f>H13*G17+H14*G18</f>
        <v>760619397.14999998</v>
      </c>
      <c r="I18" s="16">
        <v>746597000</v>
      </c>
      <c r="J18" s="18">
        <f>(H18-I18)/I18</f>
        <v>1.8781748587256546E-2</v>
      </c>
    </row>
  </sheetData>
  <mergeCells count="2">
    <mergeCell ref="O1:O3"/>
    <mergeCell ref="O6:O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8"/>
  <sheetViews>
    <sheetView topLeftCell="M4" zoomScale="115" zoomScaleNormal="115" workbookViewId="0">
      <selection activeCell="L16" sqref="L16"/>
    </sheetView>
  </sheetViews>
  <sheetFormatPr defaultRowHeight="14.5" x14ac:dyDescent="0.3"/>
  <cols>
    <col min="2" max="3" width="13.296875" bestFit="1" customWidth="1"/>
    <col min="5" max="5" width="8.8984375" style="7"/>
    <col min="6" max="6" width="12.59765625" style="7" bestFit="1" customWidth="1"/>
    <col min="7" max="7" width="13" style="7" bestFit="1" customWidth="1"/>
    <col min="8" max="8" width="13.5" style="7" bestFit="1" customWidth="1"/>
    <col min="9" max="11" width="12.59765625" style="7" bestFit="1" customWidth="1"/>
    <col min="12" max="13" width="12.59765625" bestFit="1" customWidth="1"/>
    <col min="14" max="14" width="11.69921875" customWidth="1"/>
    <col min="15" max="15" width="11" style="11" bestFit="1" customWidth="1"/>
    <col min="16" max="18" width="11.796875" style="11" bestFit="1" customWidth="1"/>
    <col min="19" max="19" width="11.796875" bestFit="1" customWidth="1"/>
    <col min="20" max="20" width="11.796875" style="7" bestFit="1" customWidth="1"/>
    <col min="21" max="22" width="11.796875" style="11" bestFit="1" customWidth="1"/>
    <col min="23" max="23" width="20.796875" style="11" bestFit="1" customWidth="1"/>
    <col min="24" max="24" width="20.3984375" style="11" bestFit="1" customWidth="1"/>
    <col min="25" max="25" width="20.796875" style="11" bestFit="1" customWidth="1"/>
    <col min="26" max="26" width="21.5" style="11" bestFit="1" customWidth="1"/>
  </cols>
  <sheetData>
    <row r="1" spans="2:22" ht="15" thickBot="1" x14ac:dyDescent="0.35">
      <c r="H1" s="9">
        <v>1995</v>
      </c>
      <c r="I1" s="10">
        <v>2000</v>
      </c>
      <c r="J1" s="9">
        <v>2005</v>
      </c>
      <c r="K1" s="10">
        <v>2010</v>
      </c>
      <c r="L1" s="9">
        <v>2015</v>
      </c>
      <c r="M1" s="10">
        <v>2020</v>
      </c>
      <c r="O1" s="20" t="s">
        <v>9</v>
      </c>
      <c r="P1" s="7" t="s">
        <v>4</v>
      </c>
      <c r="Q1" s="7">
        <v>2025</v>
      </c>
      <c r="R1" s="7">
        <v>2030</v>
      </c>
      <c r="S1" s="7">
        <v>2035</v>
      </c>
      <c r="T1" s="7">
        <v>2040</v>
      </c>
      <c r="U1" s="7">
        <v>2045</v>
      </c>
      <c r="V1" s="7">
        <v>2050</v>
      </c>
    </row>
    <row r="2" spans="2:22" ht="15" thickBot="1" x14ac:dyDescent="0.35">
      <c r="B2" s="1">
        <v>1.084837805</v>
      </c>
      <c r="C2" s="2">
        <v>1.059636697E-2</v>
      </c>
      <c r="H2" s="7">
        <v>1</v>
      </c>
      <c r="I2" s="7">
        <v>2</v>
      </c>
      <c r="J2" s="7">
        <v>3</v>
      </c>
      <c r="K2" s="7">
        <v>4</v>
      </c>
      <c r="L2" s="7">
        <v>5</v>
      </c>
      <c r="M2" s="7">
        <v>6</v>
      </c>
      <c r="O2" s="21"/>
      <c r="P2" s="7" t="s">
        <v>5</v>
      </c>
      <c r="Q2" s="15">
        <v>4835786002</v>
      </c>
      <c r="R2" s="15">
        <v>4997151486</v>
      </c>
      <c r="S2" s="15">
        <v>5128657626</v>
      </c>
      <c r="T2" s="15">
        <v>5227503725</v>
      </c>
      <c r="U2" s="15">
        <v>5291483006</v>
      </c>
      <c r="V2" s="15">
        <v>5319063477</v>
      </c>
    </row>
    <row r="3" spans="2:22" ht="15" thickBot="1" x14ac:dyDescent="0.35">
      <c r="B3" s="3">
        <v>4.2296146929999999E-3</v>
      </c>
      <c r="C3" s="4">
        <v>0.99895474470000001</v>
      </c>
      <c r="G3" s="7" t="s">
        <v>0</v>
      </c>
      <c r="H3" s="7">
        <v>1.084837805</v>
      </c>
      <c r="I3" s="7">
        <v>1.0710000470000001</v>
      </c>
      <c r="J3" s="7">
        <v>1.064397193</v>
      </c>
      <c r="K3" s="7">
        <v>1.059199558</v>
      </c>
      <c r="L3" s="7">
        <v>1.0557057190000001</v>
      </c>
      <c r="M3" s="7">
        <v>1.0459918079999999</v>
      </c>
      <c r="O3" s="21"/>
      <c r="P3" s="7" t="s">
        <v>6</v>
      </c>
      <c r="Q3" s="15">
        <v>767094053</v>
      </c>
      <c r="R3" s="15">
        <v>789303686</v>
      </c>
      <c r="S3" s="15">
        <v>813161642</v>
      </c>
      <c r="T3" s="15">
        <v>838589998</v>
      </c>
      <c r="U3" s="15">
        <v>865498614</v>
      </c>
      <c r="V3" s="15">
        <v>893787094</v>
      </c>
    </row>
    <row r="4" spans="2:22" ht="15" thickBot="1" x14ac:dyDescent="0.35">
      <c r="B4" s="5"/>
      <c r="C4" s="6"/>
      <c r="G4" s="7" t="s">
        <v>1</v>
      </c>
      <c r="H4" s="7">
        <v>1.059636697E-2</v>
      </c>
      <c r="I4" s="7">
        <v>9.6193835389999996E-3</v>
      </c>
      <c r="J4" s="7">
        <v>8.8670734060000006E-3</v>
      </c>
      <c r="K4" s="7">
        <v>8.7947763910000004E-3</v>
      </c>
      <c r="L4" s="7">
        <v>8.76072317E-3</v>
      </c>
      <c r="M4" s="7">
        <v>8.8649769399999998E-3</v>
      </c>
      <c r="O4" s="7"/>
      <c r="S4" s="11"/>
      <c r="T4" s="11"/>
    </row>
    <row r="5" spans="2:22" ht="15" thickBot="1" x14ac:dyDescent="0.35">
      <c r="B5" s="3">
        <v>1.0710000470000001</v>
      </c>
      <c r="C5" s="4">
        <v>9.6193835389999996E-3</v>
      </c>
      <c r="G5" s="7" t="s">
        <v>2</v>
      </c>
      <c r="H5" s="7">
        <v>4.2296146929999999E-3</v>
      </c>
      <c r="I5" s="7">
        <v>4.2411187639999999E-3</v>
      </c>
      <c r="J5" s="7">
        <v>4.1880529610000003E-3</v>
      </c>
      <c r="K5" s="7">
        <v>4.252884795E-3</v>
      </c>
      <c r="L5" s="7">
        <v>4.3572885580000003E-3</v>
      </c>
      <c r="M5" s="7">
        <v>4.4617138839999999E-3</v>
      </c>
      <c r="O5" s="7"/>
      <c r="S5" s="11"/>
      <c r="T5" s="11"/>
    </row>
    <row r="6" spans="2:22" ht="15" thickBot="1" x14ac:dyDescent="0.35">
      <c r="B6" s="3">
        <v>4.2411187639999999E-3</v>
      </c>
      <c r="C6" s="4">
        <v>0.98997495930000001</v>
      </c>
      <c r="G6" s="7" t="s">
        <v>3</v>
      </c>
      <c r="H6" s="7">
        <v>0.99895474470000001</v>
      </c>
      <c r="I6" s="7">
        <v>0.98997495930000001</v>
      </c>
      <c r="J6" s="7">
        <v>0.99346468249999997</v>
      </c>
      <c r="K6" s="7">
        <v>1.0008605290000001</v>
      </c>
      <c r="L6" s="7">
        <v>0.99924580169999999</v>
      </c>
      <c r="M6" s="7">
        <v>0.99795461470000002</v>
      </c>
      <c r="O6" s="20" t="s">
        <v>10</v>
      </c>
      <c r="P6" s="7" t="s">
        <v>4</v>
      </c>
      <c r="Q6" s="9">
        <v>2025</v>
      </c>
      <c r="R6" s="10">
        <v>2030</v>
      </c>
      <c r="S6" s="9">
        <v>2035</v>
      </c>
      <c r="T6" s="10">
        <v>2040</v>
      </c>
      <c r="U6" s="9">
        <v>2045</v>
      </c>
      <c r="V6" s="10">
        <v>2050</v>
      </c>
    </row>
    <row r="7" spans="2:22" ht="15" thickBot="1" x14ac:dyDescent="0.35">
      <c r="B7" s="5"/>
      <c r="C7" s="6"/>
      <c r="L7" s="7"/>
      <c r="M7" s="7"/>
      <c r="O7" s="21"/>
      <c r="P7" s="7" t="s">
        <v>5</v>
      </c>
      <c r="Q7" s="14">
        <f>H10*G16+H11*G17</f>
        <v>4835786002.9000006</v>
      </c>
      <c r="R7" s="14">
        <f>I10*Q7+I11*Q8</f>
        <v>4997151486.0233307</v>
      </c>
      <c r="S7" s="14">
        <f>J10*R7+J11*R8</f>
        <v>5128657626.7058048</v>
      </c>
      <c r="T7" s="14">
        <f>K10*S7+K11*S8</f>
        <v>5227503725.9069996</v>
      </c>
      <c r="U7" s="14">
        <f>L10*T7+L11*T8</f>
        <v>5291483006.2534466</v>
      </c>
      <c r="V7" s="14">
        <f>M10*U7+M11*U8</f>
        <v>5319063477.1573811</v>
      </c>
    </row>
    <row r="8" spans="2:22" ht="15" thickBot="1" x14ac:dyDescent="0.35">
      <c r="B8" s="3">
        <v>1.064397193</v>
      </c>
      <c r="C8" s="4">
        <v>8.8670734060000006E-3</v>
      </c>
      <c r="H8" s="9">
        <v>2025</v>
      </c>
      <c r="I8" s="10">
        <v>2030</v>
      </c>
      <c r="J8" s="9">
        <v>2035</v>
      </c>
      <c r="K8" s="10">
        <v>2040</v>
      </c>
      <c r="L8" s="9">
        <v>2045</v>
      </c>
      <c r="M8" s="10">
        <v>2050</v>
      </c>
      <c r="N8" s="8"/>
      <c r="O8" s="21"/>
      <c r="P8" s="7" t="s">
        <v>6</v>
      </c>
      <c r="Q8" s="14">
        <f>H12*G16+H13*G17</f>
        <v>767094053.77999997</v>
      </c>
      <c r="R8" s="14">
        <f>I12*Q7+I13*Q8</f>
        <v>789303686.14130712</v>
      </c>
      <c r="S8" s="14">
        <f>J12*R7+J13*R8</f>
        <v>813161642.94860625</v>
      </c>
      <c r="T8" s="14">
        <f>K12*S7+K13*S8</f>
        <v>838589998.43354464</v>
      </c>
      <c r="U8" s="14">
        <f>L12*T7+L13*T8</f>
        <v>865498614.45530045</v>
      </c>
      <c r="V8" s="14">
        <f>M12*U7+M13*U8</f>
        <v>893787094.87917769</v>
      </c>
    </row>
    <row r="9" spans="2:22" ht="15" thickBot="1" x14ac:dyDescent="0.35">
      <c r="B9" s="3">
        <v>4.1880529610000003E-3</v>
      </c>
      <c r="C9" s="4">
        <v>0.99346468249999997</v>
      </c>
      <c r="E9" s="7" t="s">
        <v>7</v>
      </c>
      <c r="F9" s="7" t="s">
        <v>8</v>
      </c>
      <c r="H9" s="7">
        <v>7</v>
      </c>
      <c r="I9" s="7">
        <v>8</v>
      </c>
      <c r="J9" s="7">
        <v>9</v>
      </c>
      <c r="K9" s="7">
        <v>10</v>
      </c>
      <c r="L9" s="7">
        <v>11</v>
      </c>
      <c r="M9" s="7">
        <v>12</v>
      </c>
      <c r="N9" s="7"/>
      <c r="O9" s="12"/>
      <c r="P9" s="12"/>
      <c r="Q9" s="12"/>
      <c r="R9" s="12"/>
    </row>
    <row r="10" spans="2:22" ht="15" thickBot="1" x14ac:dyDescent="0.35">
      <c r="B10" s="5"/>
      <c r="C10" s="6"/>
      <c r="E10" s="7">
        <v>-7.0000000000000001E-3</v>
      </c>
      <c r="F10" s="7">
        <v>1.0881000000000001</v>
      </c>
      <c r="G10" s="7" t="s">
        <v>0</v>
      </c>
      <c r="H10" s="13">
        <f>$E10*H9+$F10</f>
        <v>1.0391000000000001</v>
      </c>
      <c r="I10" s="13">
        <f t="shared" ref="I10:M10" si="0">$E10*I9+$F10</f>
        <v>1.0321</v>
      </c>
      <c r="J10" s="13">
        <f t="shared" si="0"/>
        <v>1.0251000000000001</v>
      </c>
      <c r="K10" s="13">
        <f t="shared" si="0"/>
        <v>1.0181</v>
      </c>
      <c r="L10" s="13">
        <f t="shared" si="0"/>
        <v>1.0111000000000001</v>
      </c>
      <c r="M10" s="13">
        <f t="shared" si="0"/>
        <v>1.0041</v>
      </c>
      <c r="N10" s="7"/>
      <c r="O10" s="12"/>
      <c r="P10" s="12"/>
      <c r="Q10" s="12"/>
      <c r="R10" s="12"/>
    </row>
    <row r="11" spans="2:22" ht="15" thickBot="1" x14ac:dyDescent="0.35">
      <c r="B11" s="3">
        <v>1.059199558</v>
      </c>
      <c r="C11" s="4">
        <v>8.7947763910000004E-3</v>
      </c>
      <c r="E11" s="7">
        <v>-2.9999999999999997E-4</v>
      </c>
      <c r="F11" s="7">
        <v>1.04E-2</v>
      </c>
      <c r="G11" s="7" t="s">
        <v>1</v>
      </c>
      <c r="H11" s="13">
        <f>$E11*H9+$F11</f>
        <v>8.3000000000000001E-3</v>
      </c>
      <c r="I11" s="13">
        <f t="shared" ref="I11:M11" si="1">$E11*I9+$F11</f>
        <v>8.0000000000000002E-3</v>
      </c>
      <c r="J11" s="13">
        <f t="shared" si="1"/>
        <v>7.7000000000000002E-3</v>
      </c>
      <c r="K11" s="13">
        <f t="shared" si="1"/>
        <v>7.4000000000000003E-3</v>
      </c>
      <c r="L11" s="13">
        <f t="shared" si="1"/>
        <v>7.1000000000000004E-3</v>
      </c>
      <c r="M11" s="13">
        <f t="shared" si="1"/>
        <v>6.7999999999999996E-3</v>
      </c>
      <c r="N11" s="7"/>
      <c r="O11" s="12"/>
      <c r="P11" s="12"/>
      <c r="Q11" s="12"/>
      <c r="R11" s="12"/>
    </row>
    <row r="12" spans="2:22" ht="15" thickBot="1" x14ac:dyDescent="0.35">
      <c r="B12" s="3">
        <v>4.252884795E-3</v>
      </c>
      <c r="C12" s="4">
        <v>1.0008605290000001</v>
      </c>
      <c r="E12" s="11">
        <v>4.0000000000000003E-5</v>
      </c>
      <c r="F12" s="11">
        <v>4.13E-3</v>
      </c>
      <c r="G12" s="7" t="s">
        <v>2</v>
      </c>
      <c r="H12" s="13">
        <f>$E12*H9+$F12</f>
        <v>4.4099999999999999E-3</v>
      </c>
      <c r="I12" s="13">
        <f t="shared" ref="I12:M12" si="2">$E12*I9+$F12</f>
        <v>4.45E-3</v>
      </c>
      <c r="J12" s="13">
        <f t="shared" si="2"/>
        <v>4.4900000000000001E-3</v>
      </c>
      <c r="K12" s="13">
        <f t="shared" si="2"/>
        <v>4.5300000000000002E-3</v>
      </c>
      <c r="L12" s="13">
        <f t="shared" si="2"/>
        <v>4.5700000000000003E-3</v>
      </c>
      <c r="M12" s="13">
        <f t="shared" si="2"/>
        <v>4.6100000000000004E-3</v>
      </c>
      <c r="O12" s="12"/>
      <c r="P12" s="12"/>
      <c r="Q12" s="12"/>
      <c r="R12" s="12"/>
    </row>
    <row r="13" spans="2:22" ht="15" thickBot="1" x14ac:dyDescent="0.35">
      <c r="B13" s="5"/>
      <c r="C13" s="6"/>
      <c r="E13" s="7">
        <v>8.9999999999999998E-4</v>
      </c>
      <c r="F13" s="7">
        <v>0.99370000000000003</v>
      </c>
      <c r="G13" s="7" t="s">
        <v>3</v>
      </c>
      <c r="H13" s="13">
        <f>$E13*H9+$F13</f>
        <v>1</v>
      </c>
      <c r="I13" s="13">
        <f t="shared" ref="I13:M13" si="3">$E13*I9+$F13</f>
        <v>1.0009000000000001</v>
      </c>
      <c r="J13" s="13">
        <f t="shared" si="3"/>
        <v>1.0018</v>
      </c>
      <c r="K13" s="13">
        <f t="shared" si="3"/>
        <v>1.0026999999999999</v>
      </c>
      <c r="L13" s="13">
        <f t="shared" si="3"/>
        <v>1.0036</v>
      </c>
      <c r="M13" s="13">
        <f t="shared" si="3"/>
        <v>1.0044999999999999</v>
      </c>
      <c r="O13" s="12"/>
      <c r="P13" s="12"/>
      <c r="Q13" s="12"/>
      <c r="R13" s="12"/>
    </row>
    <row r="14" spans="2:22" ht="15" thickBot="1" x14ac:dyDescent="0.35">
      <c r="B14" s="3">
        <v>1.0557057190000001</v>
      </c>
      <c r="C14" s="4">
        <v>8.76072317E-3</v>
      </c>
    </row>
    <row r="15" spans="2:22" ht="15" thickBot="1" x14ac:dyDescent="0.35">
      <c r="B15" s="3">
        <v>4.3572885580000003E-3</v>
      </c>
      <c r="C15" s="4">
        <v>0.99924580169999999</v>
      </c>
      <c r="G15" s="7">
        <v>2020</v>
      </c>
    </row>
    <row r="16" spans="2:22" ht="15" thickBot="1" x14ac:dyDescent="0.35">
      <c r="B16" s="5"/>
      <c r="C16" s="6"/>
      <c r="G16" s="7">
        <v>4647858000</v>
      </c>
    </row>
    <row r="17" spans="2:7" ht="15" thickBot="1" x14ac:dyDescent="0.35">
      <c r="B17" s="3">
        <v>1.0459918079999999</v>
      </c>
      <c r="C17" s="4">
        <v>8.8649769399999998E-3</v>
      </c>
      <c r="G17" s="7">
        <v>746597000</v>
      </c>
    </row>
    <row r="18" spans="2:7" ht="15" thickBot="1" x14ac:dyDescent="0.35">
      <c r="B18" s="3">
        <v>4.4617138839999999E-3</v>
      </c>
      <c r="C18" s="4">
        <v>0.99795461470000002</v>
      </c>
    </row>
  </sheetData>
  <mergeCells count="2">
    <mergeCell ref="O6:O8"/>
    <mergeCell ref="O1:O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1990-2015推2020</vt:lpstr>
      <vt:lpstr>1990-2020推2025-2050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2023-01-03T09:43:56Z</dcterms:modified>
</cp:coreProperties>
</file>