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\Documents\Automation\Documented Scenairos\120\"/>
    </mc:Choice>
  </mc:AlternateContent>
  <bookViews>
    <workbookView xWindow="0" yWindow="0" windowWidth="20490" windowHeight="7755" firstSheet="4" activeTab="4"/>
  </bookViews>
  <sheets>
    <sheet name="Overview" sheetId="1" r:id="rId1"/>
    <sheet name="Pre Sales Opp Win" sheetId="2" r:id="rId2"/>
    <sheet name="Post First TimeExpense Booking" sheetId="4" r:id="rId3"/>
    <sheet name="Post Close Periods" sheetId="5" r:id="rId4"/>
    <sheet name="Post Second TimeExpense Booking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H11" i="2"/>
  <c r="G11" i="6"/>
  <c r="G10" i="6"/>
  <c r="C31" i="6" l="1"/>
  <c r="C30" i="6"/>
  <c r="C29" i="6"/>
  <c r="C28" i="6"/>
  <c r="C27" i="6"/>
  <c r="C25" i="6"/>
  <c r="C23" i="6"/>
  <c r="J18" i="6"/>
  <c r="J15" i="6"/>
  <c r="J14" i="6"/>
  <c r="I13" i="6"/>
  <c r="H13" i="6"/>
  <c r="G13" i="6"/>
  <c r="F13" i="6"/>
  <c r="C13" i="6"/>
  <c r="I12" i="6"/>
  <c r="H12" i="6"/>
  <c r="G12" i="6"/>
  <c r="F12" i="6"/>
  <c r="C12" i="6"/>
  <c r="I11" i="6"/>
  <c r="H11" i="6"/>
  <c r="F11" i="6"/>
  <c r="T10" i="6"/>
  <c r="I10" i="6"/>
  <c r="H10" i="6"/>
  <c r="F10" i="6"/>
  <c r="C10" i="6"/>
  <c r="J7" i="6"/>
  <c r="C7" i="6"/>
  <c r="C26" i="6" s="1"/>
  <c r="J6" i="6"/>
  <c r="J5" i="6"/>
  <c r="C5" i="6"/>
  <c r="C24" i="6" s="1"/>
  <c r="J4" i="6"/>
  <c r="J3" i="6"/>
  <c r="G17" i="6" s="1"/>
  <c r="C31" i="5"/>
  <c r="C30" i="5"/>
  <c r="C29" i="5"/>
  <c r="C28" i="5"/>
  <c r="C27" i="5"/>
  <c r="C25" i="5"/>
  <c r="C23" i="5"/>
  <c r="J18" i="5"/>
  <c r="J15" i="5"/>
  <c r="J14" i="5"/>
  <c r="I13" i="5"/>
  <c r="H13" i="5"/>
  <c r="G13" i="5"/>
  <c r="F13" i="5"/>
  <c r="C13" i="5"/>
  <c r="I12" i="5"/>
  <c r="H12" i="5"/>
  <c r="G12" i="5"/>
  <c r="F12" i="5"/>
  <c r="C12" i="5"/>
  <c r="I11" i="5"/>
  <c r="H11" i="5"/>
  <c r="G11" i="5"/>
  <c r="F11" i="5"/>
  <c r="T10" i="5"/>
  <c r="I10" i="5"/>
  <c r="H10" i="5"/>
  <c r="G10" i="5"/>
  <c r="F10" i="5"/>
  <c r="C10" i="5"/>
  <c r="J7" i="5"/>
  <c r="C7" i="5"/>
  <c r="C26" i="5" s="1"/>
  <c r="J6" i="5"/>
  <c r="J5" i="5"/>
  <c r="C5" i="5"/>
  <c r="C24" i="5" s="1"/>
  <c r="J4" i="5"/>
  <c r="J3" i="5"/>
  <c r="H17" i="5" s="1"/>
  <c r="C31" i="4"/>
  <c r="C30" i="4"/>
  <c r="C29" i="4"/>
  <c r="C28" i="4"/>
  <c r="C27" i="4"/>
  <c r="C25" i="4"/>
  <c r="C23" i="4"/>
  <c r="J18" i="4"/>
  <c r="J15" i="4"/>
  <c r="J14" i="4"/>
  <c r="I13" i="4"/>
  <c r="H13" i="4"/>
  <c r="G13" i="4"/>
  <c r="F13" i="4"/>
  <c r="C13" i="4"/>
  <c r="I12" i="4"/>
  <c r="H12" i="4"/>
  <c r="G12" i="4"/>
  <c r="F12" i="4"/>
  <c r="J12" i="4" s="1"/>
  <c r="C12" i="4"/>
  <c r="I11" i="4"/>
  <c r="H11" i="4"/>
  <c r="G11" i="4"/>
  <c r="F11" i="4"/>
  <c r="J11" i="4" s="1"/>
  <c r="T10" i="4"/>
  <c r="I10" i="4"/>
  <c r="H10" i="4"/>
  <c r="G10" i="4"/>
  <c r="F10" i="4"/>
  <c r="C10" i="4"/>
  <c r="J7" i="4"/>
  <c r="C7" i="4"/>
  <c r="C26" i="4" s="1"/>
  <c r="J6" i="4"/>
  <c r="J5" i="4"/>
  <c r="C5" i="4"/>
  <c r="C24" i="4" s="1"/>
  <c r="J4" i="4"/>
  <c r="J3" i="4"/>
  <c r="H17" i="4" s="1"/>
  <c r="D31" i="2"/>
  <c r="D30" i="2"/>
  <c r="D29" i="2"/>
  <c r="D28" i="2"/>
  <c r="D27" i="2"/>
  <c r="D25" i="2"/>
  <c r="D23" i="2"/>
  <c r="K18" i="2"/>
  <c r="K15" i="2"/>
  <c r="K14" i="2"/>
  <c r="J13" i="2"/>
  <c r="I13" i="2"/>
  <c r="H13" i="2"/>
  <c r="G13" i="2"/>
  <c r="D13" i="2"/>
  <c r="J12" i="2"/>
  <c r="I12" i="2"/>
  <c r="H12" i="2"/>
  <c r="G12" i="2"/>
  <c r="K12" i="2" s="1"/>
  <c r="D12" i="2"/>
  <c r="J11" i="2"/>
  <c r="I11" i="2"/>
  <c r="K11" i="2"/>
  <c r="U10" i="2"/>
  <c r="J10" i="2"/>
  <c r="I10" i="2"/>
  <c r="H10" i="2"/>
  <c r="G10" i="2"/>
  <c r="D10" i="2"/>
  <c r="K7" i="2"/>
  <c r="D7" i="2"/>
  <c r="D26" i="2" s="1"/>
  <c r="K6" i="2"/>
  <c r="K5" i="2"/>
  <c r="D5" i="2"/>
  <c r="D24" i="2" s="1"/>
  <c r="K4" i="2"/>
  <c r="K3" i="2"/>
  <c r="C31" i="1"/>
  <c r="C30" i="1"/>
  <c r="C29" i="1"/>
  <c r="C28" i="1"/>
  <c r="C27" i="1"/>
  <c r="C25" i="1"/>
  <c r="C23" i="1"/>
  <c r="J18" i="1"/>
  <c r="J15" i="1"/>
  <c r="J14" i="1"/>
  <c r="I13" i="1"/>
  <c r="H13" i="1"/>
  <c r="G13" i="1"/>
  <c r="F13" i="1"/>
  <c r="I12" i="1"/>
  <c r="H12" i="1"/>
  <c r="G12" i="1"/>
  <c r="F12" i="1"/>
  <c r="C12" i="1"/>
  <c r="I11" i="1"/>
  <c r="H11" i="1"/>
  <c r="G11" i="1"/>
  <c r="F11" i="1"/>
  <c r="T10" i="1"/>
  <c r="I10" i="1"/>
  <c r="H10" i="1"/>
  <c r="G10" i="1"/>
  <c r="F10" i="1"/>
  <c r="C10" i="1"/>
  <c r="J7" i="1"/>
  <c r="C7" i="1"/>
  <c r="C26" i="1" s="1"/>
  <c r="J6" i="1"/>
  <c r="J5" i="1"/>
  <c r="C5" i="1"/>
  <c r="C11" i="1" s="1"/>
  <c r="J4" i="1"/>
  <c r="J3" i="1"/>
  <c r="G17" i="1" s="1"/>
  <c r="J12" i="5" l="1"/>
  <c r="J13" i="4"/>
  <c r="J13" i="5"/>
  <c r="J13" i="6"/>
  <c r="J11" i="5"/>
  <c r="I16" i="6"/>
  <c r="G16" i="4"/>
  <c r="F17" i="4"/>
  <c r="H17" i="2"/>
  <c r="I17" i="2"/>
  <c r="G16" i="2"/>
  <c r="F16" i="6"/>
  <c r="H17" i="6"/>
  <c r="F17" i="6"/>
  <c r="G16" i="6"/>
  <c r="G19" i="6" s="1"/>
  <c r="I17" i="6"/>
  <c r="I19" i="6" s="1"/>
  <c r="G16" i="5"/>
  <c r="I17" i="5"/>
  <c r="F16" i="5"/>
  <c r="F17" i="5"/>
  <c r="J17" i="2"/>
  <c r="H16" i="2"/>
  <c r="G17" i="2"/>
  <c r="G19" i="2" s="1"/>
  <c r="F16" i="4"/>
  <c r="F19" i="4" s="1"/>
  <c r="I17" i="4"/>
  <c r="J12" i="6"/>
  <c r="J11" i="6"/>
  <c r="C11" i="6"/>
  <c r="J10" i="6"/>
  <c r="H16" i="6"/>
  <c r="C11" i="5"/>
  <c r="J10" i="5"/>
  <c r="H16" i="5"/>
  <c r="G17" i="5"/>
  <c r="I16" i="5"/>
  <c r="J10" i="4"/>
  <c r="H16" i="4"/>
  <c r="H19" i="4" s="1"/>
  <c r="G17" i="4"/>
  <c r="C11" i="4"/>
  <c r="I16" i="4"/>
  <c r="K13" i="2"/>
  <c r="D11" i="2"/>
  <c r="K10" i="2"/>
  <c r="I16" i="2"/>
  <c r="J16" i="2"/>
  <c r="J11" i="1"/>
  <c r="J12" i="1"/>
  <c r="F16" i="1"/>
  <c r="I17" i="1"/>
  <c r="G16" i="1"/>
  <c r="G19" i="1" s="1"/>
  <c r="H17" i="1"/>
  <c r="J13" i="1"/>
  <c r="C24" i="1"/>
  <c r="F17" i="1"/>
  <c r="H16" i="1"/>
  <c r="J10" i="1"/>
  <c r="C13" i="1"/>
  <c r="I16" i="1"/>
  <c r="F19" i="5" l="1"/>
  <c r="J17" i="6"/>
  <c r="H19" i="6"/>
  <c r="F19" i="6"/>
  <c r="J19" i="2"/>
  <c r="J16" i="6"/>
  <c r="I19" i="5"/>
  <c r="G19" i="5"/>
  <c r="H19" i="5"/>
  <c r="J17" i="5"/>
  <c r="J16" i="5"/>
  <c r="I19" i="4"/>
  <c r="G19" i="4"/>
  <c r="J17" i="4"/>
  <c r="J16" i="4"/>
  <c r="K17" i="2"/>
  <c r="I19" i="2"/>
  <c r="H19" i="2"/>
  <c r="K16" i="2"/>
  <c r="F19" i="1"/>
  <c r="I19" i="1"/>
  <c r="J16" i="1"/>
  <c r="H19" i="1"/>
  <c r="J17" i="1"/>
  <c r="J19" i="4" l="1"/>
  <c r="H20" i="4" s="1"/>
  <c r="H32" i="4" s="1"/>
  <c r="J19" i="6"/>
  <c r="H20" i="6" s="1"/>
  <c r="H32" i="6" s="1"/>
  <c r="H26" i="6" s="1"/>
  <c r="J19" i="5"/>
  <c r="F20" i="5" s="1"/>
  <c r="F32" i="5" s="1"/>
  <c r="K19" i="2"/>
  <c r="G20" i="2" s="1"/>
  <c r="J19" i="1"/>
  <c r="G20" i="1" s="1"/>
  <c r="G32" i="1" s="1"/>
  <c r="F20" i="4" l="1"/>
  <c r="I20" i="4"/>
  <c r="I32" i="4" s="1"/>
  <c r="I28" i="4" s="1"/>
  <c r="F20" i="6"/>
  <c r="F32" i="6" s="1"/>
  <c r="I20" i="6"/>
  <c r="I32" i="6" s="1"/>
  <c r="I28" i="6" s="1"/>
  <c r="G20" i="5"/>
  <c r="G32" i="5" s="1"/>
  <c r="G30" i="5" s="1"/>
  <c r="F21" i="5"/>
  <c r="G21" i="5" s="1"/>
  <c r="H20" i="5"/>
  <c r="H32" i="5" s="1"/>
  <c r="H29" i="5" s="1"/>
  <c r="G20" i="4"/>
  <c r="G32" i="4" s="1"/>
  <c r="G26" i="4" s="1"/>
  <c r="G20" i="6"/>
  <c r="G32" i="6" s="1"/>
  <c r="I20" i="5"/>
  <c r="I32" i="5" s="1"/>
  <c r="I28" i="5" s="1"/>
  <c r="H20" i="2"/>
  <c r="H32" i="2" s="1"/>
  <c r="H31" i="2" s="1"/>
  <c r="I20" i="2"/>
  <c r="I32" i="2" s="1"/>
  <c r="I31" i="2" s="1"/>
  <c r="J20" i="2"/>
  <c r="J32" i="2" s="1"/>
  <c r="J24" i="2" s="1"/>
  <c r="I25" i="4"/>
  <c r="H23" i="2"/>
  <c r="H28" i="2"/>
  <c r="H28" i="6"/>
  <c r="H29" i="6"/>
  <c r="H30" i="6"/>
  <c r="H23" i="6"/>
  <c r="H27" i="6"/>
  <c r="H31" i="6"/>
  <c r="H25" i="6"/>
  <c r="H24" i="6"/>
  <c r="F33" i="5"/>
  <c r="F31" i="5"/>
  <c r="F24" i="5"/>
  <c r="F23" i="5"/>
  <c r="F29" i="5"/>
  <c r="F27" i="5"/>
  <c r="F25" i="5"/>
  <c r="F26" i="5"/>
  <c r="F30" i="5"/>
  <c r="F28" i="5"/>
  <c r="H24" i="4"/>
  <c r="H27" i="4"/>
  <c r="H25" i="4"/>
  <c r="H30" i="4"/>
  <c r="H28" i="4"/>
  <c r="H26" i="4"/>
  <c r="H29" i="4"/>
  <c r="H31" i="4"/>
  <c r="H23" i="4"/>
  <c r="I23" i="4"/>
  <c r="F32" i="4"/>
  <c r="F23" i="4" s="1"/>
  <c r="F21" i="4"/>
  <c r="H30" i="2"/>
  <c r="J23" i="2"/>
  <c r="H25" i="2"/>
  <c r="G32" i="2"/>
  <c r="G21" i="2"/>
  <c r="H21" i="2" s="1"/>
  <c r="H20" i="1"/>
  <c r="H32" i="1" s="1"/>
  <c r="H31" i="1" s="1"/>
  <c r="I20" i="1"/>
  <c r="I32" i="1" s="1"/>
  <c r="F20" i="1"/>
  <c r="F21" i="1" s="1"/>
  <c r="G21" i="1" s="1"/>
  <c r="G30" i="1"/>
  <c r="G23" i="1"/>
  <c r="G29" i="1"/>
  <c r="G26" i="1"/>
  <c r="G28" i="1"/>
  <c r="G24" i="1"/>
  <c r="G25" i="1"/>
  <c r="G31" i="1"/>
  <c r="G27" i="1"/>
  <c r="G29" i="5" l="1"/>
  <c r="J26" i="2"/>
  <c r="G25" i="6"/>
  <c r="G30" i="6"/>
  <c r="H24" i="5"/>
  <c r="H24" i="2"/>
  <c r="H27" i="2"/>
  <c r="I21" i="2"/>
  <c r="J21" i="2" s="1"/>
  <c r="I23" i="2"/>
  <c r="H30" i="5"/>
  <c r="I27" i="4"/>
  <c r="F21" i="6"/>
  <c r="G21" i="6" s="1"/>
  <c r="H21" i="6" s="1"/>
  <c r="I21" i="6" s="1"/>
  <c r="I25" i="6"/>
  <c r="I30" i="6"/>
  <c r="I24" i="6"/>
  <c r="I29" i="6"/>
  <c r="I23" i="6"/>
  <c r="H28" i="5"/>
  <c r="G26" i="5"/>
  <c r="G33" i="5"/>
  <c r="H33" i="5" s="1"/>
  <c r="I33" i="5" s="1"/>
  <c r="H25" i="5"/>
  <c r="H27" i="5"/>
  <c r="H31" i="5"/>
  <c r="H26" i="5"/>
  <c r="H21" i="5"/>
  <c r="I21" i="5" s="1"/>
  <c r="I31" i="4"/>
  <c r="I26" i="4"/>
  <c r="I30" i="4"/>
  <c r="I24" i="4"/>
  <c r="I29" i="4"/>
  <c r="G23" i="4"/>
  <c r="J23" i="4" s="1"/>
  <c r="G25" i="4"/>
  <c r="G30" i="4"/>
  <c r="H23" i="5"/>
  <c r="G27" i="4"/>
  <c r="J25" i="2"/>
  <c r="J28" i="2"/>
  <c r="G28" i="5"/>
  <c r="J28" i="5" s="1"/>
  <c r="G24" i="5"/>
  <c r="G27" i="5"/>
  <c r="G25" i="5"/>
  <c r="G31" i="5"/>
  <c r="G23" i="5"/>
  <c r="I23" i="5"/>
  <c r="I26" i="5"/>
  <c r="J32" i="5"/>
  <c r="I24" i="5"/>
  <c r="I25" i="5"/>
  <c r="I30" i="5"/>
  <c r="I27" i="5"/>
  <c r="I31" i="5"/>
  <c r="I29" i="5"/>
  <c r="G29" i="6"/>
  <c r="G26" i="6"/>
  <c r="J20" i="6"/>
  <c r="I26" i="6"/>
  <c r="G27" i="6"/>
  <c r="I27" i="6"/>
  <c r="I31" i="6"/>
  <c r="G24" i="6"/>
  <c r="G31" i="6"/>
  <c r="G28" i="6"/>
  <c r="G23" i="6"/>
  <c r="J20" i="5"/>
  <c r="J20" i="4"/>
  <c r="G29" i="4"/>
  <c r="G31" i="4"/>
  <c r="G21" i="4"/>
  <c r="H21" i="4" s="1"/>
  <c r="I21" i="4" s="1"/>
  <c r="G24" i="4"/>
  <c r="G28" i="4"/>
  <c r="J27" i="2"/>
  <c r="J30" i="2"/>
  <c r="H29" i="2"/>
  <c r="J29" i="2"/>
  <c r="J31" i="2"/>
  <c r="I29" i="2"/>
  <c r="H26" i="2"/>
  <c r="I24" i="2"/>
  <c r="I27" i="2"/>
  <c r="I30" i="2"/>
  <c r="K20" i="2"/>
  <c r="I28" i="2"/>
  <c r="I25" i="2"/>
  <c r="I26" i="2"/>
  <c r="J32" i="6"/>
  <c r="F33" i="6"/>
  <c r="G33" i="6" s="1"/>
  <c r="H33" i="6" s="1"/>
  <c r="I33" i="6" s="1"/>
  <c r="F30" i="6"/>
  <c r="F24" i="6"/>
  <c r="F28" i="6"/>
  <c r="F29" i="6"/>
  <c r="F31" i="6"/>
  <c r="F26" i="6"/>
  <c r="F23" i="6"/>
  <c r="F27" i="6"/>
  <c r="F25" i="6"/>
  <c r="J32" i="4"/>
  <c r="F33" i="4"/>
  <c r="G33" i="4" s="1"/>
  <c r="H33" i="4" s="1"/>
  <c r="I33" i="4" s="1"/>
  <c r="F26" i="4"/>
  <c r="F28" i="4"/>
  <c r="F25" i="4"/>
  <c r="F24" i="4"/>
  <c r="F29" i="4"/>
  <c r="F31" i="4"/>
  <c r="F30" i="4"/>
  <c r="F27" i="4"/>
  <c r="I27" i="1"/>
  <c r="I23" i="1"/>
  <c r="K32" i="2"/>
  <c r="G33" i="2"/>
  <c r="H33" i="2" s="1"/>
  <c r="I33" i="2" s="1"/>
  <c r="J33" i="2" s="1"/>
  <c r="G28" i="2"/>
  <c r="G26" i="2"/>
  <c r="G23" i="2"/>
  <c r="K23" i="2" s="1"/>
  <c r="G29" i="2"/>
  <c r="G31" i="2"/>
  <c r="G24" i="2"/>
  <c r="G30" i="2"/>
  <c r="G27" i="2"/>
  <c r="G25" i="2"/>
  <c r="I31" i="1"/>
  <c r="I24" i="1"/>
  <c r="H27" i="1"/>
  <c r="H30" i="1"/>
  <c r="I26" i="1"/>
  <c r="I25" i="1"/>
  <c r="F32" i="1"/>
  <c r="J32" i="1" s="1"/>
  <c r="I30" i="1"/>
  <c r="I29" i="1"/>
  <c r="H26" i="1"/>
  <c r="H25" i="1"/>
  <c r="H28" i="1"/>
  <c r="H21" i="1"/>
  <c r="I21" i="1" s="1"/>
  <c r="H23" i="1"/>
  <c r="H29" i="1"/>
  <c r="H24" i="1"/>
  <c r="I28" i="1"/>
  <c r="J20" i="1"/>
  <c r="F33" i="1"/>
  <c r="G33" i="1" s="1"/>
  <c r="H33" i="1" s="1"/>
  <c r="I33" i="1" s="1"/>
  <c r="J29" i="6" l="1"/>
  <c r="J30" i="5"/>
  <c r="J29" i="5"/>
  <c r="K24" i="2"/>
  <c r="J26" i="5"/>
  <c r="J30" i="4"/>
  <c r="K25" i="2"/>
  <c r="K31" i="2"/>
  <c r="K27" i="2"/>
  <c r="J28" i="4"/>
  <c r="J25" i="6"/>
  <c r="J24" i="6"/>
  <c r="J25" i="5"/>
  <c r="J26" i="4"/>
  <c r="J27" i="4"/>
  <c r="J25" i="4"/>
  <c r="J31" i="6"/>
  <c r="J24" i="5"/>
  <c r="J29" i="4"/>
  <c r="K26" i="2"/>
  <c r="J23" i="5"/>
  <c r="J27" i="5"/>
  <c r="J31" i="5"/>
  <c r="J26" i="6"/>
  <c r="J30" i="6"/>
  <c r="J27" i="6"/>
  <c r="J23" i="6"/>
  <c r="J28" i="6"/>
  <c r="J31" i="4"/>
  <c r="J24" i="4"/>
  <c r="K30" i="2"/>
  <c r="K28" i="2"/>
  <c r="K29" i="2"/>
  <c r="F25" i="1"/>
  <c r="J25" i="1" s="1"/>
  <c r="F27" i="1"/>
  <c r="J27" i="1" s="1"/>
  <c r="F31" i="1"/>
  <c r="J31" i="1" s="1"/>
  <c r="F24" i="1"/>
  <c r="J24" i="1" s="1"/>
  <c r="F30" i="1"/>
  <c r="J30" i="1" s="1"/>
  <c r="F28" i="1"/>
  <c r="J28" i="1" s="1"/>
  <c r="F26" i="1"/>
  <c r="J26" i="1" s="1"/>
  <c r="F29" i="1"/>
  <c r="J29" i="1" s="1"/>
  <c r="F23" i="1"/>
  <c r="J23" i="1" s="1"/>
</calcChain>
</file>

<file path=xl/sharedStrings.xml><?xml version="1.0" encoding="utf-8"?>
<sst xmlns="http://schemas.openxmlformats.org/spreadsheetml/2006/main" count="279" uniqueCount="37">
  <si>
    <t>Rate</t>
  </si>
  <si>
    <t>Total</t>
  </si>
  <si>
    <t>Usage</t>
  </si>
  <si>
    <t>Cum Pct</t>
  </si>
  <si>
    <t>Pct Comp</t>
  </si>
  <si>
    <t>Period Total</t>
  </si>
  <si>
    <t xml:space="preserve">Period Total </t>
  </si>
  <si>
    <t>Cum Total</t>
  </si>
  <si>
    <t>Input fields</t>
  </si>
  <si>
    <t>Key</t>
  </si>
  <si>
    <t>Calculated fields</t>
  </si>
  <si>
    <t>Calculated fields to check</t>
  </si>
  <si>
    <t>No of Days</t>
  </si>
  <si>
    <t>Graham</t>
  </si>
  <si>
    <t>A</t>
  </si>
  <si>
    <t>F</t>
  </si>
  <si>
    <t>Yasmin</t>
  </si>
  <si>
    <t>Services Cost</t>
  </si>
  <si>
    <t>Expense Cost</t>
  </si>
  <si>
    <t>BU #1</t>
  </si>
  <si>
    <t>BU #2</t>
  </si>
  <si>
    <t>Third Party Costs</t>
  </si>
  <si>
    <t>Element #2</t>
  </si>
  <si>
    <t xml:space="preserve">Services Revenue </t>
  </si>
  <si>
    <t xml:space="preserve">Expenses Revenue </t>
  </si>
  <si>
    <t>Third Party Revenue</t>
  </si>
  <si>
    <t>RF</t>
  </si>
  <si>
    <t>CF</t>
  </si>
  <si>
    <t>Domain Class</t>
  </si>
  <si>
    <t>services</t>
  </si>
  <si>
    <t>Expenses</t>
  </si>
  <si>
    <t>Product</t>
  </si>
  <si>
    <t>28/01/2013 - 29/03/2013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</si>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</sst>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2" fontId="0" fillId="5" borderId="0" xfId="0" applyNumberFormat="1" applyFill="1"/>
    <xf numFmtId="10" fontId="0" fillId="3" borderId="0" xfId="0" applyNumberFormat="1" applyFill="1"/>
    <xf numFmtId="2" fontId="0" fillId="3" borderId="0" xfId="0" applyNumberFormat="1" applyFill="1"/>
    <xf numFmtId="0" fontId="1" fillId="4" borderId="0" xfId="0" applyFont="1" applyFill="1"/>
    <xf numFmtId="0" fontId="0" fillId="2" borderId="0" xfId="0" applyFill="1" applyAlignment="1">
      <alignment vertical="center" wrapText="1"/>
    </xf>
    <xf numFmtId="3" fontId="0" fillId="2" borderId="0" xfId="0" applyNumberFormat="1" applyFill="1"/>
    <xf numFmtId="3" fontId="0" fillId="0" borderId="0" xfId="0" applyNumberFormat="1" applyFill="1"/>
    <xf numFmtId="0" fontId="1" fillId="2" borderId="0" xfId="0" applyFont="1" applyFill="1"/>
    <xf numFmtId="0" fontId="0" fillId="6" borderId="0" xfId="0" applyFill="1"/>
    <xf numFmtId="0" fontId="0" fillId="7" borderId="0" xfId="0" applyFill="1"/>
    <xf numFmtId="2" fontId="0" fillId="6" borderId="0" xfId="0" applyNumberFormat="1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workbookViewId="0">
      <selection activeCell="L11" sqref="L11"/>
    </sheetView>
  </sheetViews>
  <sheetFormatPr defaultRowHeight="15" x14ac:dyDescent="0.25"/>
  <cols>
    <col min="2" max="2" width="22.42578125" bestFit="1" customWidth="1"/>
    <col min="3" max="3" width="11.5703125" customWidth="1"/>
    <col min="4" max="4" width="5.42578125" customWidth="1"/>
    <col min="5" max="5" width="5.140625" customWidth="1"/>
    <col min="6" max="9" width="13.7109375" bestFit="1" customWidth="1"/>
    <col min="10" max="10" width="9.5703125" bestFit="1" customWidth="1"/>
    <col min="12" max="12" width="23.85546875" bestFit="1" customWidth="1"/>
  </cols>
  <sheetData>
    <row r="1" spans="2:20" x14ac:dyDescent="0.25">
      <c r="B1" t="s">
        <v>32</v>
      </c>
      <c r="F1" s="1"/>
    </row>
    <row r="2" spans="2:20" x14ac:dyDescent="0.25">
      <c r="F2" s="4" t="s">
        <v>33</v>
      </c>
      <c r="G2" s="4" t="s">
        <v>34</v>
      </c>
      <c r="H2" s="4" t="s">
        <v>35</v>
      </c>
      <c r="I2" s="4" t="s">
        <v>36</v>
      </c>
      <c r="J2" s="3" t="s">
        <v>1</v>
      </c>
      <c r="L2" s="10" t="s">
        <v>9</v>
      </c>
    </row>
    <row r="3" spans="2:20" x14ac:dyDescent="0.25">
      <c r="C3" s="4" t="s">
        <v>12</v>
      </c>
      <c r="F3" s="14">
        <v>4</v>
      </c>
      <c r="G3" s="14">
        <v>20</v>
      </c>
      <c r="H3" s="14">
        <v>20</v>
      </c>
      <c r="I3" s="2">
        <v>0</v>
      </c>
      <c r="J3" s="3">
        <f>SUM(F3:I3)</f>
        <v>44</v>
      </c>
      <c r="L3" s="10"/>
    </row>
    <row r="4" spans="2:20" x14ac:dyDescent="0.25">
      <c r="B4" s="1" t="s">
        <v>2</v>
      </c>
      <c r="C4" s="2" t="s">
        <v>13</v>
      </c>
      <c r="E4" t="s">
        <v>14</v>
      </c>
      <c r="F4" s="2">
        <v>4</v>
      </c>
      <c r="G4" s="11">
        <v>6</v>
      </c>
      <c r="H4" s="11">
        <v>0</v>
      </c>
      <c r="I4" s="11">
        <v>0</v>
      </c>
      <c r="J4" s="3">
        <f>SUM(F4:I4)</f>
        <v>10</v>
      </c>
      <c r="L4" s="2" t="s">
        <v>8</v>
      </c>
    </row>
    <row r="5" spans="2:20" x14ac:dyDescent="0.25">
      <c r="C5" s="2" t="str">
        <f>C4</f>
        <v>Graham</v>
      </c>
      <c r="E5" t="s">
        <v>15</v>
      </c>
      <c r="F5" s="2">
        <v>0</v>
      </c>
      <c r="G5" s="2">
        <v>14</v>
      </c>
      <c r="H5" s="2">
        <v>20</v>
      </c>
      <c r="I5" s="2">
        <v>0</v>
      </c>
      <c r="J5" s="3">
        <f>SUM(F5:I5)</f>
        <v>34</v>
      </c>
      <c r="L5" s="4" t="s">
        <v>10</v>
      </c>
    </row>
    <row r="6" spans="2:20" x14ac:dyDescent="0.25">
      <c r="C6" s="2" t="s">
        <v>16</v>
      </c>
      <c r="E6" t="s">
        <v>14</v>
      </c>
      <c r="F6" s="2">
        <v>4</v>
      </c>
      <c r="G6" s="2">
        <v>6</v>
      </c>
      <c r="H6" s="2">
        <v>0</v>
      </c>
      <c r="I6" s="2">
        <v>0</v>
      </c>
      <c r="J6" s="3">
        <f>SUM(F6:I6)</f>
        <v>10</v>
      </c>
      <c r="L6" s="4" t="s">
        <v>10</v>
      </c>
    </row>
    <row r="7" spans="2:20" x14ac:dyDescent="0.25">
      <c r="C7" s="2" t="str">
        <f>C6</f>
        <v>Yasmin</v>
      </c>
      <c r="E7" t="s">
        <v>15</v>
      </c>
      <c r="F7" s="2">
        <v>0</v>
      </c>
      <c r="G7" s="2">
        <v>14</v>
      </c>
      <c r="H7" s="2">
        <v>20</v>
      </c>
      <c r="I7" s="2">
        <v>0</v>
      </c>
      <c r="J7" s="3">
        <f>SUM(F7:I7)</f>
        <v>34</v>
      </c>
      <c r="L7" s="6" t="s">
        <v>11</v>
      </c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20" x14ac:dyDescent="0.25">
      <c r="D9" t="s">
        <v>0</v>
      </c>
    </row>
    <row r="10" spans="2:20" x14ac:dyDescent="0.25">
      <c r="B10" s="1" t="s">
        <v>17</v>
      </c>
      <c r="C10" s="4" t="str">
        <f>C4</f>
        <v>Graham</v>
      </c>
      <c r="D10" s="2">
        <v>550</v>
      </c>
      <c r="E10" t="s">
        <v>14</v>
      </c>
      <c r="F10" s="6">
        <f>F4*$D10</f>
        <v>2200</v>
      </c>
      <c r="G10" s="6">
        <f>G4*$D10</f>
        <v>3300</v>
      </c>
      <c r="H10" s="6">
        <f>H4*$D10</f>
        <v>0</v>
      </c>
      <c r="I10" s="6">
        <f t="shared" ref="I10" si="0">I4*$D10</f>
        <v>0</v>
      </c>
      <c r="J10" s="3">
        <f t="shared" ref="J10:J18" si="1">SUM(F10:I10)</f>
        <v>5500</v>
      </c>
      <c r="P10">
        <v>23</v>
      </c>
      <c r="Q10">
        <v>22</v>
      </c>
      <c r="R10">
        <v>21</v>
      </c>
      <c r="S10">
        <v>21</v>
      </c>
      <c r="T10">
        <f>SUM(P10:S10)</f>
        <v>87</v>
      </c>
    </row>
    <row r="11" spans="2:20" x14ac:dyDescent="0.25">
      <c r="B11" s="1"/>
      <c r="C11" s="4" t="str">
        <f>C5</f>
        <v>Graham</v>
      </c>
      <c r="D11" s="5"/>
      <c r="E11" t="s">
        <v>15</v>
      </c>
      <c r="F11" s="6">
        <f t="shared" ref="F11:I11" si="2">F5*$D10</f>
        <v>0</v>
      </c>
      <c r="G11" s="6">
        <f t="shared" si="2"/>
        <v>7700</v>
      </c>
      <c r="H11" s="6">
        <f t="shared" si="2"/>
        <v>11000</v>
      </c>
      <c r="I11" s="6">
        <f t="shared" si="2"/>
        <v>0</v>
      </c>
      <c r="J11" s="3">
        <f t="shared" si="1"/>
        <v>18700</v>
      </c>
    </row>
    <row r="12" spans="2:20" x14ac:dyDescent="0.25">
      <c r="C12" s="4" t="str">
        <f>C6</f>
        <v>Yasmin</v>
      </c>
      <c r="D12" s="2">
        <v>1000</v>
      </c>
      <c r="E12" t="s">
        <v>14</v>
      </c>
      <c r="F12" s="6">
        <f t="shared" ref="F12:I12" si="3">F6*$D12</f>
        <v>4000</v>
      </c>
      <c r="G12" s="6">
        <f t="shared" si="3"/>
        <v>6000</v>
      </c>
      <c r="H12" s="6">
        <f t="shared" si="3"/>
        <v>0</v>
      </c>
      <c r="I12" s="6">
        <f t="shared" si="3"/>
        <v>0</v>
      </c>
      <c r="J12" s="3">
        <f t="shared" si="1"/>
        <v>10000</v>
      </c>
    </row>
    <row r="13" spans="2:20" x14ac:dyDescent="0.25">
      <c r="C13" s="4" t="str">
        <f>C7</f>
        <v>Yasmin</v>
      </c>
      <c r="D13" s="2"/>
      <c r="E13" t="s">
        <v>15</v>
      </c>
      <c r="F13" s="6">
        <f t="shared" ref="F13:I13" si="4">F7*$D12</f>
        <v>0</v>
      </c>
      <c r="G13" s="6">
        <f t="shared" si="4"/>
        <v>14000</v>
      </c>
      <c r="H13" s="6">
        <f t="shared" si="4"/>
        <v>20000</v>
      </c>
      <c r="I13" s="6">
        <f t="shared" si="4"/>
        <v>0</v>
      </c>
      <c r="J13" s="3">
        <f t="shared" si="1"/>
        <v>34000</v>
      </c>
    </row>
    <row r="14" spans="2:20" x14ac:dyDescent="0.25">
      <c r="B14" s="1" t="s">
        <v>18</v>
      </c>
      <c r="C14" s="4" t="s">
        <v>13</v>
      </c>
      <c r="D14" s="5"/>
      <c r="E14" t="s">
        <v>14</v>
      </c>
      <c r="F14" s="2">
        <v>0</v>
      </c>
      <c r="G14" s="2">
        <v>0</v>
      </c>
      <c r="H14" s="2">
        <v>0</v>
      </c>
      <c r="I14" s="2">
        <v>0</v>
      </c>
      <c r="J14" s="3">
        <f t="shared" si="1"/>
        <v>0</v>
      </c>
    </row>
    <row r="15" spans="2:20" x14ac:dyDescent="0.25">
      <c r="C15" s="4" t="s">
        <v>16</v>
      </c>
      <c r="D15" s="5"/>
      <c r="E15" t="s">
        <v>14</v>
      </c>
      <c r="F15" s="2"/>
      <c r="G15" s="2">
        <v>0</v>
      </c>
      <c r="H15" s="2">
        <v>0</v>
      </c>
      <c r="I15" s="2">
        <v>0</v>
      </c>
      <c r="J15" s="3">
        <f t="shared" si="1"/>
        <v>0</v>
      </c>
    </row>
    <row r="16" spans="2:20" x14ac:dyDescent="0.25">
      <c r="C16" s="2" t="s">
        <v>19</v>
      </c>
      <c r="D16" s="2">
        <v>1500</v>
      </c>
      <c r="E16" t="s">
        <v>15</v>
      </c>
      <c r="F16" s="7">
        <f t="shared" ref="F16:I17" si="5">(F$3/$J$3)*$D16</f>
        <v>136.36363636363637</v>
      </c>
      <c r="G16" s="7">
        <f t="shared" si="5"/>
        <v>681.81818181818176</v>
      </c>
      <c r="H16" s="7">
        <f t="shared" si="5"/>
        <v>681.81818181818176</v>
      </c>
      <c r="I16" s="7">
        <f t="shared" si="5"/>
        <v>0</v>
      </c>
      <c r="J16" s="3">
        <f t="shared" si="1"/>
        <v>1500</v>
      </c>
    </row>
    <row r="17" spans="2:10" x14ac:dyDescent="0.25">
      <c r="C17" s="2" t="s">
        <v>20</v>
      </c>
      <c r="D17" s="2">
        <v>500</v>
      </c>
      <c r="E17" t="s">
        <v>15</v>
      </c>
      <c r="F17" s="7">
        <f t="shared" si="5"/>
        <v>45.454545454545453</v>
      </c>
      <c r="G17" s="7">
        <f t="shared" si="5"/>
        <v>227.27272727272725</v>
      </c>
      <c r="H17" s="7">
        <f t="shared" si="5"/>
        <v>227.27272727272725</v>
      </c>
      <c r="I17" s="7">
        <f t="shared" si="5"/>
        <v>0</v>
      </c>
      <c r="J17" s="3">
        <f t="shared" si="1"/>
        <v>499.99999999999994</v>
      </c>
    </row>
    <row r="18" spans="2:10" x14ac:dyDescent="0.25">
      <c r="B18" s="1" t="s">
        <v>21</v>
      </c>
      <c r="C18" s="2" t="s">
        <v>22</v>
      </c>
      <c r="D18" s="5"/>
      <c r="E18" t="s">
        <v>15</v>
      </c>
      <c r="F18" s="2">
        <v>2000</v>
      </c>
      <c r="G18" s="2">
        <v>0</v>
      </c>
      <c r="H18" s="2">
        <v>500</v>
      </c>
      <c r="I18" s="2"/>
      <c r="J18" s="3">
        <f t="shared" si="1"/>
        <v>2500</v>
      </c>
    </row>
    <row r="19" spans="2:10" x14ac:dyDescent="0.25">
      <c r="C19" s="3" t="s">
        <v>5</v>
      </c>
      <c r="F19" s="9">
        <f>SUM(F10:F18)</f>
        <v>8381.8181818181802</v>
      </c>
      <c r="G19" s="9">
        <f>SUM(G10:G18)</f>
        <v>31909.090909090908</v>
      </c>
      <c r="H19" s="9">
        <f t="shared" ref="H19:I19" si="6">SUM(H10:H18)</f>
        <v>32409.090909090908</v>
      </c>
      <c r="I19" s="9">
        <f t="shared" si="6"/>
        <v>0</v>
      </c>
      <c r="J19" s="3">
        <f>SUM(J10:J18)</f>
        <v>72700</v>
      </c>
    </row>
    <row r="20" spans="2:10" x14ac:dyDescent="0.25">
      <c r="C20" s="3" t="s">
        <v>4</v>
      </c>
      <c r="F20" s="8">
        <f>F19/$J$19</f>
        <v>0.11529323496311114</v>
      </c>
      <c r="G20" s="8">
        <f>G19/$J$19</f>
        <v>0.43891459297236463</v>
      </c>
      <c r="H20" s="8">
        <f>H19/$J$19</f>
        <v>0.44579217206452421</v>
      </c>
      <c r="I20" s="8">
        <f>I19/$J$19</f>
        <v>0</v>
      </c>
      <c r="J20" s="3">
        <f>SUM(F20:I20)</f>
        <v>1</v>
      </c>
    </row>
    <row r="21" spans="2:10" x14ac:dyDescent="0.25">
      <c r="C21" s="3" t="s">
        <v>3</v>
      </c>
      <c r="F21" s="8">
        <f>F20</f>
        <v>0.11529323496311114</v>
      </c>
      <c r="G21" s="8">
        <f>F21+G20</f>
        <v>0.55420782793547574</v>
      </c>
      <c r="H21" s="8">
        <f>G21+H20</f>
        <v>1</v>
      </c>
      <c r="I21" s="8">
        <f>H21+I20</f>
        <v>1</v>
      </c>
      <c r="J21" s="3"/>
    </row>
    <row r="23" spans="2:10" x14ac:dyDescent="0.25">
      <c r="B23" s="1" t="s">
        <v>23</v>
      </c>
      <c r="C23" s="4" t="str">
        <f>C4</f>
        <v>Graham</v>
      </c>
      <c r="E23" t="s">
        <v>14</v>
      </c>
      <c r="F23" s="7">
        <f>(F10/F$19)*F$32</f>
        <v>5295.7359009628617</v>
      </c>
      <c r="G23" s="7">
        <f>(G10/G$19)*G$32</f>
        <v>7943.6038514442916</v>
      </c>
      <c r="H23" s="7">
        <f>(H10/H$19)*H$32</f>
        <v>0</v>
      </c>
      <c r="I23" s="7" t="e">
        <f>(I10/I$19)*I$32</f>
        <v>#DIV/0!</v>
      </c>
      <c r="J23" s="9" t="e">
        <f t="shared" ref="J23:J32" si="7">SUM(F23:I23)</f>
        <v>#DIV/0!</v>
      </c>
    </row>
    <row r="24" spans="2:10" x14ac:dyDescent="0.25">
      <c r="B24" s="12">
        <v>175000</v>
      </c>
      <c r="C24" s="4" t="str">
        <f>C5</f>
        <v>Graham</v>
      </c>
      <c r="E24" t="s">
        <v>15</v>
      </c>
      <c r="F24" s="7">
        <f>(F11/F$19)*F$32</f>
        <v>0</v>
      </c>
      <c r="G24" s="7">
        <f t="shared" ref="G24:I24" si="8">(G11/G$19)*G$32</f>
        <v>18535.075653370011</v>
      </c>
      <c r="H24" s="7">
        <f t="shared" si="8"/>
        <v>26478.679504814307</v>
      </c>
      <c r="I24" s="7" t="e">
        <f t="shared" si="8"/>
        <v>#DIV/0!</v>
      </c>
      <c r="J24" s="9" t="e">
        <f t="shared" si="7"/>
        <v>#DIV/0!</v>
      </c>
    </row>
    <row r="25" spans="2:10" x14ac:dyDescent="0.25">
      <c r="C25" s="4" t="str">
        <f>C6</f>
        <v>Yasmin</v>
      </c>
      <c r="E25" t="s">
        <v>14</v>
      </c>
      <c r="F25" s="7">
        <f>(F12/F$19)*F$32</f>
        <v>9628.6107290233831</v>
      </c>
      <c r="G25" s="7">
        <f>(G12/G$19)*G$32</f>
        <v>14442.916093535076</v>
      </c>
      <c r="H25" s="7">
        <f>(H12/H$19)*H$32</f>
        <v>0</v>
      </c>
      <c r="I25" s="7" t="e">
        <f>(I12/I$19)*I$32</f>
        <v>#DIV/0!</v>
      </c>
      <c r="J25" s="9" t="e">
        <f t="shared" si="7"/>
        <v>#DIV/0!</v>
      </c>
    </row>
    <row r="26" spans="2:10" x14ac:dyDescent="0.25">
      <c r="B26" s="13"/>
      <c r="C26" s="4" t="str">
        <f>C7</f>
        <v>Yasmin</v>
      </c>
      <c r="E26" t="s">
        <v>15</v>
      </c>
      <c r="F26" s="7">
        <f t="shared" ref="F26:I26" si="9">(F13/F$19)*F$32</f>
        <v>0</v>
      </c>
      <c r="G26" s="7">
        <f t="shared" si="9"/>
        <v>33700.137551581844</v>
      </c>
      <c r="H26" s="7">
        <f t="shared" si="9"/>
        <v>48143.053645116925</v>
      </c>
      <c r="I26" s="7" t="e">
        <f t="shared" si="9"/>
        <v>#DIV/0!</v>
      </c>
      <c r="J26" s="9" t="e">
        <f t="shared" si="7"/>
        <v>#DIV/0!</v>
      </c>
    </row>
    <row r="27" spans="2:10" x14ac:dyDescent="0.25">
      <c r="B27" s="1" t="s">
        <v>24</v>
      </c>
      <c r="C27" s="4" t="str">
        <f>C14</f>
        <v>Graham</v>
      </c>
      <c r="E27" t="s">
        <v>14</v>
      </c>
      <c r="F27" s="7">
        <f>(F14/F$19)*F$32</f>
        <v>0</v>
      </c>
      <c r="G27" s="7">
        <f>(G14/G$19)*G$32</f>
        <v>0</v>
      </c>
      <c r="H27" s="7">
        <f>(H14/H$19)*H$32</f>
        <v>0</v>
      </c>
      <c r="I27" s="7" t="e">
        <f>(I14/I$19)*I$32</f>
        <v>#DIV/0!</v>
      </c>
      <c r="J27" s="9" t="e">
        <f t="shared" si="7"/>
        <v>#DIV/0!</v>
      </c>
    </row>
    <row r="28" spans="2:10" x14ac:dyDescent="0.25">
      <c r="B28" s="13"/>
      <c r="C28" s="4" t="str">
        <f>C15</f>
        <v>Yasmin</v>
      </c>
      <c r="E28" t="s">
        <v>14</v>
      </c>
      <c r="F28" s="7">
        <f>(F15/F$19)*F$32</f>
        <v>0</v>
      </c>
      <c r="G28" s="7">
        <f t="shared" ref="G28:I28" si="10">(G15/G$19)*G$32</f>
        <v>0</v>
      </c>
      <c r="H28" s="7">
        <f t="shared" si="10"/>
        <v>0</v>
      </c>
      <c r="I28" s="7" t="e">
        <f t="shared" si="10"/>
        <v>#DIV/0!</v>
      </c>
      <c r="J28" s="9" t="e">
        <f t="shared" si="7"/>
        <v>#DIV/0!</v>
      </c>
    </row>
    <row r="29" spans="2:10" x14ac:dyDescent="0.25">
      <c r="B29" s="13"/>
      <c r="C29" s="4" t="str">
        <f>C16</f>
        <v>BU #1</v>
      </c>
      <c r="E29" t="s">
        <v>15</v>
      </c>
      <c r="F29" s="7">
        <f>(F16/F$19)*F$32</f>
        <v>328.24809303488814</v>
      </c>
      <c r="G29" s="7">
        <f>(G16/G$19)*G$32</f>
        <v>1641.2404651744405</v>
      </c>
      <c r="H29" s="7">
        <f>(H16/H$19)*H$32</f>
        <v>1641.2404651744405</v>
      </c>
      <c r="I29" s="7" t="e">
        <f>(I16/I$19)*I$32</f>
        <v>#DIV/0!</v>
      </c>
      <c r="J29" s="9" t="e">
        <f t="shared" si="7"/>
        <v>#DIV/0!</v>
      </c>
    </row>
    <row r="30" spans="2:10" x14ac:dyDescent="0.25">
      <c r="C30" s="4" t="str">
        <f>C17</f>
        <v>BU #2</v>
      </c>
      <c r="E30" t="s">
        <v>15</v>
      </c>
      <c r="F30" s="7">
        <f>(F17/F$19)*F$32</f>
        <v>109.41603101162936</v>
      </c>
      <c r="G30" s="7">
        <f t="shared" ref="G30:I31" si="11">(G17/G$19)*G$32</f>
        <v>547.08015505814672</v>
      </c>
      <c r="H30" s="7">
        <f t="shared" si="11"/>
        <v>547.08015505814683</v>
      </c>
      <c r="I30" s="7" t="e">
        <f t="shared" si="11"/>
        <v>#DIV/0!</v>
      </c>
      <c r="J30" s="9" t="e">
        <f t="shared" si="7"/>
        <v>#DIV/0!</v>
      </c>
    </row>
    <row r="31" spans="2:10" x14ac:dyDescent="0.25">
      <c r="B31" s="1" t="s">
        <v>25</v>
      </c>
      <c r="C31" s="4" t="str">
        <f>C18</f>
        <v>Element #2</v>
      </c>
      <c r="E31" t="s">
        <v>15</v>
      </c>
      <c r="F31" s="7">
        <f>(F18/F$19)*F$32</f>
        <v>4814.3053645116916</v>
      </c>
      <c r="G31" s="7">
        <f t="shared" si="11"/>
        <v>0</v>
      </c>
      <c r="H31" s="7">
        <f t="shared" si="11"/>
        <v>1203.5763411279231</v>
      </c>
      <c r="I31" s="7" t="e">
        <f t="shared" si="11"/>
        <v>#DIV/0!</v>
      </c>
      <c r="J31" s="9" t="e">
        <f t="shared" si="7"/>
        <v>#DIV/0!</v>
      </c>
    </row>
    <row r="32" spans="2:10" x14ac:dyDescent="0.25">
      <c r="C32" s="3" t="s">
        <v>6</v>
      </c>
      <c r="F32" s="9">
        <f>F20*$B$24</f>
        <v>20176.316118544451</v>
      </c>
      <c r="G32" s="9">
        <f>G20*$B$24</f>
        <v>76810.05377016381</v>
      </c>
      <c r="H32" s="9">
        <f>H20*$B$24</f>
        <v>78013.630111291743</v>
      </c>
      <c r="I32" s="9">
        <f>I20*$B$24</f>
        <v>0</v>
      </c>
      <c r="J32" s="9">
        <f t="shared" si="7"/>
        <v>175000</v>
      </c>
    </row>
    <row r="33" spans="3:10" x14ac:dyDescent="0.25">
      <c r="C33" s="3" t="s">
        <v>7</v>
      </c>
      <c r="F33" s="9">
        <f>F32</f>
        <v>20176.316118544451</v>
      </c>
      <c r="G33" s="9">
        <f>F33+G32</f>
        <v>96986.369888708257</v>
      </c>
      <c r="H33" s="9">
        <f>G33+H32</f>
        <v>175000</v>
      </c>
      <c r="I33" s="9">
        <f>H33+I32</f>
        <v>175000</v>
      </c>
      <c r="J33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6" workbookViewId="0">
      <selection activeCell="G24" sqref="G24"/>
    </sheetView>
  </sheetViews>
  <sheetFormatPr defaultRowHeight="15" x14ac:dyDescent="0.25"/>
  <cols>
    <col min="2" max="2" width="22.42578125" bestFit="1" customWidth="1"/>
    <col min="3" max="3" width="22.42578125" customWidth="1"/>
    <col min="4" max="4" width="11.5703125" customWidth="1"/>
    <col min="5" max="5" width="5.42578125" customWidth="1"/>
    <col min="6" max="6" width="5.140625" customWidth="1"/>
    <col min="7" max="10" width="13.7109375" bestFit="1" customWidth="1"/>
    <col min="11" max="11" width="9.5703125" bestFit="1" customWidth="1"/>
    <col min="13" max="13" width="23.85546875" bestFit="1" customWidth="1"/>
  </cols>
  <sheetData>
    <row r="1" spans="1:21" x14ac:dyDescent="0.25">
      <c r="B1" t="s">
        <v>32</v>
      </c>
      <c r="G1" s="1"/>
      <c r="J1">
        <v>21</v>
      </c>
    </row>
    <row r="2" spans="1:21" x14ac:dyDescent="0.25">
      <c r="G2" s="4" t="s">
        <v>33</v>
      </c>
      <c r="H2" s="4" t="s">
        <v>34</v>
      </c>
      <c r="I2" s="4" t="s">
        <v>35</v>
      </c>
      <c r="J2" s="4" t="s">
        <v>36</v>
      </c>
      <c r="K2" s="3" t="s">
        <v>1</v>
      </c>
      <c r="M2" s="10" t="s">
        <v>9</v>
      </c>
    </row>
    <row r="3" spans="1:21" x14ac:dyDescent="0.25">
      <c r="D3" s="4" t="s">
        <v>12</v>
      </c>
      <c r="G3" s="14">
        <v>4</v>
      </c>
      <c r="H3" s="14">
        <v>20</v>
      </c>
      <c r="I3" s="14">
        <v>20</v>
      </c>
      <c r="J3" s="2">
        <v>0</v>
      </c>
      <c r="K3" s="3">
        <f>SUM(G3:J3)</f>
        <v>44</v>
      </c>
      <c r="M3" s="10"/>
    </row>
    <row r="4" spans="1:21" x14ac:dyDescent="0.25">
      <c r="B4" s="1" t="s">
        <v>2</v>
      </c>
      <c r="C4" s="1"/>
      <c r="D4" s="2" t="s">
        <v>13</v>
      </c>
      <c r="F4" t="s">
        <v>14</v>
      </c>
      <c r="G4" s="2">
        <v>0</v>
      </c>
      <c r="H4" s="11">
        <v>0</v>
      </c>
      <c r="I4" s="11">
        <v>0</v>
      </c>
      <c r="J4" s="11">
        <v>0</v>
      </c>
      <c r="K4" s="3">
        <f>SUM(G4:J4)</f>
        <v>0</v>
      </c>
      <c r="M4" s="2" t="s">
        <v>8</v>
      </c>
    </row>
    <row r="5" spans="1:21" x14ac:dyDescent="0.25">
      <c r="D5" s="2" t="str">
        <f>D4</f>
        <v>Graham</v>
      </c>
      <c r="F5" t="s">
        <v>15</v>
      </c>
      <c r="G5" s="2">
        <v>4</v>
      </c>
      <c r="H5" s="2">
        <v>20</v>
      </c>
      <c r="I5" s="2">
        <v>20</v>
      </c>
      <c r="J5" s="2">
        <v>0</v>
      </c>
      <c r="K5" s="3">
        <f>SUM(G5:J5)</f>
        <v>44</v>
      </c>
      <c r="M5" s="4" t="s">
        <v>10</v>
      </c>
    </row>
    <row r="6" spans="1:21" x14ac:dyDescent="0.25">
      <c r="D6" s="2" t="s">
        <v>16</v>
      </c>
      <c r="F6" t="s">
        <v>14</v>
      </c>
      <c r="G6" s="2">
        <v>0</v>
      </c>
      <c r="H6" s="2">
        <v>0</v>
      </c>
      <c r="I6" s="2">
        <v>0</v>
      </c>
      <c r="J6" s="2">
        <v>0</v>
      </c>
      <c r="K6" s="3">
        <f>SUM(G6:J6)</f>
        <v>0</v>
      </c>
      <c r="M6" s="4" t="s">
        <v>10</v>
      </c>
    </row>
    <row r="7" spans="1:21" x14ac:dyDescent="0.25">
      <c r="D7" s="2" t="str">
        <f>D6</f>
        <v>Yasmin</v>
      </c>
      <c r="F7" t="s">
        <v>15</v>
      </c>
      <c r="G7" s="2">
        <v>4</v>
      </c>
      <c r="H7" s="2">
        <v>20</v>
      </c>
      <c r="I7" s="2">
        <v>20</v>
      </c>
      <c r="J7" s="2">
        <v>0</v>
      </c>
      <c r="K7" s="3">
        <f>SUM(G7:J7)</f>
        <v>44</v>
      </c>
      <c r="M7" s="6" t="s">
        <v>11</v>
      </c>
    </row>
    <row r="8" spans="1:2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21" x14ac:dyDescent="0.25">
      <c r="C9" t="s">
        <v>28</v>
      </c>
      <c r="E9" t="s">
        <v>0</v>
      </c>
    </row>
    <row r="10" spans="1:21" x14ac:dyDescent="0.25">
      <c r="A10" t="s">
        <v>27</v>
      </c>
      <c r="B10" s="1" t="s">
        <v>17</v>
      </c>
      <c r="C10" s="1" t="s">
        <v>29</v>
      </c>
      <c r="D10" s="4" t="str">
        <f>D4</f>
        <v>Graham</v>
      </c>
      <c r="E10" s="2">
        <v>550</v>
      </c>
      <c r="F10" t="s">
        <v>14</v>
      </c>
      <c r="G10" s="6">
        <f>G4*$E10</f>
        <v>0</v>
      </c>
      <c r="H10" s="6">
        <f>H4*$E10</f>
        <v>0</v>
      </c>
      <c r="I10" s="6">
        <f>I4*$E10</f>
        <v>0</v>
      </c>
      <c r="J10" s="6">
        <f t="shared" ref="J10" si="0">J4*$E10</f>
        <v>0</v>
      </c>
      <c r="K10" s="3">
        <f t="shared" ref="K10:K18" si="1">SUM(G10:J10)</f>
        <v>0</v>
      </c>
      <c r="Q10">
        <v>23</v>
      </c>
      <c r="R10">
        <v>22</v>
      </c>
      <c r="S10">
        <v>21</v>
      </c>
      <c r="T10">
        <v>21</v>
      </c>
      <c r="U10">
        <f>SUM(Q10:T10)</f>
        <v>87</v>
      </c>
    </row>
    <row r="11" spans="1:21" x14ac:dyDescent="0.25">
      <c r="B11" s="1"/>
      <c r="C11" s="1"/>
      <c r="D11" s="4" t="str">
        <f>D5</f>
        <v>Graham</v>
      </c>
      <c r="E11" s="5"/>
      <c r="F11" t="s">
        <v>15</v>
      </c>
      <c r="G11" s="6">
        <f>G5*$E10</f>
        <v>2200</v>
      </c>
      <c r="H11" s="15">
        <f>H5*$E10</f>
        <v>11000</v>
      </c>
      <c r="I11" s="6">
        <f t="shared" ref="I11:J11" si="2">I5*$E10</f>
        <v>11000</v>
      </c>
      <c r="J11" s="6">
        <f t="shared" si="2"/>
        <v>0</v>
      </c>
      <c r="K11" s="3">
        <f t="shared" si="1"/>
        <v>24200</v>
      </c>
    </row>
    <row r="12" spans="1:21" x14ac:dyDescent="0.25">
      <c r="D12" s="4" t="str">
        <f>D6</f>
        <v>Yasmin</v>
      </c>
      <c r="E12" s="2">
        <v>1000</v>
      </c>
      <c r="F12" t="s">
        <v>14</v>
      </c>
      <c r="G12" s="6">
        <f t="shared" ref="G12:J12" si="3">G6*$E12</f>
        <v>0</v>
      </c>
      <c r="H12" s="6">
        <f t="shared" si="3"/>
        <v>0</v>
      </c>
      <c r="I12" s="6">
        <f t="shared" si="3"/>
        <v>0</v>
      </c>
      <c r="J12" s="6">
        <f t="shared" si="3"/>
        <v>0</v>
      </c>
      <c r="K12" s="3">
        <f t="shared" si="1"/>
        <v>0</v>
      </c>
    </row>
    <row r="13" spans="1:21" x14ac:dyDescent="0.25">
      <c r="D13" s="4" t="str">
        <f>D7</f>
        <v>Yasmin</v>
      </c>
      <c r="E13" s="2"/>
      <c r="F13" t="s">
        <v>15</v>
      </c>
      <c r="G13" s="6">
        <f t="shared" ref="G13:J13" si="4">G7*$E12</f>
        <v>4000</v>
      </c>
      <c r="H13" s="6">
        <f t="shared" si="4"/>
        <v>20000</v>
      </c>
      <c r="I13" s="15">
        <f t="shared" si="4"/>
        <v>20000</v>
      </c>
      <c r="J13" s="6">
        <f t="shared" si="4"/>
        <v>0</v>
      </c>
      <c r="K13" s="3">
        <f t="shared" si="1"/>
        <v>44000</v>
      </c>
    </row>
    <row r="14" spans="1:21" x14ac:dyDescent="0.25">
      <c r="B14" s="1" t="s">
        <v>18</v>
      </c>
      <c r="C14" s="1" t="s">
        <v>30</v>
      </c>
      <c r="D14" s="4" t="s">
        <v>13</v>
      </c>
      <c r="E14" s="5"/>
      <c r="F14" t="s">
        <v>14</v>
      </c>
      <c r="G14" s="2">
        <v>0</v>
      </c>
      <c r="H14" s="2">
        <v>0</v>
      </c>
      <c r="I14" s="2">
        <v>0</v>
      </c>
      <c r="J14" s="2">
        <v>0</v>
      </c>
      <c r="K14" s="3">
        <f t="shared" si="1"/>
        <v>0</v>
      </c>
    </row>
    <row r="15" spans="1:21" x14ac:dyDescent="0.25">
      <c r="D15" s="4" t="s">
        <v>16</v>
      </c>
      <c r="E15" s="5"/>
      <c r="F15" t="s">
        <v>14</v>
      </c>
      <c r="G15" s="2"/>
      <c r="H15" s="2">
        <v>0</v>
      </c>
      <c r="I15" s="2">
        <v>0</v>
      </c>
      <c r="J15" s="2">
        <v>0</v>
      </c>
      <c r="K15" s="3">
        <f t="shared" si="1"/>
        <v>0</v>
      </c>
    </row>
    <row r="16" spans="1:21" x14ac:dyDescent="0.25">
      <c r="D16" s="2" t="s">
        <v>19</v>
      </c>
      <c r="E16" s="2">
        <v>0</v>
      </c>
      <c r="F16" t="s">
        <v>15</v>
      </c>
      <c r="G16" s="7">
        <f t="shared" ref="G16:J17" si="5">(G$3/$K$3)*$E16</f>
        <v>0</v>
      </c>
      <c r="H16" s="7">
        <f t="shared" si="5"/>
        <v>0</v>
      </c>
      <c r="I16" s="7">
        <f t="shared" si="5"/>
        <v>0</v>
      </c>
      <c r="J16" s="7">
        <f t="shared" si="5"/>
        <v>0</v>
      </c>
      <c r="K16" s="3">
        <f t="shared" si="1"/>
        <v>0</v>
      </c>
    </row>
    <row r="17" spans="1:11" x14ac:dyDescent="0.25">
      <c r="D17" s="2" t="s">
        <v>20</v>
      </c>
      <c r="E17" s="2">
        <v>0</v>
      </c>
      <c r="F17" t="s">
        <v>15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7">
        <f t="shared" si="5"/>
        <v>0</v>
      </c>
      <c r="K17" s="3">
        <f t="shared" si="1"/>
        <v>0</v>
      </c>
    </row>
    <row r="18" spans="1:11" x14ac:dyDescent="0.25">
      <c r="B18" s="1" t="s">
        <v>21</v>
      </c>
      <c r="C18" s="1" t="s">
        <v>31</v>
      </c>
      <c r="D18" s="2" t="s">
        <v>22</v>
      </c>
      <c r="E18" s="5"/>
      <c r="F18" t="s">
        <v>15</v>
      </c>
      <c r="G18" s="2">
        <v>2000</v>
      </c>
      <c r="H18" s="2">
        <v>0</v>
      </c>
      <c r="I18" s="16">
        <v>500</v>
      </c>
      <c r="J18" s="2"/>
      <c r="K18" s="3">
        <f t="shared" si="1"/>
        <v>2500</v>
      </c>
    </row>
    <row r="19" spans="1:11" x14ac:dyDescent="0.25">
      <c r="D19" s="3" t="s">
        <v>5</v>
      </c>
      <c r="G19" s="9">
        <f>SUM(G10:G18)</f>
        <v>8200</v>
      </c>
      <c r="H19" s="9">
        <f>SUM(H10:H18)</f>
        <v>31000</v>
      </c>
      <c r="I19" s="9">
        <f t="shared" ref="I19:J19" si="6">SUM(I10:I18)</f>
        <v>31500</v>
      </c>
      <c r="J19" s="9">
        <f t="shared" si="6"/>
        <v>0</v>
      </c>
      <c r="K19" s="3">
        <f>SUM(K10:K18)</f>
        <v>70700</v>
      </c>
    </row>
    <row r="20" spans="1:11" x14ac:dyDescent="0.25">
      <c r="D20" s="3" t="s">
        <v>4</v>
      </c>
      <c r="G20" s="8">
        <f>G19/$K$19</f>
        <v>0.11598302687411598</v>
      </c>
      <c r="H20" s="8">
        <f>H19/$K$19</f>
        <v>0.43847241867043846</v>
      </c>
      <c r="I20" s="8">
        <f>I19/$K$19</f>
        <v>0.44554455445544555</v>
      </c>
      <c r="J20" s="8">
        <f>J19/$K$19</f>
        <v>0</v>
      </c>
      <c r="K20" s="3">
        <f>SUM(G20:J20)</f>
        <v>1</v>
      </c>
    </row>
    <row r="21" spans="1:11" x14ac:dyDescent="0.25">
      <c r="D21" s="3" t="s">
        <v>3</v>
      </c>
      <c r="G21" s="8">
        <f>G20</f>
        <v>0.11598302687411598</v>
      </c>
      <c r="H21" s="8">
        <f>G21+H20</f>
        <v>0.55445544554455439</v>
      </c>
      <c r="I21" s="8">
        <f>H21+I20</f>
        <v>1</v>
      </c>
      <c r="J21" s="8">
        <f>I21+J20</f>
        <v>1</v>
      </c>
      <c r="K21" s="3"/>
    </row>
    <row r="23" spans="1:11" x14ac:dyDescent="0.25">
      <c r="A23" t="s">
        <v>26</v>
      </c>
      <c r="B23" s="1" t="s">
        <v>23</v>
      </c>
      <c r="C23" s="1" t="s">
        <v>29</v>
      </c>
      <c r="D23" s="4" t="str">
        <f>D4</f>
        <v>Graham</v>
      </c>
      <c r="F23" t="s">
        <v>14</v>
      </c>
      <c r="G23" s="7">
        <f>(G10/G$19)*G$32</f>
        <v>0</v>
      </c>
      <c r="H23" s="7">
        <f>(H10/H$19)*H$32</f>
        <v>0</v>
      </c>
      <c r="I23" s="7">
        <f>(I10/I$19)*I$32</f>
        <v>0</v>
      </c>
      <c r="J23" s="7" t="e">
        <f>(J10/J$19)*J$32</f>
        <v>#DIV/0!</v>
      </c>
      <c r="K23" s="9" t="e">
        <f t="shared" ref="K23:K32" si="7">SUM(G23:J23)</f>
        <v>#DIV/0!</v>
      </c>
    </row>
    <row r="24" spans="1:11" x14ac:dyDescent="0.25">
      <c r="B24" s="12">
        <v>175000</v>
      </c>
      <c r="C24" s="1"/>
      <c r="D24" s="4" t="str">
        <f>D5</f>
        <v>Graham</v>
      </c>
      <c r="F24" t="s">
        <v>15</v>
      </c>
      <c r="G24" s="18">
        <f>(G11/G$19)*G$32</f>
        <v>5445.5445544554459</v>
      </c>
      <c r="H24" s="7">
        <f t="shared" ref="H24:J24" si="8">(H11/H$19)*H$32</f>
        <v>27227.722772277226</v>
      </c>
      <c r="I24" s="7">
        <f t="shared" si="8"/>
        <v>27227.722772277226</v>
      </c>
      <c r="J24" s="7" t="e">
        <f t="shared" si="8"/>
        <v>#DIV/0!</v>
      </c>
      <c r="K24" s="9" t="e">
        <f t="shared" si="7"/>
        <v>#DIV/0!</v>
      </c>
    </row>
    <row r="25" spans="1:11" x14ac:dyDescent="0.25">
      <c r="D25" s="4" t="str">
        <f>D6</f>
        <v>Yasmin</v>
      </c>
      <c r="F25" t="s">
        <v>14</v>
      </c>
      <c r="G25" s="7">
        <f>(G12/G$19)*G$32</f>
        <v>0</v>
      </c>
      <c r="H25" s="7">
        <f>(H12/H$19)*H$32</f>
        <v>0</v>
      </c>
      <c r="I25" s="7">
        <f>(I12/I$19)*I$32</f>
        <v>0</v>
      </c>
      <c r="J25" s="7" t="e">
        <f>(J12/J$19)*J$32</f>
        <v>#DIV/0!</v>
      </c>
      <c r="K25" s="9" t="e">
        <f t="shared" si="7"/>
        <v>#DIV/0!</v>
      </c>
    </row>
    <row r="26" spans="1:11" x14ac:dyDescent="0.25">
      <c r="B26" s="13"/>
      <c r="D26" s="4" t="str">
        <f>D7</f>
        <v>Yasmin</v>
      </c>
      <c r="F26" t="s">
        <v>15</v>
      </c>
      <c r="G26" s="7">
        <f t="shared" ref="G26:J26" si="9">(G13/G$19)*G$32</f>
        <v>9900.9900990098995</v>
      </c>
      <c r="H26" s="7">
        <f t="shared" si="9"/>
        <v>49504.950495049496</v>
      </c>
      <c r="I26" s="18">
        <f t="shared" si="9"/>
        <v>49504.950495049503</v>
      </c>
      <c r="J26" s="7" t="e">
        <f t="shared" si="9"/>
        <v>#DIV/0!</v>
      </c>
      <c r="K26" s="9" t="e">
        <f t="shared" si="7"/>
        <v>#DIV/0!</v>
      </c>
    </row>
    <row r="27" spans="1:11" x14ac:dyDescent="0.25">
      <c r="B27" s="1" t="s">
        <v>24</v>
      </c>
      <c r="C27" s="1" t="s">
        <v>30</v>
      </c>
      <c r="D27" s="4" t="str">
        <f>D14</f>
        <v>Graham</v>
      </c>
      <c r="F27" t="s">
        <v>14</v>
      </c>
      <c r="G27" s="7">
        <f>(G14/G$19)*G$32</f>
        <v>0</v>
      </c>
      <c r="H27" s="7">
        <f>(H14/H$19)*H$32</f>
        <v>0</v>
      </c>
      <c r="I27" s="7">
        <f>(I14/I$19)*I$32</f>
        <v>0</v>
      </c>
      <c r="J27" s="7" t="e">
        <f>(J14/J$19)*J$32</f>
        <v>#DIV/0!</v>
      </c>
      <c r="K27" s="9" t="e">
        <f t="shared" si="7"/>
        <v>#DIV/0!</v>
      </c>
    </row>
    <row r="28" spans="1:11" x14ac:dyDescent="0.25">
      <c r="B28" s="13"/>
      <c r="D28" s="4" t="str">
        <f>D15</f>
        <v>Yasmin</v>
      </c>
      <c r="F28" t="s">
        <v>14</v>
      </c>
      <c r="G28" s="7">
        <f>(G15/G$19)*G$32</f>
        <v>0</v>
      </c>
      <c r="H28" s="7">
        <f t="shared" ref="H28:J28" si="10">(H15/H$19)*H$32</f>
        <v>0</v>
      </c>
      <c r="I28" s="7">
        <f t="shared" si="10"/>
        <v>0</v>
      </c>
      <c r="J28" s="7" t="e">
        <f t="shared" si="10"/>
        <v>#DIV/0!</v>
      </c>
      <c r="K28" s="9" t="e">
        <f t="shared" si="7"/>
        <v>#DIV/0!</v>
      </c>
    </row>
    <row r="29" spans="1:11" x14ac:dyDescent="0.25">
      <c r="B29" s="13"/>
      <c r="D29" s="4" t="str">
        <f>D16</f>
        <v>BU #1</v>
      </c>
      <c r="F29" t="s">
        <v>15</v>
      </c>
      <c r="G29" s="7">
        <f>(G16/G$19)*G$32</f>
        <v>0</v>
      </c>
      <c r="H29" s="7">
        <f>(H16/H$19)*H$32</f>
        <v>0</v>
      </c>
      <c r="I29" s="7">
        <f>(I16/I$19)*I$32</f>
        <v>0</v>
      </c>
      <c r="J29" s="7" t="e">
        <f>(J16/J$19)*J$32</f>
        <v>#DIV/0!</v>
      </c>
      <c r="K29" s="9" t="e">
        <f t="shared" si="7"/>
        <v>#DIV/0!</v>
      </c>
    </row>
    <row r="30" spans="1:11" x14ac:dyDescent="0.25">
      <c r="D30" s="4" t="str">
        <f>D17</f>
        <v>BU #2</v>
      </c>
      <c r="F30" t="s">
        <v>15</v>
      </c>
      <c r="G30" s="7">
        <f>(G17/G$19)*G$32</f>
        <v>0</v>
      </c>
      <c r="H30" s="7">
        <f t="shared" ref="H30:J31" si="11">(H17/H$19)*H$32</f>
        <v>0</v>
      </c>
      <c r="I30" s="7">
        <f t="shared" si="11"/>
        <v>0</v>
      </c>
      <c r="J30" s="7" t="e">
        <f t="shared" si="11"/>
        <v>#DIV/0!</v>
      </c>
      <c r="K30" s="9" t="e">
        <f t="shared" si="7"/>
        <v>#DIV/0!</v>
      </c>
    </row>
    <row r="31" spans="1:11" x14ac:dyDescent="0.25">
      <c r="B31" s="1" t="s">
        <v>25</v>
      </c>
      <c r="C31" s="1" t="s">
        <v>31</v>
      </c>
      <c r="D31" s="4" t="str">
        <f>D18</f>
        <v>Element #2</v>
      </c>
      <c r="F31" t="s">
        <v>15</v>
      </c>
      <c r="G31" s="7">
        <f>(G18/G$19)*G$32</f>
        <v>4950.4950495049497</v>
      </c>
      <c r="H31" s="7">
        <f t="shared" si="11"/>
        <v>0</v>
      </c>
      <c r="I31" s="18">
        <f>(I18/I$19)*I$32</f>
        <v>1237.6237623762374</v>
      </c>
      <c r="J31" s="7" t="e">
        <f t="shared" si="11"/>
        <v>#DIV/0!</v>
      </c>
      <c r="K31" s="9" t="e">
        <f t="shared" si="7"/>
        <v>#DIV/0!</v>
      </c>
    </row>
    <row r="32" spans="1:11" x14ac:dyDescent="0.25">
      <c r="D32" s="3" t="s">
        <v>6</v>
      </c>
      <c r="G32" s="9">
        <f>G20*$B$24</f>
        <v>20297.029702970296</v>
      </c>
      <c r="H32" s="9">
        <f>H20*$B$24</f>
        <v>76732.673267326725</v>
      </c>
      <c r="I32" s="9">
        <f>I20*$B$24</f>
        <v>77970.297029702968</v>
      </c>
      <c r="J32" s="9">
        <f>J20*$B$24</f>
        <v>0</v>
      </c>
      <c r="K32" s="9">
        <f t="shared" si="7"/>
        <v>175000</v>
      </c>
    </row>
    <row r="33" spans="4:11" x14ac:dyDescent="0.25">
      <c r="D33" s="3" t="s">
        <v>7</v>
      </c>
      <c r="G33" s="9">
        <f>G32</f>
        <v>20297.029702970296</v>
      </c>
      <c r="H33" s="9">
        <f>G33+H32</f>
        <v>97029.702970297018</v>
      </c>
      <c r="I33" s="9">
        <f>H33+I32</f>
        <v>175000</v>
      </c>
      <c r="J33" s="9">
        <f>I33+J32</f>
        <v>175000</v>
      </c>
      <c r="K3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topLeftCell="E16" workbookViewId="0">
      <selection activeCell="H31" sqref="H31"/>
    </sheetView>
  </sheetViews>
  <sheetFormatPr defaultRowHeight="15" x14ac:dyDescent="0.25"/>
  <cols>
    <col min="2" max="2" width="22.42578125" bestFit="1" customWidth="1"/>
    <col min="3" max="3" width="11.5703125" customWidth="1"/>
    <col min="4" max="4" width="5.42578125" customWidth="1"/>
    <col min="5" max="5" width="5.140625" customWidth="1"/>
    <col min="6" max="9" width="13.7109375" bestFit="1" customWidth="1"/>
    <col min="10" max="10" width="9.5703125" bestFit="1" customWidth="1"/>
    <col min="12" max="12" width="23.85546875" bestFit="1" customWidth="1"/>
  </cols>
  <sheetData>
    <row r="1" spans="2:20" x14ac:dyDescent="0.25">
      <c r="B1" t="s">
        <v>32</v>
      </c>
      <c r="F1" s="1"/>
      <c r="I1">
        <v>21</v>
      </c>
    </row>
    <row r="2" spans="2:20" x14ac:dyDescent="0.25">
      <c r="F2" s="4" t="s">
        <v>33</v>
      </c>
      <c r="G2" s="4" t="s">
        <v>34</v>
      </c>
      <c r="H2" s="4" t="s">
        <v>35</v>
      </c>
      <c r="I2" s="4" t="s">
        <v>36</v>
      </c>
      <c r="J2" s="3" t="s">
        <v>1</v>
      </c>
      <c r="L2" s="10" t="s">
        <v>9</v>
      </c>
    </row>
    <row r="3" spans="2:20" x14ac:dyDescent="0.25">
      <c r="C3" s="4" t="s">
        <v>12</v>
      </c>
      <c r="F3" s="14">
        <v>4</v>
      </c>
      <c r="G3" s="14">
        <v>20</v>
      </c>
      <c r="H3" s="14">
        <v>20</v>
      </c>
      <c r="I3" s="2">
        <v>0</v>
      </c>
      <c r="J3" s="3">
        <f>SUM(F3:I3)</f>
        <v>44</v>
      </c>
      <c r="L3" s="10"/>
    </row>
    <row r="4" spans="2:20" x14ac:dyDescent="0.25">
      <c r="B4" s="1" t="s">
        <v>2</v>
      </c>
      <c r="C4" s="2" t="s">
        <v>13</v>
      </c>
      <c r="E4" t="s">
        <v>14</v>
      </c>
      <c r="F4" s="2">
        <v>4</v>
      </c>
      <c r="G4" s="11">
        <v>0</v>
      </c>
      <c r="H4" s="11">
        <v>0</v>
      </c>
      <c r="I4" s="11">
        <v>0</v>
      </c>
      <c r="J4" s="3">
        <f>SUM(F4:I4)</f>
        <v>4</v>
      </c>
      <c r="L4" s="2" t="s">
        <v>8</v>
      </c>
    </row>
    <row r="5" spans="2:20" x14ac:dyDescent="0.25">
      <c r="C5" s="2" t="str">
        <f>C4</f>
        <v>Graham</v>
      </c>
      <c r="E5" t="s">
        <v>15</v>
      </c>
      <c r="F5" s="2">
        <v>0</v>
      </c>
      <c r="G5" s="2">
        <v>20</v>
      </c>
      <c r="H5" s="2">
        <v>20</v>
      </c>
      <c r="I5" s="2">
        <v>0</v>
      </c>
      <c r="J5" s="3">
        <f>SUM(F5:I5)</f>
        <v>40</v>
      </c>
      <c r="L5" s="4" t="s">
        <v>10</v>
      </c>
    </row>
    <row r="6" spans="2:20" x14ac:dyDescent="0.25">
      <c r="C6" s="2" t="s">
        <v>16</v>
      </c>
      <c r="E6" t="s">
        <v>14</v>
      </c>
      <c r="F6" s="2">
        <v>4</v>
      </c>
      <c r="G6" s="2">
        <v>0</v>
      </c>
      <c r="H6" s="2">
        <v>0</v>
      </c>
      <c r="I6" s="2">
        <v>0</v>
      </c>
      <c r="J6" s="3">
        <f>SUM(F6:I6)</f>
        <v>4</v>
      </c>
      <c r="L6" s="4" t="s">
        <v>10</v>
      </c>
    </row>
    <row r="7" spans="2:20" x14ac:dyDescent="0.25">
      <c r="C7" s="2" t="str">
        <f>C6</f>
        <v>Yasmin</v>
      </c>
      <c r="E7" t="s">
        <v>15</v>
      </c>
      <c r="F7" s="2">
        <v>0</v>
      </c>
      <c r="G7" s="2">
        <v>20</v>
      </c>
      <c r="H7" s="2">
        <v>20</v>
      </c>
      <c r="I7" s="2">
        <v>0</v>
      </c>
      <c r="J7" s="3">
        <f>SUM(F7:I7)</f>
        <v>40</v>
      </c>
      <c r="L7" s="6" t="s">
        <v>11</v>
      </c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20" x14ac:dyDescent="0.25">
      <c r="D9" t="s">
        <v>0</v>
      </c>
    </row>
    <row r="10" spans="2:20" x14ac:dyDescent="0.25">
      <c r="B10" s="1" t="s">
        <v>17</v>
      </c>
      <c r="C10" s="4" t="str">
        <f>C4</f>
        <v>Graham</v>
      </c>
      <c r="D10" s="2">
        <v>550</v>
      </c>
      <c r="E10" t="s">
        <v>14</v>
      </c>
      <c r="F10" s="15">
        <f>F4*$D10</f>
        <v>2200</v>
      </c>
      <c r="G10" s="6">
        <f>G4*$D10</f>
        <v>0</v>
      </c>
      <c r="H10" s="6">
        <f>H4*$D10</f>
        <v>0</v>
      </c>
      <c r="I10" s="6">
        <f t="shared" ref="I10" si="0">I4*$D10</f>
        <v>0</v>
      </c>
      <c r="J10" s="3">
        <f t="shared" ref="J10:J18" si="1">SUM(F10:I10)</f>
        <v>2200</v>
      </c>
      <c r="P10">
        <v>23</v>
      </c>
      <c r="Q10">
        <v>22</v>
      </c>
      <c r="R10">
        <v>21</v>
      </c>
      <c r="S10">
        <v>21</v>
      </c>
      <c r="T10">
        <f>SUM(P10:S10)</f>
        <v>87</v>
      </c>
    </row>
    <row r="11" spans="2:20" x14ac:dyDescent="0.25">
      <c r="B11" s="1"/>
      <c r="C11" s="4" t="str">
        <f>C5</f>
        <v>Graham</v>
      </c>
      <c r="D11" s="5"/>
      <c r="E11" t="s">
        <v>15</v>
      </c>
      <c r="F11" s="6">
        <f t="shared" ref="F11:I11" si="2">F5*$D10</f>
        <v>0</v>
      </c>
      <c r="G11" s="6">
        <f t="shared" si="2"/>
        <v>11000</v>
      </c>
      <c r="H11" s="6">
        <f t="shared" si="2"/>
        <v>11000</v>
      </c>
      <c r="I11" s="6">
        <f t="shared" si="2"/>
        <v>0</v>
      </c>
      <c r="J11" s="3">
        <f t="shared" si="1"/>
        <v>22000</v>
      </c>
    </row>
    <row r="12" spans="2:20" x14ac:dyDescent="0.25">
      <c r="C12" s="4" t="str">
        <f>C6</f>
        <v>Yasmin</v>
      </c>
      <c r="D12" s="2">
        <v>1000</v>
      </c>
      <c r="E12" t="s">
        <v>14</v>
      </c>
      <c r="F12" s="6">
        <f t="shared" ref="F12:I12" si="3">F6*$D12</f>
        <v>4000</v>
      </c>
      <c r="G12" s="6">
        <f t="shared" si="3"/>
        <v>0</v>
      </c>
      <c r="H12" s="6">
        <f t="shared" si="3"/>
        <v>0</v>
      </c>
      <c r="I12" s="6">
        <f t="shared" si="3"/>
        <v>0</v>
      </c>
      <c r="J12" s="3">
        <f t="shared" si="1"/>
        <v>4000</v>
      </c>
    </row>
    <row r="13" spans="2:20" x14ac:dyDescent="0.25">
      <c r="C13" s="4" t="str">
        <f>C7</f>
        <v>Yasmin</v>
      </c>
      <c r="D13" s="2"/>
      <c r="E13" t="s">
        <v>15</v>
      </c>
      <c r="F13" s="6">
        <f t="shared" ref="F13:I13" si="4">F7*$D12</f>
        <v>0</v>
      </c>
      <c r="G13" s="6">
        <f t="shared" si="4"/>
        <v>20000</v>
      </c>
      <c r="H13" s="15">
        <f t="shared" si="4"/>
        <v>20000</v>
      </c>
      <c r="I13" s="6">
        <f t="shared" si="4"/>
        <v>0</v>
      </c>
      <c r="J13" s="3">
        <f t="shared" si="1"/>
        <v>40000</v>
      </c>
    </row>
    <row r="14" spans="2:20" x14ac:dyDescent="0.25">
      <c r="B14" s="1" t="s">
        <v>18</v>
      </c>
      <c r="C14" s="4" t="s">
        <v>13</v>
      </c>
      <c r="D14" s="5"/>
      <c r="E14" t="s">
        <v>14</v>
      </c>
      <c r="F14" s="2">
        <v>0</v>
      </c>
      <c r="G14" s="2">
        <v>0</v>
      </c>
      <c r="H14" s="2">
        <v>0</v>
      </c>
      <c r="I14" s="2">
        <v>0</v>
      </c>
      <c r="J14" s="3">
        <f t="shared" si="1"/>
        <v>0</v>
      </c>
    </row>
    <row r="15" spans="2:20" x14ac:dyDescent="0.25">
      <c r="C15" s="4" t="s">
        <v>16</v>
      </c>
      <c r="D15" s="5"/>
      <c r="E15" t="s">
        <v>14</v>
      </c>
      <c r="F15" s="2"/>
      <c r="G15" s="2">
        <v>0</v>
      </c>
      <c r="H15" s="2">
        <v>0</v>
      </c>
      <c r="I15" s="2">
        <v>0</v>
      </c>
      <c r="J15" s="3">
        <f t="shared" si="1"/>
        <v>0</v>
      </c>
    </row>
    <row r="16" spans="2:20" x14ac:dyDescent="0.25">
      <c r="C16" s="2" t="s">
        <v>19</v>
      </c>
      <c r="D16" s="2">
        <v>0</v>
      </c>
      <c r="E16" t="s">
        <v>15</v>
      </c>
      <c r="F16" s="7">
        <f t="shared" ref="F16:I17" si="5">(F$3/$J$3)*$D16</f>
        <v>0</v>
      </c>
      <c r="G16" s="7">
        <f t="shared" si="5"/>
        <v>0</v>
      </c>
      <c r="H16" s="7">
        <f t="shared" si="5"/>
        <v>0</v>
      </c>
      <c r="I16" s="7">
        <f t="shared" si="5"/>
        <v>0</v>
      </c>
      <c r="J16" s="3">
        <f t="shared" si="1"/>
        <v>0</v>
      </c>
    </row>
    <row r="17" spans="2:16" x14ac:dyDescent="0.25">
      <c r="C17" s="2" t="s">
        <v>20</v>
      </c>
      <c r="D17" s="2">
        <v>0</v>
      </c>
      <c r="E17" t="s">
        <v>15</v>
      </c>
      <c r="F17" s="7">
        <f t="shared" si="5"/>
        <v>0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3">
        <f t="shared" si="1"/>
        <v>0</v>
      </c>
    </row>
    <row r="18" spans="2:16" x14ac:dyDescent="0.25">
      <c r="B18" s="1" t="s">
        <v>21</v>
      </c>
      <c r="C18" s="2" t="s">
        <v>22</v>
      </c>
      <c r="D18" s="5"/>
      <c r="E18" t="s">
        <v>15</v>
      </c>
      <c r="F18" s="15">
        <v>2000</v>
      </c>
      <c r="G18" s="2">
        <v>0</v>
      </c>
      <c r="H18" s="2">
        <v>500</v>
      </c>
      <c r="I18" s="2"/>
      <c r="J18" s="3">
        <f t="shared" si="1"/>
        <v>2500</v>
      </c>
    </row>
    <row r="19" spans="2:16" x14ac:dyDescent="0.25">
      <c r="C19" s="3" t="s">
        <v>5</v>
      </c>
      <c r="F19" s="9">
        <f>SUM(F10:F18)</f>
        <v>8200</v>
      </c>
      <c r="G19" s="9">
        <f>SUM(G10:G18)</f>
        <v>31000</v>
      </c>
      <c r="H19" s="9">
        <f t="shared" ref="H19:I19" si="6">SUM(H10:H18)</f>
        <v>31500</v>
      </c>
      <c r="I19" s="9">
        <f t="shared" si="6"/>
        <v>0</v>
      </c>
      <c r="J19" s="3">
        <f>SUM(J10:J18)</f>
        <v>70700</v>
      </c>
    </row>
    <row r="20" spans="2:16" x14ac:dyDescent="0.25">
      <c r="C20" s="3" t="s">
        <v>4</v>
      </c>
      <c r="F20" s="8">
        <f>F19/$J$19</f>
        <v>0.11598302687411598</v>
      </c>
      <c r="G20" s="8">
        <f>G19/$J$19</f>
        <v>0.43847241867043846</v>
      </c>
      <c r="H20" s="8">
        <f>H19/$J$19</f>
        <v>0.44554455445544555</v>
      </c>
      <c r="I20" s="8">
        <f>I19/$J$19</f>
        <v>0</v>
      </c>
      <c r="J20" s="3">
        <f>SUM(F20:I20)</f>
        <v>1</v>
      </c>
      <c r="P20" s="5"/>
    </row>
    <row r="21" spans="2:16" x14ac:dyDescent="0.25">
      <c r="C21" s="3" t="s">
        <v>3</v>
      </c>
      <c r="F21" s="8">
        <f>F20</f>
        <v>0.11598302687411598</v>
      </c>
      <c r="G21" s="8">
        <f>F21+G20</f>
        <v>0.55445544554455439</v>
      </c>
      <c r="H21" s="8">
        <f>G21+H20</f>
        <v>1</v>
      </c>
      <c r="I21" s="8">
        <f>H21+I20</f>
        <v>1</v>
      </c>
      <c r="J21" s="3"/>
    </row>
    <row r="23" spans="2:16" x14ac:dyDescent="0.25">
      <c r="B23" s="1" t="s">
        <v>23</v>
      </c>
      <c r="C23" s="4" t="str">
        <f>C4</f>
        <v>Graham</v>
      </c>
      <c r="E23" t="s">
        <v>14</v>
      </c>
      <c r="F23" s="18">
        <f>(F10/F$19)*F$32</f>
        <v>5445.5445544554459</v>
      </c>
      <c r="G23" s="7">
        <f>(G10/G$19)*G$32</f>
        <v>0</v>
      </c>
      <c r="H23" s="7">
        <f>(H10/H$19)*H$32</f>
        <v>0</v>
      </c>
      <c r="I23" s="7" t="e">
        <f>(I10/I$19)*I$32</f>
        <v>#DIV/0!</v>
      </c>
      <c r="J23" s="9" t="e">
        <f t="shared" ref="J23:J32" si="7">SUM(F23:I23)</f>
        <v>#DIV/0!</v>
      </c>
    </row>
    <row r="24" spans="2:16" x14ac:dyDescent="0.25">
      <c r="B24" s="12">
        <v>175000</v>
      </c>
      <c r="C24" s="4" t="str">
        <f>C5</f>
        <v>Graham</v>
      </c>
      <c r="E24" t="s">
        <v>15</v>
      </c>
      <c r="F24" s="7">
        <f>(F11/F$19)*F$32</f>
        <v>0</v>
      </c>
      <c r="G24" s="7">
        <f t="shared" ref="G24:I24" si="8">(G11/G$19)*G$32</f>
        <v>27227.722772277226</v>
      </c>
      <c r="H24" s="7">
        <f t="shared" si="8"/>
        <v>27227.722772277226</v>
      </c>
      <c r="I24" s="7" t="e">
        <f t="shared" si="8"/>
        <v>#DIV/0!</v>
      </c>
      <c r="J24" s="9" t="e">
        <f t="shared" si="7"/>
        <v>#DIV/0!</v>
      </c>
    </row>
    <row r="25" spans="2:16" x14ac:dyDescent="0.25">
      <c r="C25" s="4" t="str">
        <f>C6</f>
        <v>Yasmin</v>
      </c>
      <c r="E25" t="s">
        <v>14</v>
      </c>
      <c r="F25" s="7">
        <f>(F12/F$19)*F$32</f>
        <v>9900.9900990098995</v>
      </c>
      <c r="G25" s="7">
        <f>(G12/G$19)*G$32</f>
        <v>0</v>
      </c>
      <c r="H25" s="7">
        <f>(H12/H$19)*H$32</f>
        <v>0</v>
      </c>
      <c r="I25" s="7" t="e">
        <f>(I12/I$19)*I$32</f>
        <v>#DIV/0!</v>
      </c>
      <c r="J25" s="9" t="e">
        <f t="shared" si="7"/>
        <v>#DIV/0!</v>
      </c>
    </row>
    <row r="26" spans="2:16" x14ac:dyDescent="0.25">
      <c r="B26" s="13"/>
      <c r="C26" s="4" t="str">
        <f>C7</f>
        <v>Yasmin</v>
      </c>
      <c r="E26" t="s">
        <v>15</v>
      </c>
      <c r="F26" s="7">
        <f t="shared" ref="F26:I26" si="9">(F13/F$19)*F$32</f>
        <v>0</v>
      </c>
      <c r="G26" s="18">
        <f>(G13/G$19)*G$32</f>
        <v>49504.950495049496</v>
      </c>
      <c r="H26" s="7">
        <f t="shared" si="9"/>
        <v>49504.950495049503</v>
      </c>
      <c r="I26" s="7" t="e">
        <f t="shared" si="9"/>
        <v>#DIV/0!</v>
      </c>
      <c r="J26" s="9" t="e">
        <f t="shared" si="7"/>
        <v>#DIV/0!</v>
      </c>
    </row>
    <row r="27" spans="2:16" x14ac:dyDescent="0.25">
      <c r="B27" s="1" t="s">
        <v>24</v>
      </c>
      <c r="C27" s="4" t="str">
        <f>C14</f>
        <v>Graham</v>
      </c>
      <c r="E27" t="s">
        <v>14</v>
      </c>
      <c r="F27" s="7">
        <f>(F14/F$19)*F$32</f>
        <v>0</v>
      </c>
      <c r="G27" s="7">
        <f>(G14/G$19)*G$32</f>
        <v>0</v>
      </c>
      <c r="H27" s="7">
        <f>(H14/H$19)*H$32</f>
        <v>0</v>
      </c>
      <c r="I27" s="7" t="e">
        <f>(I14/I$19)*I$32</f>
        <v>#DIV/0!</v>
      </c>
      <c r="J27" s="9" t="e">
        <f t="shared" si="7"/>
        <v>#DIV/0!</v>
      </c>
    </row>
    <row r="28" spans="2:16" x14ac:dyDescent="0.25">
      <c r="B28" s="13"/>
      <c r="C28" s="4" t="str">
        <f>C15</f>
        <v>Yasmin</v>
      </c>
      <c r="E28" t="s">
        <v>14</v>
      </c>
      <c r="F28" s="7">
        <f>(F15/F$19)*F$32</f>
        <v>0</v>
      </c>
      <c r="G28" s="7">
        <f t="shared" ref="G28:I28" si="10">(G15/G$19)*G$32</f>
        <v>0</v>
      </c>
      <c r="H28" s="7">
        <f t="shared" si="10"/>
        <v>0</v>
      </c>
      <c r="I28" s="7" t="e">
        <f t="shared" si="10"/>
        <v>#DIV/0!</v>
      </c>
      <c r="J28" s="9" t="e">
        <f t="shared" si="7"/>
        <v>#DIV/0!</v>
      </c>
    </row>
    <row r="29" spans="2:16" x14ac:dyDescent="0.25">
      <c r="B29" s="13"/>
      <c r="C29" s="4" t="str">
        <f>C16</f>
        <v>BU #1</v>
      </c>
      <c r="E29" t="s">
        <v>15</v>
      </c>
      <c r="F29" s="7">
        <f>(F16/F$19)*F$32</f>
        <v>0</v>
      </c>
      <c r="G29" s="7">
        <f>(G16/G$19)*G$32</f>
        <v>0</v>
      </c>
      <c r="H29" s="7">
        <f>(H16/H$19)*H$32</f>
        <v>0</v>
      </c>
      <c r="I29" s="7" t="e">
        <f>(I16/I$19)*I$32</f>
        <v>#DIV/0!</v>
      </c>
      <c r="J29" s="9" t="e">
        <f t="shared" si="7"/>
        <v>#DIV/0!</v>
      </c>
    </row>
    <row r="30" spans="2:16" x14ac:dyDescent="0.25">
      <c r="C30" s="4" t="str">
        <f>C17</f>
        <v>BU #2</v>
      </c>
      <c r="E30" t="s">
        <v>15</v>
      </c>
      <c r="F30" s="7">
        <f>(F17/F$19)*F$32</f>
        <v>0</v>
      </c>
      <c r="G30" s="7">
        <f t="shared" ref="G30:I31" si="11">(G17/G$19)*G$32</f>
        <v>0</v>
      </c>
      <c r="H30" s="7">
        <f t="shared" si="11"/>
        <v>0</v>
      </c>
      <c r="I30" s="7" t="e">
        <f t="shared" si="11"/>
        <v>#DIV/0!</v>
      </c>
      <c r="J30" s="9" t="e">
        <f t="shared" si="7"/>
        <v>#DIV/0!</v>
      </c>
    </row>
    <row r="31" spans="2:16" x14ac:dyDescent="0.25">
      <c r="B31" s="1" t="s">
        <v>25</v>
      </c>
      <c r="C31" s="4" t="str">
        <f>C18</f>
        <v>Element #2</v>
      </c>
      <c r="E31" t="s">
        <v>15</v>
      </c>
      <c r="F31" s="7">
        <f>(F18/F$19)*F$32</f>
        <v>4950.4950495049497</v>
      </c>
      <c r="G31" s="7">
        <f t="shared" si="11"/>
        <v>0</v>
      </c>
      <c r="H31" s="18">
        <f t="shared" si="11"/>
        <v>1237.6237623762374</v>
      </c>
      <c r="I31" s="7" t="e">
        <f t="shared" si="11"/>
        <v>#DIV/0!</v>
      </c>
      <c r="J31" s="9" t="e">
        <f t="shared" si="7"/>
        <v>#DIV/0!</v>
      </c>
    </row>
    <row r="32" spans="2:16" x14ac:dyDescent="0.25">
      <c r="C32" s="3" t="s">
        <v>6</v>
      </c>
      <c r="F32" s="9">
        <f>F20*$B$24</f>
        <v>20297.029702970296</v>
      </c>
      <c r="G32" s="9">
        <f>G20*$B$24</f>
        <v>76732.673267326725</v>
      </c>
      <c r="H32" s="9">
        <f>H20*$B$24</f>
        <v>77970.297029702968</v>
      </c>
      <c r="I32" s="9">
        <f>I20*$B$24</f>
        <v>0</v>
      </c>
      <c r="J32" s="9">
        <f t="shared" si="7"/>
        <v>175000</v>
      </c>
    </row>
    <row r="33" spans="3:10" x14ac:dyDescent="0.25">
      <c r="C33" s="3" t="s">
        <v>7</v>
      </c>
      <c r="F33" s="9">
        <f>F32</f>
        <v>20297.029702970296</v>
      </c>
      <c r="G33" s="9">
        <f>F33+G32</f>
        <v>97029.702970297018</v>
      </c>
      <c r="H33" s="9">
        <f>G33+H32</f>
        <v>175000</v>
      </c>
      <c r="I33" s="9">
        <f>H33+I32</f>
        <v>175000</v>
      </c>
      <c r="J3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topLeftCell="D16" workbookViewId="0">
      <selection activeCell="F31" sqref="F31"/>
    </sheetView>
  </sheetViews>
  <sheetFormatPr defaultRowHeight="15" x14ac:dyDescent="0.25"/>
  <cols>
    <col min="2" max="2" width="22.42578125" bestFit="1" customWidth="1"/>
    <col min="3" max="3" width="11.5703125" customWidth="1"/>
    <col min="4" max="4" width="5.42578125" customWidth="1"/>
    <col min="5" max="5" width="5.140625" customWidth="1"/>
    <col min="6" max="9" width="13.7109375" bestFit="1" customWidth="1"/>
    <col min="10" max="10" width="9.5703125" bestFit="1" customWidth="1"/>
    <col min="12" max="12" width="23.85546875" bestFit="1" customWidth="1"/>
  </cols>
  <sheetData>
    <row r="1" spans="2:20" x14ac:dyDescent="0.25">
      <c r="B1" t="s">
        <v>32</v>
      </c>
      <c r="F1" s="1"/>
      <c r="I1">
        <v>21</v>
      </c>
    </row>
    <row r="2" spans="2:20" x14ac:dyDescent="0.25">
      <c r="F2" s="4" t="s">
        <v>33</v>
      </c>
      <c r="G2" s="4" t="s">
        <v>34</v>
      </c>
      <c r="H2" s="4" t="s">
        <v>35</v>
      </c>
      <c r="I2" s="4" t="s">
        <v>36</v>
      </c>
      <c r="J2" s="3" t="s">
        <v>1</v>
      </c>
      <c r="L2" s="10" t="s">
        <v>9</v>
      </c>
    </row>
    <row r="3" spans="2:20" x14ac:dyDescent="0.25">
      <c r="C3" s="4" t="s">
        <v>12</v>
      </c>
      <c r="F3" s="14">
        <v>4</v>
      </c>
      <c r="G3" s="14">
        <v>20</v>
      </c>
      <c r="H3" s="14">
        <v>20</v>
      </c>
      <c r="I3" s="2">
        <v>0</v>
      </c>
      <c r="J3" s="3">
        <f>SUM(F3:I3)</f>
        <v>44</v>
      </c>
      <c r="L3" s="10"/>
    </row>
    <row r="4" spans="2:20" x14ac:dyDescent="0.25">
      <c r="B4" s="1" t="s">
        <v>2</v>
      </c>
      <c r="C4" s="2" t="s">
        <v>13</v>
      </c>
      <c r="E4" t="s">
        <v>14</v>
      </c>
      <c r="F4" s="2">
        <v>4</v>
      </c>
      <c r="G4" s="11">
        <v>0</v>
      </c>
      <c r="H4" s="11">
        <v>0</v>
      </c>
      <c r="I4" s="11">
        <v>0</v>
      </c>
      <c r="J4" s="3">
        <f>SUM(F4:I4)</f>
        <v>4</v>
      </c>
      <c r="L4" s="2" t="s">
        <v>8</v>
      </c>
    </row>
    <row r="5" spans="2:20" x14ac:dyDescent="0.25">
      <c r="C5" s="2" t="str">
        <f>C4</f>
        <v>Graham</v>
      </c>
      <c r="E5" t="s">
        <v>15</v>
      </c>
      <c r="F5" s="2">
        <v>0</v>
      </c>
      <c r="G5" s="2">
        <v>20</v>
      </c>
      <c r="H5" s="2">
        <v>20</v>
      </c>
      <c r="I5" s="2">
        <v>0</v>
      </c>
      <c r="J5" s="3">
        <f>SUM(F5:I5)</f>
        <v>40</v>
      </c>
      <c r="L5" s="4" t="s">
        <v>10</v>
      </c>
    </row>
    <row r="6" spans="2:20" x14ac:dyDescent="0.25">
      <c r="C6" s="2" t="s">
        <v>16</v>
      </c>
      <c r="E6" t="s">
        <v>14</v>
      </c>
      <c r="F6" s="2">
        <v>4</v>
      </c>
      <c r="G6" s="2">
        <v>0</v>
      </c>
      <c r="H6" s="2">
        <v>0</v>
      </c>
      <c r="I6" s="2">
        <v>0</v>
      </c>
      <c r="J6" s="3">
        <f>SUM(F6:I6)</f>
        <v>4</v>
      </c>
      <c r="L6" s="4" t="s">
        <v>10</v>
      </c>
    </row>
    <row r="7" spans="2:20" x14ac:dyDescent="0.25">
      <c r="C7" s="2" t="str">
        <f>C6</f>
        <v>Yasmin</v>
      </c>
      <c r="E7" t="s">
        <v>15</v>
      </c>
      <c r="F7" s="2">
        <v>0</v>
      </c>
      <c r="G7" s="2">
        <v>20</v>
      </c>
      <c r="H7" s="2">
        <v>20</v>
      </c>
      <c r="I7" s="2">
        <v>0</v>
      </c>
      <c r="J7" s="3">
        <f>SUM(F7:I7)</f>
        <v>40</v>
      </c>
      <c r="L7" s="6" t="s">
        <v>11</v>
      </c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20" x14ac:dyDescent="0.25">
      <c r="D9" t="s">
        <v>0</v>
      </c>
    </row>
    <row r="10" spans="2:20" x14ac:dyDescent="0.25">
      <c r="B10" s="1" t="s">
        <v>17</v>
      </c>
      <c r="C10" s="4" t="str">
        <f>C4</f>
        <v>Graham</v>
      </c>
      <c r="D10" s="2">
        <v>550</v>
      </c>
      <c r="E10" t="s">
        <v>14</v>
      </c>
      <c r="F10" s="15">
        <f>F4*$D10</f>
        <v>2200</v>
      </c>
      <c r="G10" s="6">
        <f>G4*$D10</f>
        <v>0</v>
      </c>
      <c r="H10" s="6">
        <f>H4*$D10</f>
        <v>0</v>
      </c>
      <c r="I10" s="6">
        <f t="shared" ref="I10" si="0">I4*$D10</f>
        <v>0</v>
      </c>
      <c r="J10" s="3">
        <f t="shared" ref="J10:J18" si="1">SUM(F10:I10)</f>
        <v>2200</v>
      </c>
      <c r="P10">
        <v>23</v>
      </c>
      <c r="Q10">
        <v>22</v>
      </c>
      <c r="R10">
        <v>21</v>
      </c>
      <c r="S10">
        <v>21</v>
      </c>
      <c r="T10">
        <f>SUM(P10:S10)</f>
        <v>87</v>
      </c>
    </row>
    <row r="11" spans="2:20" x14ac:dyDescent="0.25">
      <c r="B11" s="1"/>
      <c r="C11" s="4" t="str">
        <f>C5</f>
        <v>Graham</v>
      </c>
      <c r="D11" s="5"/>
      <c r="E11" t="s">
        <v>15</v>
      </c>
      <c r="F11" s="6">
        <f t="shared" ref="F11:I11" si="2">F5*$D10</f>
        <v>0</v>
      </c>
      <c r="G11" s="6">
        <f t="shared" si="2"/>
        <v>11000</v>
      </c>
      <c r="H11" s="15">
        <f t="shared" si="2"/>
        <v>11000</v>
      </c>
      <c r="I11" s="6">
        <f t="shared" si="2"/>
        <v>0</v>
      </c>
      <c r="J11" s="3">
        <f t="shared" si="1"/>
        <v>22000</v>
      </c>
    </row>
    <row r="12" spans="2:20" x14ac:dyDescent="0.25">
      <c r="C12" s="4" t="str">
        <f>C6</f>
        <v>Yasmin</v>
      </c>
      <c r="D12" s="2">
        <v>1000</v>
      </c>
      <c r="E12" t="s">
        <v>14</v>
      </c>
      <c r="F12" s="6">
        <f t="shared" ref="F12:I12" si="3">F6*$D12</f>
        <v>4000</v>
      </c>
      <c r="G12" s="6">
        <f t="shared" si="3"/>
        <v>0</v>
      </c>
      <c r="H12" s="6">
        <f t="shared" si="3"/>
        <v>0</v>
      </c>
      <c r="I12" s="6">
        <f t="shared" si="3"/>
        <v>0</v>
      </c>
      <c r="J12" s="3">
        <f t="shared" si="1"/>
        <v>4000</v>
      </c>
    </row>
    <row r="13" spans="2:20" x14ac:dyDescent="0.25">
      <c r="C13" s="4" t="str">
        <f>C7</f>
        <v>Yasmin</v>
      </c>
      <c r="D13" s="2"/>
      <c r="E13" t="s">
        <v>15</v>
      </c>
      <c r="F13" s="6">
        <f t="shared" ref="F13:I13" si="4">F7*$D12</f>
        <v>0</v>
      </c>
      <c r="G13" s="15">
        <f t="shared" si="4"/>
        <v>20000</v>
      </c>
      <c r="H13" s="6">
        <f t="shared" si="4"/>
        <v>20000</v>
      </c>
      <c r="I13" s="6">
        <f t="shared" si="4"/>
        <v>0</v>
      </c>
      <c r="J13" s="3">
        <f t="shared" si="1"/>
        <v>40000</v>
      </c>
    </row>
    <row r="14" spans="2:20" x14ac:dyDescent="0.25">
      <c r="B14" s="1" t="s">
        <v>18</v>
      </c>
      <c r="C14" s="4" t="s">
        <v>13</v>
      </c>
      <c r="D14" s="5"/>
      <c r="E14" t="s">
        <v>14</v>
      </c>
      <c r="F14" s="2">
        <v>0</v>
      </c>
      <c r="G14" s="2">
        <v>0</v>
      </c>
      <c r="H14" s="2">
        <v>0</v>
      </c>
      <c r="I14" s="2">
        <v>0</v>
      </c>
      <c r="J14" s="3">
        <f t="shared" si="1"/>
        <v>0</v>
      </c>
    </row>
    <row r="15" spans="2:20" x14ac:dyDescent="0.25">
      <c r="C15" s="4" t="s">
        <v>16</v>
      </c>
      <c r="D15" s="5"/>
      <c r="E15" t="s">
        <v>14</v>
      </c>
      <c r="F15" s="2"/>
      <c r="G15" s="2">
        <v>0</v>
      </c>
      <c r="H15" s="2">
        <v>0</v>
      </c>
      <c r="I15" s="2">
        <v>0</v>
      </c>
      <c r="J15" s="3">
        <f t="shared" si="1"/>
        <v>0</v>
      </c>
    </row>
    <row r="16" spans="2:20" x14ac:dyDescent="0.25">
      <c r="C16" s="2" t="s">
        <v>19</v>
      </c>
      <c r="D16" s="2">
        <v>0</v>
      </c>
      <c r="E16" t="s">
        <v>15</v>
      </c>
      <c r="F16" s="7">
        <f t="shared" ref="F16:I17" si="5">(F$3/$J$3)*$D16</f>
        <v>0</v>
      </c>
      <c r="G16" s="7">
        <f t="shared" si="5"/>
        <v>0</v>
      </c>
      <c r="H16" s="7">
        <f t="shared" si="5"/>
        <v>0</v>
      </c>
      <c r="I16" s="7">
        <f t="shared" si="5"/>
        <v>0</v>
      </c>
      <c r="J16" s="3">
        <f t="shared" si="1"/>
        <v>0</v>
      </c>
    </row>
    <row r="17" spans="2:10" x14ac:dyDescent="0.25">
      <c r="C17" s="2" t="s">
        <v>20</v>
      </c>
      <c r="D17" s="2">
        <v>0</v>
      </c>
      <c r="E17" t="s">
        <v>15</v>
      </c>
      <c r="F17" s="7">
        <f t="shared" si="5"/>
        <v>0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3">
        <f t="shared" si="1"/>
        <v>0</v>
      </c>
    </row>
    <row r="18" spans="2:10" x14ac:dyDescent="0.25">
      <c r="B18" s="1" t="s">
        <v>21</v>
      </c>
      <c r="C18" s="2" t="s">
        <v>22</v>
      </c>
      <c r="D18" s="5"/>
      <c r="E18" t="s">
        <v>15</v>
      </c>
      <c r="F18" s="2">
        <v>2000</v>
      </c>
      <c r="G18" s="2">
        <v>0</v>
      </c>
      <c r="H18" s="2">
        <v>500</v>
      </c>
      <c r="I18" s="2"/>
      <c r="J18" s="3">
        <f t="shared" si="1"/>
        <v>2500</v>
      </c>
    </row>
    <row r="19" spans="2:10" x14ac:dyDescent="0.25">
      <c r="C19" s="3" t="s">
        <v>5</v>
      </c>
      <c r="F19" s="9">
        <f>SUM(F10:F18)</f>
        <v>8200</v>
      </c>
      <c r="G19" s="9">
        <f>SUM(G10:G18)</f>
        <v>31000</v>
      </c>
      <c r="H19" s="9">
        <f t="shared" ref="H19:I19" si="6">SUM(H10:H18)</f>
        <v>31500</v>
      </c>
      <c r="I19" s="9">
        <f t="shared" si="6"/>
        <v>0</v>
      </c>
      <c r="J19" s="3">
        <f>SUM(J10:J18)</f>
        <v>70700</v>
      </c>
    </row>
    <row r="20" spans="2:10" x14ac:dyDescent="0.25">
      <c r="C20" s="3" t="s">
        <v>4</v>
      </c>
      <c r="F20" s="8">
        <f>F19/$J$19</f>
        <v>0.11598302687411598</v>
      </c>
      <c r="G20" s="8">
        <f>G19/$J$19</f>
        <v>0.43847241867043846</v>
      </c>
      <c r="H20" s="8">
        <f>H19/$J$19</f>
        <v>0.44554455445544555</v>
      </c>
      <c r="I20" s="8">
        <f>I19/$J$19</f>
        <v>0</v>
      </c>
      <c r="J20" s="3">
        <f>SUM(F20:I20)</f>
        <v>1</v>
      </c>
    </row>
    <row r="21" spans="2:10" x14ac:dyDescent="0.25">
      <c r="C21" s="3" t="s">
        <v>3</v>
      </c>
      <c r="F21" s="8">
        <f>F20</f>
        <v>0.11598302687411598</v>
      </c>
      <c r="G21" s="8">
        <f>F21+G20</f>
        <v>0.55445544554455439</v>
      </c>
      <c r="H21" s="8">
        <f>G21+H20</f>
        <v>1</v>
      </c>
      <c r="I21" s="8">
        <f>H21+I20</f>
        <v>1</v>
      </c>
      <c r="J21" s="3"/>
    </row>
    <row r="23" spans="2:10" x14ac:dyDescent="0.25">
      <c r="B23" s="1" t="s">
        <v>23</v>
      </c>
      <c r="C23" s="4" t="str">
        <f>C4</f>
        <v>Graham</v>
      </c>
      <c r="E23" t="s">
        <v>14</v>
      </c>
      <c r="F23" s="7">
        <f>(F10/F$19)*F$32</f>
        <v>5445.5445544554459</v>
      </c>
      <c r="G23" s="7">
        <f>(G10/G$19)*G$32</f>
        <v>0</v>
      </c>
      <c r="H23" s="7">
        <f>(H10/H$19)*H$32</f>
        <v>0</v>
      </c>
      <c r="I23" s="7" t="e">
        <f>(I10/I$19)*I$32</f>
        <v>#DIV/0!</v>
      </c>
      <c r="J23" s="9" t="e">
        <f t="shared" ref="J23:J32" si="7">SUM(F23:I23)</f>
        <v>#DIV/0!</v>
      </c>
    </row>
    <row r="24" spans="2:10" x14ac:dyDescent="0.25">
      <c r="B24" s="12">
        <v>175000</v>
      </c>
      <c r="C24" s="4" t="str">
        <f>C5</f>
        <v>Graham</v>
      </c>
      <c r="E24" t="s">
        <v>15</v>
      </c>
      <c r="F24" s="7">
        <f>(F11/F$19)*F$32</f>
        <v>0</v>
      </c>
      <c r="G24" s="18">
        <f t="shared" ref="G24:I24" si="8">(G11/G$19)*G$32</f>
        <v>27227.722772277226</v>
      </c>
      <c r="H24" s="7">
        <f t="shared" si="8"/>
        <v>27227.722772277226</v>
      </c>
      <c r="I24" s="7" t="e">
        <f t="shared" si="8"/>
        <v>#DIV/0!</v>
      </c>
      <c r="J24" s="9" t="e">
        <f t="shared" si="7"/>
        <v>#DIV/0!</v>
      </c>
    </row>
    <row r="25" spans="2:10" x14ac:dyDescent="0.25">
      <c r="C25" s="4" t="str">
        <f>C6</f>
        <v>Yasmin</v>
      </c>
      <c r="E25" t="s">
        <v>14</v>
      </c>
      <c r="F25" s="7">
        <f>(F12/F$19)*F$32</f>
        <v>9900.9900990098995</v>
      </c>
      <c r="G25" s="7">
        <f>(G12/G$19)*G$32</f>
        <v>0</v>
      </c>
      <c r="H25" s="7">
        <f>(H12/H$19)*H$32</f>
        <v>0</v>
      </c>
      <c r="I25" s="7" t="e">
        <f>(I12/I$19)*I$32</f>
        <v>#DIV/0!</v>
      </c>
      <c r="J25" s="9" t="e">
        <f t="shared" si="7"/>
        <v>#DIV/0!</v>
      </c>
    </row>
    <row r="26" spans="2:10" x14ac:dyDescent="0.25">
      <c r="B26" s="13"/>
      <c r="C26" s="4" t="str">
        <f>C7</f>
        <v>Yasmin</v>
      </c>
      <c r="E26" t="s">
        <v>15</v>
      </c>
      <c r="F26" s="7">
        <f t="shared" ref="F26:I26" si="9">(F13/F$19)*F$32</f>
        <v>0</v>
      </c>
      <c r="G26" s="7">
        <f t="shared" si="9"/>
        <v>49504.950495049496</v>
      </c>
      <c r="H26" s="18">
        <f t="shared" si="9"/>
        <v>49504.950495049503</v>
      </c>
      <c r="I26" s="7" t="e">
        <f t="shared" si="9"/>
        <v>#DIV/0!</v>
      </c>
      <c r="J26" s="9" t="e">
        <f t="shared" si="7"/>
        <v>#DIV/0!</v>
      </c>
    </row>
    <row r="27" spans="2:10" x14ac:dyDescent="0.25">
      <c r="B27" s="1" t="s">
        <v>24</v>
      </c>
      <c r="C27" s="4" t="str">
        <f>C14</f>
        <v>Graham</v>
      </c>
      <c r="E27" t="s">
        <v>14</v>
      </c>
      <c r="F27" s="7">
        <f>(F14/F$19)*F$32</f>
        <v>0</v>
      </c>
      <c r="G27" s="7">
        <f>(G14/G$19)*G$32</f>
        <v>0</v>
      </c>
      <c r="H27" s="7">
        <f>(H14/H$19)*H$32</f>
        <v>0</v>
      </c>
      <c r="I27" s="7" t="e">
        <f>(I14/I$19)*I$32</f>
        <v>#DIV/0!</v>
      </c>
      <c r="J27" s="9" t="e">
        <f t="shared" si="7"/>
        <v>#DIV/0!</v>
      </c>
    </row>
    <row r="28" spans="2:10" x14ac:dyDescent="0.25">
      <c r="B28" s="13"/>
      <c r="C28" s="4" t="str">
        <f>C15</f>
        <v>Yasmin</v>
      </c>
      <c r="E28" t="s">
        <v>14</v>
      </c>
      <c r="F28" s="7">
        <f>(F15/F$19)*F$32</f>
        <v>0</v>
      </c>
      <c r="G28" s="7">
        <f t="shared" ref="G28:I28" si="10">(G15/G$19)*G$32</f>
        <v>0</v>
      </c>
      <c r="H28" s="7">
        <f t="shared" si="10"/>
        <v>0</v>
      </c>
      <c r="I28" s="7" t="e">
        <f t="shared" si="10"/>
        <v>#DIV/0!</v>
      </c>
      <c r="J28" s="9" t="e">
        <f t="shared" si="7"/>
        <v>#DIV/0!</v>
      </c>
    </row>
    <row r="29" spans="2:10" x14ac:dyDescent="0.25">
      <c r="B29" s="13"/>
      <c r="C29" s="4" t="str">
        <f>C16</f>
        <v>BU #1</v>
      </c>
      <c r="E29" t="s">
        <v>15</v>
      </c>
      <c r="F29" s="7">
        <f>(F16/F$19)*F$32</f>
        <v>0</v>
      </c>
      <c r="G29" s="7">
        <f>(G16/G$19)*G$32</f>
        <v>0</v>
      </c>
      <c r="H29" s="7">
        <f>(H16/H$19)*H$32</f>
        <v>0</v>
      </c>
      <c r="I29" s="7" t="e">
        <f>(I16/I$19)*I$32</f>
        <v>#DIV/0!</v>
      </c>
      <c r="J29" s="9" t="e">
        <f t="shared" si="7"/>
        <v>#DIV/0!</v>
      </c>
    </row>
    <row r="30" spans="2:10" x14ac:dyDescent="0.25">
      <c r="C30" s="4" t="str">
        <f>C17</f>
        <v>BU #2</v>
      </c>
      <c r="E30" t="s">
        <v>15</v>
      </c>
      <c r="F30" s="7">
        <f>(F17/F$19)*F$32</f>
        <v>0</v>
      </c>
      <c r="G30" s="7">
        <f t="shared" ref="G30:I31" si="11">(G17/G$19)*G$32</f>
        <v>0</v>
      </c>
      <c r="H30" s="7">
        <f t="shared" si="11"/>
        <v>0</v>
      </c>
      <c r="I30" s="7" t="e">
        <f t="shared" si="11"/>
        <v>#DIV/0!</v>
      </c>
      <c r="J30" s="9" t="e">
        <f t="shared" si="7"/>
        <v>#DIV/0!</v>
      </c>
    </row>
    <row r="31" spans="2:10" x14ac:dyDescent="0.25">
      <c r="B31" s="1" t="s">
        <v>25</v>
      </c>
      <c r="C31" s="4" t="str">
        <f>C18</f>
        <v>Element #2</v>
      </c>
      <c r="E31" t="s">
        <v>15</v>
      </c>
      <c r="F31" s="18">
        <f>(F18/F$19)*F$32</f>
        <v>4950.4950495049497</v>
      </c>
      <c r="G31" s="7">
        <f t="shared" si="11"/>
        <v>0</v>
      </c>
      <c r="H31" s="7">
        <f t="shared" si="11"/>
        <v>1237.6237623762374</v>
      </c>
      <c r="I31" s="7" t="e">
        <f t="shared" si="11"/>
        <v>#DIV/0!</v>
      </c>
      <c r="J31" s="9" t="e">
        <f t="shared" si="7"/>
        <v>#DIV/0!</v>
      </c>
    </row>
    <row r="32" spans="2:10" x14ac:dyDescent="0.25">
      <c r="C32" s="3" t="s">
        <v>6</v>
      </c>
      <c r="F32" s="9">
        <f>F20*$B$24</f>
        <v>20297.029702970296</v>
      </c>
      <c r="G32" s="9">
        <f>G20*$B$24</f>
        <v>76732.673267326725</v>
      </c>
      <c r="H32" s="9">
        <f>H20*$B$24</f>
        <v>77970.297029702968</v>
      </c>
      <c r="I32" s="9">
        <f>I20*$B$24</f>
        <v>0</v>
      </c>
      <c r="J32" s="9">
        <f t="shared" si="7"/>
        <v>175000</v>
      </c>
    </row>
    <row r="33" spans="3:10" x14ac:dyDescent="0.25">
      <c r="C33" s="3" t="s">
        <v>7</v>
      </c>
      <c r="F33" s="9">
        <f>F32</f>
        <v>20297.029702970296</v>
      </c>
      <c r="G33" s="9">
        <f>F33+G32</f>
        <v>97029.702970297018</v>
      </c>
      <c r="H33" s="9">
        <f>G33+H32</f>
        <v>175000</v>
      </c>
      <c r="I33" s="9">
        <f>H33+I32</f>
        <v>175000</v>
      </c>
      <c r="J3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tabSelected="1" topLeftCell="E19" workbookViewId="0">
      <selection activeCell="H31" sqref="H31"/>
    </sheetView>
  </sheetViews>
  <sheetFormatPr defaultRowHeight="15" x14ac:dyDescent="0.25"/>
  <cols>
    <col min="2" max="2" width="22.42578125" bestFit="1" customWidth="1"/>
    <col min="3" max="3" width="11.5703125" customWidth="1"/>
    <col min="4" max="4" width="5.42578125" customWidth="1"/>
    <col min="5" max="5" width="5.140625" customWidth="1"/>
    <col min="6" max="9" width="13.7109375" bestFit="1" customWidth="1"/>
    <col min="10" max="10" width="9.5703125" bestFit="1" customWidth="1"/>
    <col min="12" max="12" width="23.85546875" bestFit="1" customWidth="1"/>
  </cols>
  <sheetData>
    <row r="1" spans="2:20" x14ac:dyDescent="0.25">
      <c r="B1" t="s">
        <v>32</v>
      </c>
      <c r="F1" s="1"/>
    </row>
    <row r="2" spans="2:20" x14ac:dyDescent="0.25">
      <c r="F2" s="4" t="s">
        <v>33</v>
      </c>
      <c r="G2" s="4" t="s">
        <v>34</v>
      </c>
      <c r="H2" s="4" t="s">
        <v>35</v>
      </c>
      <c r="I2" s="4" t="s">
        <v>36</v>
      </c>
      <c r="J2" s="3" t="s">
        <v>1</v>
      </c>
      <c r="L2" s="10" t="s">
        <v>9</v>
      </c>
    </row>
    <row r="3" spans="2:20" x14ac:dyDescent="0.25">
      <c r="C3" s="4" t="s">
        <v>12</v>
      </c>
      <c r="F3" s="14">
        <v>4</v>
      </c>
      <c r="G3" s="14">
        <v>20</v>
      </c>
      <c r="H3" s="14">
        <v>20</v>
      </c>
      <c r="I3" s="2">
        <v>0</v>
      </c>
      <c r="J3" s="3">
        <f>SUM(F3:I3)</f>
        <v>44</v>
      </c>
      <c r="L3" s="10"/>
    </row>
    <row r="4" spans="2:20" x14ac:dyDescent="0.25">
      <c r="B4" s="1" t="s">
        <v>2</v>
      </c>
      <c r="C4" s="2" t="s">
        <v>13</v>
      </c>
      <c r="E4" t="s">
        <v>14</v>
      </c>
      <c r="F4" s="2">
        <v>4</v>
      </c>
      <c r="G4" s="11">
        <v>6</v>
      </c>
      <c r="H4" s="11">
        <v>0</v>
      </c>
      <c r="I4" s="11">
        <v>0</v>
      </c>
      <c r="J4" s="3">
        <f>SUM(F4:I4)</f>
        <v>10</v>
      </c>
      <c r="L4" s="2" t="s">
        <v>8</v>
      </c>
    </row>
    <row r="5" spans="2:20" x14ac:dyDescent="0.25">
      <c r="C5" s="2" t="str">
        <f>C4</f>
        <v>Graham</v>
      </c>
      <c r="E5" t="s">
        <v>15</v>
      </c>
      <c r="F5" s="2">
        <v>0</v>
      </c>
      <c r="G5" s="2">
        <v>14</v>
      </c>
      <c r="H5" s="2">
        <v>20</v>
      </c>
      <c r="I5" s="2">
        <v>0</v>
      </c>
      <c r="J5" s="3">
        <f>SUM(F5:I5)</f>
        <v>34</v>
      </c>
      <c r="L5" s="4" t="s">
        <v>10</v>
      </c>
    </row>
    <row r="6" spans="2:20" x14ac:dyDescent="0.25">
      <c r="C6" s="2" t="s">
        <v>16</v>
      </c>
      <c r="E6" t="s">
        <v>14</v>
      </c>
      <c r="F6" s="2">
        <v>4</v>
      </c>
      <c r="G6" s="2">
        <v>6</v>
      </c>
      <c r="H6" s="2">
        <v>0</v>
      </c>
      <c r="I6" s="2">
        <v>0</v>
      </c>
      <c r="J6" s="3">
        <f>SUM(F6:I6)</f>
        <v>10</v>
      </c>
      <c r="L6" s="4" t="s">
        <v>10</v>
      </c>
    </row>
    <row r="7" spans="2:20" x14ac:dyDescent="0.25">
      <c r="C7" s="2" t="str">
        <f>C6</f>
        <v>Yasmin</v>
      </c>
      <c r="E7" t="s">
        <v>15</v>
      </c>
      <c r="F7" s="2">
        <v>0</v>
      </c>
      <c r="G7" s="2">
        <v>14</v>
      </c>
      <c r="H7" s="2">
        <v>20</v>
      </c>
      <c r="I7" s="2">
        <v>0</v>
      </c>
      <c r="J7" s="3">
        <f>SUM(F7:I7)</f>
        <v>34</v>
      </c>
      <c r="L7" s="6" t="s">
        <v>11</v>
      </c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20" x14ac:dyDescent="0.25">
      <c r="D9" t="s">
        <v>0</v>
      </c>
    </row>
    <row r="10" spans="2:20" x14ac:dyDescent="0.25">
      <c r="B10" s="1" t="s">
        <v>17</v>
      </c>
      <c r="C10" s="4" t="str">
        <f>C4</f>
        <v>Graham</v>
      </c>
      <c r="D10" s="2">
        <v>550</v>
      </c>
      <c r="E10" t="s">
        <v>14</v>
      </c>
      <c r="F10" s="6">
        <f>F4*$D10</f>
        <v>2200</v>
      </c>
      <c r="G10" s="6">
        <f>G4*$D10</f>
        <v>3300</v>
      </c>
      <c r="H10" s="6">
        <f>H4*$D10</f>
        <v>0</v>
      </c>
      <c r="I10" s="6">
        <f t="shared" ref="I10" si="0">I4*$D10</f>
        <v>0</v>
      </c>
      <c r="J10" s="3">
        <f t="shared" ref="J10:J18" si="1">SUM(F10:I10)</f>
        <v>5500</v>
      </c>
      <c r="P10">
        <v>23</v>
      </c>
      <c r="Q10">
        <v>22</v>
      </c>
      <c r="R10">
        <v>21</v>
      </c>
      <c r="S10">
        <v>21</v>
      </c>
      <c r="T10">
        <f>SUM(P10:S10)</f>
        <v>87</v>
      </c>
    </row>
    <row r="11" spans="2:20" x14ac:dyDescent="0.25">
      <c r="B11" s="1"/>
      <c r="C11" s="4" t="str">
        <f>C5</f>
        <v>Graham</v>
      </c>
      <c r="D11" s="5"/>
      <c r="E11" t="s">
        <v>15</v>
      </c>
      <c r="F11" s="6">
        <f t="shared" ref="F11:I11" si="2">F5*$D10</f>
        <v>0</v>
      </c>
      <c r="G11" s="6">
        <f>G5*$D10</f>
        <v>7700</v>
      </c>
      <c r="H11" s="15">
        <f t="shared" si="2"/>
        <v>11000</v>
      </c>
      <c r="I11" s="6">
        <f t="shared" si="2"/>
        <v>0</v>
      </c>
      <c r="J11" s="3">
        <f t="shared" si="1"/>
        <v>18700</v>
      </c>
    </row>
    <row r="12" spans="2:20" x14ac:dyDescent="0.25">
      <c r="C12" s="4" t="str">
        <f>C6</f>
        <v>Yasmin</v>
      </c>
      <c r="D12" s="2">
        <v>1000</v>
      </c>
      <c r="E12" t="s">
        <v>14</v>
      </c>
      <c r="F12" s="15">
        <f t="shared" ref="F12:I12" si="3">F6*$D12</f>
        <v>4000</v>
      </c>
      <c r="G12" s="6">
        <f t="shared" si="3"/>
        <v>6000</v>
      </c>
      <c r="H12" s="6">
        <f t="shared" si="3"/>
        <v>0</v>
      </c>
      <c r="I12" s="6">
        <f t="shared" si="3"/>
        <v>0</v>
      </c>
      <c r="J12" s="3">
        <f t="shared" si="1"/>
        <v>10000</v>
      </c>
    </row>
    <row r="13" spans="2:20" x14ac:dyDescent="0.25">
      <c r="C13" s="4" t="str">
        <f>C7</f>
        <v>Yasmin</v>
      </c>
      <c r="D13" s="2"/>
      <c r="E13" t="s">
        <v>15</v>
      </c>
      <c r="F13" s="6">
        <f t="shared" ref="F13:I13" si="4">F7*$D12</f>
        <v>0</v>
      </c>
      <c r="G13" s="6">
        <f t="shared" si="4"/>
        <v>14000</v>
      </c>
      <c r="H13" s="6">
        <f t="shared" si="4"/>
        <v>20000</v>
      </c>
      <c r="I13" s="6">
        <f t="shared" si="4"/>
        <v>0</v>
      </c>
      <c r="J13" s="3">
        <f t="shared" si="1"/>
        <v>34000</v>
      </c>
    </row>
    <row r="14" spans="2:20" x14ac:dyDescent="0.25">
      <c r="B14" s="1" t="s">
        <v>18</v>
      </c>
      <c r="C14" s="4" t="s">
        <v>13</v>
      </c>
      <c r="D14" s="5"/>
      <c r="E14" t="s">
        <v>14</v>
      </c>
      <c r="F14" s="2">
        <v>0</v>
      </c>
      <c r="G14" s="2">
        <v>0</v>
      </c>
      <c r="H14" s="2">
        <v>0</v>
      </c>
      <c r="I14" s="2">
        <v>0</v>
      </c>
      <c r="J14" s="3">
        <f t="shared" si="1"/>
        <v>0</v>
      </c>
    </row>
    <row r="15" spans="2:20" x14ac:dyDescent="0.25">
      <c r="C15" s="4" t="s">
        <v>16</v>
      </c>
      <c r="D15" s="5"/>
      <c r="E15" t="s">
        <v>14</v>
      </c>
      <c r="F15" s="2"/>
      <c r="G15" s="2">
        <v>0</v>
      </c>
      <c r="H15" s="2">
        <v>0</v>
      </c>
      <c r="I15" s="2">
        <v>0</v>
      </c>
      <c r="J15" s="3">
        <f t="shared" si="1"/>
        <v>0</v>
      </c>
    </row>
    <row r="16" spans="2:20" x14ac:dyDescent="0.25">
      <c r="C16" s="2" t="s">
        <v>19</v>
      </c>
      <c r="D16" s="2">
        <v>0</v>
      </c>
      <c r="E16" t="s">
        <v>15</v>
      </c>
      <c r="F16" s="7">
        <f t="shared" ref="F16:I17" si="5">(F$3/$J$3)*$D16</f>
        <v>0</v>
      </c>
      <c r="G16" s="7">
        <f t="shared" si="5"/>
        <v>0</v>
      </c>
      <c r="H16" s="7">
        <f t="shared" si="5"/>
        <v>0</v>
      </c>
      <c r="I16" s="7">
        <f t="shared" si="5"/>
        <v>0</v>
      </c>
      <c r="J16" s="3">
        <f t="shared" si="1"/>
        <v>0</v>
      </c>
    </row>
    <row r="17" spans="2:10" x14ac:dyDescent="0.25">
      <c r="C17" s="2" t="s">
        <v>20</v>
      </c>
      <c r="D17" s="2">
        <v>0</v>
      </c>
      <c r="E17" t="s">
        <v>15</v>
      </c>
      <c r="F17" s="7">
        <f t="shared" si="5"/>
        <v>0</v>
      </c>
      <c r="G17" s="17">
        <f t="shared" si="5"/>
        <v>0</v>
      </c>
      <c r="H17" s="7">
        <f t="shared" si="5"/>
        <v>0</v>
      </c>
      <c r="I17" s="7">
        <f t="shared" si="5"/>
        <v>0</v>
      </c>
      <c r="J17" s="3">
        <f t="shared" si="1"/>
        <v>0</v>
      </c>
    </row>
    <row r="18" spans="2:10" x14ac:dyDescent="0.25">
      <c r="B18" s="1" t="s">
        <v>21</v>
      </c>
      <c r="C18" s="2" t="s">
        <v>22</v>
      </c>
      <c r="D18" s="5"/>
      <c r="E18" t="s">
        <v>15</v>
      </c>
      <c r="F18" s="2">
        <v>2000</v>
      </c>
      <c r="G18" s="2">
        <v>0</v>
      </c>
      <c r="H18" s="2">
        <v>500</v>
      </c>
      <c r="I18" s="2"/>
      <c r="J18" s="3">
        <f t="shared" si="1"/>
        <v>2500</v>
      </c>
    </row>
    <row r="19" spans="2:10" x14ac:dyDescent="0.25">
      <c r="C19" s="3" t="s">
        <v>5</v>
      </c>
      <c r="F19" s="9">
        <f>SUM(F10:F18)</f>
        <v>8200</v>
      </c>
      <c r="G19" s="9">
        <f>SUM(G10:G18)</f>
        <v>31000</v>
      </c>
      <c r="H19" s="9">
        <f t="shared" ref="H19:I19" si="6">SUM(H10:H18)</f>
        <v>31500</v>
      </c>
      <c r="I19" s="9">
        <f t="shared" si="6"/>
        <v>0</v>
      </c>
      <c r="J19" s="3">
        <f>SUM(J10:J18)</f>
        <v>70700</v>
      </c>
    </row>
    <row r="20" spans="2:10" x14ac:dyDescent="0.25">
      <c r="C20" s="3" t="s">
        <v>4</v>
      </c>
      <c r="F20" s="8">
        <f>F19/$J$19</f>
        <v>0.11598302687411598</v>
      </c>
      <c r="G20" s="8">
        <f>G19/$J$19</f>
        <v>0.43847241867043846</v>
      </c>
      <c r="H20" s="8">
        <f>H19/$J$19</f>
        <v>0.44554455445544555</v>
      </c>
      <c r="I20" s="8">
        <f>I19/$J$19</f>
        <v>0</v>
      </c>
      <c r="J20" s="3">
        <f>SUM(F20:I20)</f>
        <v>1</v>
      </c>
    </row>
    <row r="21" spans="2:10" x14ac:dyDescent="0.25">
      <c r="C21" s="3" t="s">
        <v>3</v>
      </c>
      <c r="F21" s="8">
        <f>F20</f>
        <v>0.11598302687411598</v>
      </c>
      <c r="G21" s="8">
        <f>F21+G20</f>
        <v>0.55445544554455439</v>
      </c>
      <c r="H21" s="8">
        <f>G21+H20</f>
        <v>1</v>
      </c>
      <c r="I21" s="8">
        <f>H21+I20</f>
        <v>1</v>
      </c>
      <c r="J21" s="3"/>
    </row>
    <row r="23" spans="2:10" x14ac:dyDescent="0.25">
      <c r="B23" s="1" t="s">
        <v>23</v>
      </c>
      <c r="C23" s="4" t="str">
        <f>C4</f>
        <v>Graham</v>
      </c>
      <c r="E23" t="s">
        <v>14</v>
      </c>
      <c r="F23" s="18">
        <f>(F10/F$19)*F$32</f>
        <v>5445.5445544554459</v>
      </c>
      <c r="G23" s="7">
        <f>(G10/G$19)*G$32</f>
        <v>8168.316831683167</v>
      </c>
      <c r="H23" s="7">
        <f>(H10/H$19)*H$32</f>
        <v>0</v>
      </c>
      <c r="I23" s="7" t="e">
        <f>(I10/I$19)*I$32</f>
        <v>#DIV/0!</v>
      </c>
      <c r="J23" s="9" t="e">
        <f t="shared" ref="J23:J32" si="7">SUM(F23:I23)</f>
        <v>#DIV/0!</v>
      </c>
    </row>
    <row r="24" spans="2:10" x14ac:dyDescent="0.25">
      <c r="B24" s="12">
        <v>175000</v>
      </c>
      <c r="C24" s="4" t="str">
        <f>C5</f>
        <v>Graham</v>
      </c>
      <c r="E24" t="s">
        <v>15</v>
      </c>
      <c r="F24" s="7">
        <f>(F11/F$19)*F$32</f>
        <v>0</v>
      </c>
      <c r="G24" s="7">
        <f t="shared" ref="G24:I24" si="8">(G11/G$19)*G$32</f>
        <v>19059.405940594057</v>
      </c>
      <c r="H24" s="7">
        <f t="shared" si="8"/>
        <v>27227.722772277226</v>
      </c>
      <c r="I24" s="7" t="e">
        <f t="shared" si="8"/>
        <v>#DIV/0!</v>
      </c>
      <c r="J24" s="9" t="e">
        <f t="shared" si="7"/>
        <v>#DIV/0!</v>
      </c>
    </row>
    <row r="25" spans="2:10" x14ac:dyDescent="0.25">
      <c r="C25" s="4" t="str">
        <f>C6</f>
        <v>Yasmin</v>
      </c>
      <c r="E25" t="s">
        <v>14</v>
      </c>
      <c r="F25" s="7">
        <f>(F12/F$19)*F$32</f>
        <v>9900.9900990098995</v>
      </c>
      <c r="G25" s="7">
        <f>(G12/G$19)*G$32</f>
        <v>14851.48514851485</v>
      </c>
      <c r="H25" s="7">
        <f>(H12/H$19)*H$32</f>
        <v>0</v>
      </c>
      <c r="I25" s="7" t="e">
        <f>(I12/I$19)*I$32</f>
        <v>#DIV/0!</v>
      </c>
      <c r="J25" s="9" t="e">
        <f t="shared" si="7"/>
        <v>#DIV/0!</v>
      </c>
    </row>
    <row r="26" spans="2:10" x14ac:dyDescent="0.25">
      <c r="B26" s="13"/>
      <c r="C26" s="4" t="str">
        <f>C7</f>
        <v>Yasmin</v>
      </c>
      <c r="E26" t="s">
        <v>15</v>
      </c>
      <c r="F26" s="7">
        <f t="shared" ref="F26:I26" si="9">(F13/F$19)*F$32</f>
        <v>0</v>
      </c>
      <c r="G26" s="7">
        <f t="shared" si="9"/>
        <v>34653.465346534649</v>
      </c>
      <c r="H26" s="18">
        <f>(H13/H$19)*H$32</f>
        <v>49504.950495049503</v>
      </c>
      <c r="I26" s="7" t="e">
        <f t="shared" si="9"/>
        <v>#DIV/0!</v>
      </c>
      <c r="J26" s="9" t="e">
        <f t="shared" si="7"/>
        <v>#DIV/0!</v>
      </c>
    </row>
    <row r="27" spans="2:10" x14ac:dyDescent="0.25">
      <c r="B27" s="1" t="s">
        <v>24</v>
      </c>
      <c r="C27" s="4" t="str">
        <f>C14</f>
        <v>Graham</v>
      </c>
      <c r="E27" t="s">
        <v>14</v>
      </c>
      <c r="F27" s="7">
        <f>(F14/F$19)*F$32</f>
        <v>0</v>
      </c>
      <c r="G27" s="7">
        <f>(G14/G$19)*G$32</f>
        <v>0</v>
      </c>
      <c r="H27" s="7">
        <f>(H14/H$19)*H$32</f>
        <v>0</v>
      </c>
      <c r="I27" s="7" t="e">
        <f>(I14/I$19)*I$32</f>
        <v>#DIV/0!</v>
      </c>
      <c r="J27" s="9" t="e">
        <f t="shared" si="7"/>
        <v>#DIV/0!</v>
      </c>
    </row>
    <row r="28" spans="2:10" x14ac:dyDescent="0.25">
      <c r="B28" s="13"/>
      <c r="C28" s="4" t="str">
        <f>C15</f>
        <v>Yasmin</v>
      </c>
      <c r="E28" t="s">
        <v>14</v>
      </c>
      <c r="F28" s="7">
        <f>(F15/F$19)*F$32</f>
        <v>0</v>
      </c>
      <c r="G28" s="7">
        <f t="shared" ref="G28:I28" si="10">(G15/G$19)*G$32</f>
        <v>0</v>
      </c>
      <c r="H28" s="7">
        <f t="shared" si="10"/>
        <v>0</v>
      </c>
      <c r="I28" s="7" t="e">
        <f t="shared" si="10"/>
        <v>#DIV/0!</v>
      </c>
      <c r="J28" s="9" t="e">
        <f t="shared" si="7"/>
        <v>#DIV/0!</v>
      </c>
    </row>
    <row r="29" spans="2:10" x14ac:dyDescent="0.25">
      <c r="B29" s="13"/>
      <c r="C29" s="4" t="str">
        <f>C16</f>
        <v>BU #1</v>
      </c>
      <c r="E29" t="s">
        <v>15</v>
      </c>
      <c r="F29" s="7">
        <f>(F16/F$19)*F$32</f>
        <v>0</v>
      </c>
      <c r="G29" s="7">
        <f>(G16/G$19)*G$32</f>
        <v>0</v>
      </c>
      <c r="H29" s="7">
        <f>(H16/H$19)*H$32</f>
        <v>0</v>
      </c>
      <c r="I29" s="7" t="e">
        <f>(I16/I$19)*I$32</f>
        <v>#DIV/0!</v>
      </c>
      <c r="J29" s="9" t="e">
        <f t="shared" si="7"/>
        <v>#DIV/0!</v>
      </c>
    </row>
    <row r="30" spans="2:10" x14ac:dyDescent="0.25">
      <c r="C30" s="4" t="str">
        <f>C17</f>
        <v>BU #2</v>
      </c>
      <c r="E30" t="s">
        <v>15</v>
      </c>
      <c r="F30" s="7">
        <f>(F17/F$19)*F$32</f>
        <v>0</v>
      </c>
      <c r="G30" s="18">
        <f>(G17/G$19)*G$32</f>
        <v>0</v>
      </c>
      <c r="H30" s="7">
        <f t="shared" ref="G30:I31" si="11">(H17/H$19)*H$32</f>
        <v>0</v>
      </c>
      <c r="I30" s="7" t="e">
        <f t="shared" si="11"/>
        <v>#DIV/0!</v>
      </c>
      <c r="J30" s="9" t="e">
        <f t="shared" si="7"/>
        <v>#DIV/0!</v>
      </c>
    </row>
    <row r="31" spans="2:10" x14ac:dyDescent="0.25">
      <c r="B31" s="1" t="s">
        <v>25</v>
      </c>
      <c r="C31" s="4" t="str">
        <f>C18</f>
        <v>Element #2</v>
      </c>
      <c r="E31" t="s">
        <v>15</v>
      </c>
      <c r="F31" s="7">
        <f>(F18/F$19)*F$32</f>
        <v>4950.4950495049497</v>
      </c>
      <c r="G31" s="7">
        <f t="shared" si="11"/>
        <v>0</v>
      </c>
      <c r="H31" s="18">
        <f t="shared" si="11"/>
        <v>1237.6237623762374</v>
      </c>
      <c r="I31" s="7" t="e">
        <f t="shared" si="11"/>
        <v>#DIV/0!</v>
      </c>
      <c r="J31" s="9" t="e">
        <f t="shared" si="7"/>
        <v>#DIV/0!</v>
      </c>
    </row>
    <row r="32" spans="2:10" x14ac:dyDescent="0.25">
      <c r="C32" s="3" t="s">
        <v>6</v>
      </c>
      <c r="F32" s="9">
        <f>F20*$B$24</f>
        <v>20297.029702970296</v>
      </c>
      <c r="G32" s="9">
        <f>G20*$B$24</f>
        <v>76732.673267326725</v>
      </c>
      <c r="H32" s="9">
        <f>H20*$B$24</f>
        <v>77970.297029702968</v>
      </c>
      <c r="I32" s="9">
        <f>I20*$B$24</f>
        <v>0</v>
      </c>
      <c r="J32" s="9">
        <f t="shared" si="7"/>
        <v>175000</v>
      </c>
    </row>
    <row r="33" spans="3:10" x14ac:dyDescent="0.25">
      <c r="C33" s="3" t="s">
        <v>7</v>
      </c>
      <c r="F33" s="9">
        <f>F32</f>
        <v>20297.029702970296</v>
      </c>
      <c r="G33" s="9">
        <f>F33+G32</f>
        <v>97029.702970297018</v>
      </c>
      <c r="H33" s="9">
        <f>G33+H32</f>
        <v>175000</v>
      </c>
      <c r="I33" s="9">
        <f>H33+I32</f>
        <v>175000</v>
      </c>
      <c r="J3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Pre Sales Opp Win</vt:lpstr>
      <vt:lpstr>Post First TimeExpense Booking</vt:lpstr>
      <vt:lpstr>Post Close Periods</vt:lpstr>
      <vt:lpstr>Post Second TimeExpense 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</dc:creator>
  <cp:lastModifiedBy>Meg</cp:lastModifiedBy>
  <dcterms:created xsi:type="dcterms:W3CDTF">2016-03-02T19:42:21Z</dcterms:created>
  <dcterms:modified xsi:type="dcterms:W3CDTF">2016-03-17T10:51:23Z</dcterms:modified>
</cp:coreProperties>
</file>