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.mena\Documents\Graduación\Graduacion\Solución\Diseño Mecánico\Transportadores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I16" i="1"/>
  <c r="G5" i="1"/>
  <c r="B18" i="1"/>
  <c r="B19" i="1"/>
  <c r="B16" i="1"/>
  <c r="D16" i="1" s="1"/>
  <c r="B8" i="1"/>
  <c r="B9" i="1" s="1"/>
  <c r="B10" i="1" s="1"/>
  <c r="B5" i="1"/>
  <c r="G20" i="1" l="1"/>
  <c r="I20" i="1" s="1"/>
  <c r="G21" i="1" s="1"/>
  <c r="G9" i="1"/>
  <c r="G10" i="1" s="1"/>
  <c r="G8" i="1"/>
  <c r="B20" i="1"/>
  <c r="D20" i="1" s="1"/>
  <c r="B21" i="1" s="1"/>
</calcChain>
</file>

<file path=xl/sharedStrings.xml><?xml version="1.0" encoding="utf-8"?>
<sst xmlns="http://schemas.openxmlformats.org/spreadsheetml/2006/main" count="70" uniqueCount="27">
  <si>
    <t>Masa requerida</t>
  </si>
  <si>
    <t>Densidad requerida</t>
  </si>
  <si>
    <t>g</t>
  </si>
  <si>
    <t>g/cm2</t>
  </si>
  <si>
    <t>Volumen requerido</t>
  </si>
  <si>
    <t>Radio</t>
  </si>
  <si>
    <t>Diametro</t>
  </si>
  <si>
    <t>cm</t>
  </si>
  <si>
    <t>cm3</t>
  </si>
  <si>
    <t>Diámetro</t>
  </si>
  <si>
    <t>in</t>
  </si>
  <si>
    <t>Multiplo más cercano</t>
  </si>
  <si>
    <t>Volumen total</t>
  </si>
  <si>
    <t>in3</t>
  </si>
  <si>
    <t>Diámetro varilla calibrada</t>
  </si>
  <si>
    <t>Volumen del cuarto de la varilla</t>
  </si>
  <si>
    <t>Volumen neto del cuarto de cilindro</t>
  </si>
  <si>
    <t>Unidad</t>
  </si>
  <si>
    <t>valor</t>
  </si>
  <si>
    <t>Variable</t>
  </si>
  <si>
    <t>Masa neta por descarga</t>
  </si>
  <si>
    <t>Medidas calculadas</t>
  </si>
  <si>
    <t>Medidas comerciales</t>
  </si>
  <si>
    <t>Radio del tubo</t>
  </si>
  <si>
    <t>Ancho del cilindro</t>
  </si>
  <si>
    <t>Calculo del tambor para el concentrado</t>
  </si>
  <si>
    <t>Calculo del tambor para el 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</si>
</sst>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Font="1"/>
    <xf numFmtId="2" fontId="1" fillId="2" borderId="0" xfId="1" applyNumberFormat="1" applyAlignment="1">
      <alignment horizontal="right"/>
    </xf>
  </cellXfs>
  <cellStyles count="2">
    <cellStyle name="40% - Énfasis2" xfId="1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27" sqref="D27"/>
    </sheetView>
  </sheetViews>
  <sheetFormatPr baseColWidth="10" defaultRowHeight="15" x14ac:dyDescent="0.25"/>
  <cols>
    <col min="1" max="1" width="31.140625" bestFit="1" customWidth="1"/>
    <col min="2" max="2" width="11" style="2" customWidth="1"/>
  </cols>
  <sheetData>
    <row r="1" spans="1:9" x14ac:dyDescent="0.25">
      <c r="A1" s="1" t="s">
        <v>25</v>
      </c>
      <c r="F1" s="1" t="s">
        <v>26</v>
      </c>
      <c r="G1" s="2"/>
    </row>
    <row r="2" spans="1:9" x14ac:dyDescent="0.25">
      <c r="A2" s="1" t="s">
        <v>19</v>
      </c>
      <c r="B2" s="3" t="s">
        <v>18</v>
      </c>
      <c r="C2" s="1" t="s">
        <v>17</v>
      </c>
      <c r="F2" s="1" t="s">
        <v>19</v>
      </c>
      <c r="G2" s="3" t="s">
        <v>18</v>
      </c>
      <c r="H2" s="1" t="s">
        <v>17</v>
      </c>
    </row>
    <row r="3" spans="1:9" x14ac:dyDescent="0.25">
      <c r="A3" t="s">
        <v>0</v>
      </c>
      <c r="B3" s="4">
        <v>25</v>
      </c>
      <c r="C3" t="s">
        <v>2</v>
      </c>
      <c r="F3" t="s">
        <v>0</v>
      </c>
      <c r="G3" s="4">
        <v>5</v>
      </c>
      <c r="H3" t="s">
        <v>2</v>
      </c>
    </row>
    <row r="4" spans="1:9" x14ac:dyDescent="0.25">
      <c r="A4" t="s">
        <v>1</v>
      </c>
      <c r="B4" s="4">
        <v>0.66100000000000003</v>
      </c>
      <c r="C4" t="s">
        <v>3</v>
      </c>
      <c r="F4" t="s">
        <v>1</v>
      </c>
      <c r="G4" s="4">
        <v>0.53600000000000003</v>
      </c>
      <c r="H4" t="s">
        <v>3</v>
      </c>
    </row>
    <row r="5" spans="1:9" x14ac:dyDescent="0.25">
      <c r="A5" t="s">
        <v>4</v>
      </c>
      <c r="B5" s="4">
        <f>B3/B4</f>
        <v>37.821482602118003</v>
      </c>
      <c r="C5" t="s">
        <v>8</v>
      </c>
      <c r="F5" t="s">
        <v>4</v>
      </c>
      <c r="G5" s="4">
        <f>G3/G4</f>
        <v>9.3283582089552226</v>
      </c>
      <c r="H5" t="s">
        <v>8</v>
      </c>
    </row>
    <row r="6" spans="1:9" x14ac:dyDescent="0.25">
      <c r="B6" s="4"/>
      <c r="G6" s="4"/>
    </row>
    <row r="7" spans="1:9" x14ac:dyDescent="0.25">
      <c r="A7" s="1" t="s">
        <v>21</v>
      </c>
      <c r="F7" s="1" t="s">
        <v>21</v>
      </c>
      <c r="G7" s="2"/>
    </row>
    <row r="8" spans="1:9" x14ac:dyDescent="0.25">
      <c r="A8" t="s">
        <v>5</v>
      </c>
      <c r="B8" s="4">
        <f>(2*B5/PI())^(1/3)</f>
        <v>2.8876167836083213</v>
      </c>
      <c r="C8" t="s">
        <v>7</v>
      </c>
      <c r="F8" t="s">
        <v>5</v>
      </c>
      <c r="G8" s="4">
        <f>(5*G5/(2*PI()))^(1/3)</f>
        <v>1.9507357818972895</v>
      </c>
      <c r="H8" t="s">
        <v>7</v>
      </c>
    </row>
    <row r="9" spans="1:9" x14ac:dyDescent="0.25">
      <c r="A9" t="s">
        <v>6</v>
      </c>
      <c r="B9" s="4">
        <f>B8*2</f>
        <v>5.7752335672166426</v>
      </c>
      <c r="C9" t="s">
        <v>7</v>
      </c>
      <c r="F9" t="s">
        <v>6</v>
      </c>
      <c r="G9" s="4">
        <f>G8*2</f>
        <v>3.9014715637945789</v>
      </c>
      <c r="H9" t="s">
        <v>7</v>
      </c>
    </row>
    <row r="10" spans="1:9" x14ac:dyDescent="0.25">
      <c r="A10" t="s">
        <v>9</v>
      </c>
      <c r="B10" s="6">
        <f>B9/2.54</f>
        <v>2.273714002841198</v>
      </c>
      <c r="C10" t="s">
        <v>10</v>
      </c>
      <c r="F10" t="s">
        <v>9</v>
      </c>
      <c r="G10" s="6">
        <f>G9/2.54</f>
        <v>1.5360124266907791</v>
      </c>
      <c r="H10" t="s">
        <v>10</v>
      </c>
    </row>
    <row r="11" spans="1:9" x14ac:dyDescent="0.25">
      <c r="A11" t="s">
        <v>11</v>
      </c>
      <c r="B11" s="4">
        <v>2.25</v>
      </c>
      <c r="C11" t="s">
        <v>10</v>
      </c>
      <c r="F11" t="s">
        <v>11</v>
      </c>
      <c r="G11" s="4">
        <v>1.5</v>
      </c>
      <c r="H11" t="s">
        <v>10</v>
      </c>
    </row>
    <row r="12" spans="1:9" x14ac:dyDescent="0.25">
      <c r="B12" s="4"/>
      <c r="G12" s="4"/>
    </row>
    <row r="13" spans="1:9" x14ac:dyDescent="0.25">
      <c r="A13" s="1" t="s">
        <v>22</v>
      </c>
      <c r="B13" s="4"/>
      <c r="F13" s="1" t="s">
        <v>22</v>
      </c>
      <c r="G13" s="4"/>
    </row>
    <row r="14" spans="1:9" x14ac:dyDescent="0.25">
      <c r="A14" s="5" t="s">
        <v>23</v>
      </c>
      <c r="B14" s="4">
        <v>2.5</v>
      </c>
      <c r="C14" t="s">
        <v>10</v>
      </c>
      <c r="F14" s="5" t="s">
        <v>23</v>
      </c>
      <c r="G14" s="4">
        <v>2</v>
      </c>
      <c r="H14" t="s">
        <v>10</v>
      </c>
    </row>
    <row r="15" spans="1:9" x14ac:dyDescent="0.25">
      <c r="A15" t="s">
        <v>24</v>
      </c>
      <c r="B15" s="4">
        <v>2</v>
      </c>
      <c r="C15" t="s">
        <v>10</v>
      </c>
      <c r="F15" t="s">
        <v>24</v>
      </c>
      <c r="G15" s="4">
        <v>1.5</v>
      </c>
      <c r="H15" t="s">
        <v>10</v>
      </c>
    </row>
    <row r="16" spans="1:9" x14ac:dyDescent="0.25">
      <c r="A16" t="s">
        <v>12</v>
      </c>
      <c r="B16" s="4">
        <f>(PI()/16)*(B14^2)*B15</f>
        <v>2.454369260617026</v>
      </c>
      <c r="C16" t="s">
        <v>13</v>
      </c>
      <c r="D16" s="4">
        <f>B16*(2.54^3)</f>
        <v>40.21990615336388</v>
      </c>
      <c r="E16" t="s">
        <v>8</v>
      </c>
      <c r="F16" t="s">
        <v>12</v>
      </c>
      <c r="G16" s="4">
        <v>1</v>
      </c>
      <c r="H16" t="s">
        <v>13</v>
      </c>
      <c r="I16" s="4">
        <f>G16*(2.54^3)</f>
        <v>16.387063999999999</v>
      </c>
    </row>
    <row r="17" spans="1:9" x14ac:dyDescent="0.25">
      <c r="B17" s="4"/>
      <c r="G17" s="4"/>
    </row>
    <row r="18" spans="1:9" x14ac:dyDescent="0.25">
      <c r="A18" t="s">
        <v>14</v>
      </c>
      <c r="B18" s="4">
        <f>1/2</f>
        <v>0.5</v>
      </c>
      <c r="C18" t="s">
        <v>10</v>
      </c>
      <c r="F18" t="s">
        <v>14</v>
      </c>
      <c r="G18" s="4">
        <f>1/2</f>
        <v>0.5</v>
      </c>
      <c r="H18" t="s">
        <v>10</v>
      </c>
    </row>
    <row r="19" spans="1:9" x14ac:dyDescent="0.25">
      <c r="A19" t="s">
        <v>15</v>
      </c>
      <c r="B19" s="4">
        <f>PI()/16*(B18)^2*B15</f>
        <v>9.8174770424681035E-2</v>
      </c>
      <c r="C19" t="s">
        <v>13</v>
      </c>
      <c r="F19" t="s">
        <v>15</v>
      </c>
      <c r="G19" s="4">
        <f>PI()/16*(G18)^2*G15</f>
        <v>7.3631077818510776E-2</v>
      </c>
      <c r="H19" t="s">
        <v>13</v>
      </c>
    </row>
    <row r="20" spans="1:9" x14ac:dyDescent="0.25">
      <c r="A20" t="s">
        <v>16</v>
      </c>
      <c r="B20" s="4">
        <f>B16-B19</f>
        <v>2.3561944901923448</v>
      </c>
      <c r="C20" t="s">
        <v>13</v>
      </c>
      <c r="D20">
        <f>B20*(2.54^3)</f>
        <v>38.611109907229327</v>
      </c>
      <c r="E20" t="s">
        <v>8</v>
      </c>
      <c r="F20" t="s">
        <v>16</v>
      </c>
      <c r="G20" s="4">
        <f>G16-G19</f>
        <v>0.92636892218148925</v>
      </c>
      <c r="H20" t="s">
        <v>13</v>
      </c>
      <c r="I20">
        <f>G20*(2.54^3)</f>
        <v>15.180466815399082</v>
      </c>
    </row>
    <row r="21" spans="1:9" x14ac:dyDescent="0.25">
      <c r="A21" t="s">
        <v>20</v>
      </c>
      <c r="B21" s="4">
        <f>B4*D20</f>
        <v>25.521943648678587</v>
      </c>
      <c r="C21" t="s">
        <v>2</v>
      </c>
      <c r="F21" t="s">
        <v>20</v>
      </c>
      <c r="G21" s="4">
        <f>G4*I20</f>
        <v>8.1367302130539088</v>
      </c>
      <c r="H2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Steve Alberto Mena Navarro </cp:lastModifiedBy>
  <dcterms:created xsi:type="dcterms:W3CDTF">2018-08-31T16:52:42Z</dcterms:created>
  <dcterms:modified xsi:type="dcterms:W3CDTF">2019-03-12T00:29:07Z</dcterms:modified>
</cp:coreProperties>
</file>