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Documentación\Bocetos y conceptos\"/>
    </mc:Choice>
  </mc:AlternateContent>
  <bookViews>
    <workbookView xWindow="0" yWindow="0" windowWidth="20490" windowHeight="7620"/>
  </bookViews>
  <sheets>
    <sheet name="Mediciones tomadas" sheetId="1" r:id="rId1"/>
    <sheet name="Análisis de los datos" sheetId="2" r:id="rId2"/>
    <sheet name="Densidad de materia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20" i="2" s="1"/>
  <c r="B19" i="2"/>
  <c r="B20" i="2" s="1"/>
  <c r="B14" i="2" l="1"/>
  <c r="B13" i="2"/>
  <c r="B12" i="2"/>
  <c r="B15" i="2" l="1"/>
  <c r="B21" i="2" s="1"/>
  <c r="C21" i="2" l="1"/>
</calcChain>
</file>

<file path=xl/sharedStrings.xml><?xml version="1.0" encoding="utf-8"?>
<sst xmlns="http://schemas.openxmlformats.org/spreadsheetml/2006/main" count="91" uniqueCount="62">
  <si>
    <t>Este excel corresponde a los resultados obtenidos a partir de la prueba de concepto realizada a los transportadores sin fin con el objetivo de obtener información valiosa que permita hacer o rechazar consideraciones de diseño.</t>
  </si>
  <si>
    <t xml:space="preserve"> </t>
  </si>
  <si>
    <t>La metodología propuesta está en la carpeta BOCETOS Y CONCEPTOS.</t>
  </si>
  <si>
    <t>Mediciones tomadas del transportador sin fin.</t>
  </si>
  <si>
    <t>Variable</t>
  </si>
  <si>
    <t>Valor</t>
  </si>
  <si>
    <t>Broca</t>
  </si>
  <si>
    <t>Paso vacío</t>
  </si>
  <si>
    <t>Berbiquí (1 1/8 '')</t>
  </si>
  <si>
    <t>Diámetro hélice (mm)</t>
  </si>
  <si>
    <t>Diámetro interno (mm)</t>
  </si>
  <si>
    <t>Largo de hélice (mm)</t>
  </si>
  <si>
    <t>Vuelta</t>
  </si>
  <si>
    <t>Desplazamiento total desde el inicio del tubo hasta el final (mm)</t>
  </si>
  <si>
    <t>Material (g)</t>
  </si>
  <si>
    <t>Vueltas</t>
  </si>
  <si>
    <t>Offset</t>
  </si>
  <si>
    <t>93 g</t>
  </si>
  <si>
    <t>Lleno (vueltas)</t>
  </si>
  <si>
    <t>Vacío (vueltas)</t>
  </si>
  <si>
    <t>---</t>
  </si>
  <si>
    <t>Material</t>
  </si>
  <si>
    <t>Levadura</t>
  </si>
  <si>
    <t>LEVADURA</t>
  </si>
  <si>
    <t>CITROCON</t>
  </si>
  <si>
    <t>Nota</t>
  </si>
  <si>
    <t>La prueba queda invalidada puesto que un tornillo de una pulgada no es capaz de transportar lo pellets por ser tan grandes</t>
  </si>
  <si>
    <t>VAP FEED</t>
  </si>
  <si>
    <t>Se va a determinar el porcentaje de ocupación del tornillo sin fin para cada material exceptuando el citrocon por no poder ser transportado</t>
  </si>
  <si>
    <t>Proceso de cálculo</t>
  </si>
  <si>
    <t>1. Calcular el volumen del tornillo posible por ocupar</t>
  </si>
  <si>
    <t>2. Calcular el volumen de material por vuelta de acuerdo al promedio de transporte de material con tornillo lleno, por ser caso extremo</t>
  </si>
  <si>
    <t>3. Calcular el porcentaje para cada material</t>
  </si>
  <si>
    <t>Diámetro externo</t>
  </si>
  <si>
    <t>Diámetro del eje</t>
  </si>
  <si>
    <t>Paso disponible (mm)</t>
  </si>
  <si>
    <t>Paso no disponible (mm)</t>
  </si>
  <si>
    <t>Volumen total (mm3)</t>
  </si>
  <si>
    <t>Densidades de los alimentos</t>
  </si>
  <si>
    <t>Alimento</t>
  </si>
  <si>
    <t>Densidad (g/ml)</t>
  </si>
  <si>
    <t>Error (g/ml)</t>
  </si>
  <si>
    <t>Concentrado</t>
  </si>
  <si>
    <t>Adicional</t>
  </si>
  <si>
    <t>Mineral</t>
  </si>
  <si>
    <t>Secuestrante</t>
  </si>
  <si>
    <t>Grasa</t>
  </si>
  <si>
    <t>Columna1</t>
  </si>
  <si>
    <t>Columna2</t>
  </si>
  <si>
    <t>Volumen transportado (cm3)</t>
  </si>
  <si>
    <t>Desplazamiento total</t>
  </si>
  <si>
    <t>Hubo momentos en los que se requirió más torque para despegar el tornillo sin fin</t>
  </si>
  <si>
    <t>Cantidad (g)</t>
  </si>
  <si>
    <t>Vueltas para comenzar a descargar</t>
  </si>
  <si>
    <t>Cantidad de vueltas para transportar la materia</t>
  </si>
  <si>
    <t>Cantidad de material por número de vueltas</t>
  </si>
  <si>
    <t>Cantidad de vuelta por desplazamiento horizontal</t>
  </si>
  <si>
    <t>Características del tornillo sin fin</t>
  </si>
  <si>
    <t>Características del transporte de masas con el tornillo lleno</t>
  </si>
  <si>
    <t>Característica</t>
  </si>
  <si>
    <t>Masa transportadapromedio (g)</t>
  </si>
  <si>
    <t>Ocupación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</si>
</sst>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5" fillId="0" borderId="0" xfId="0" applyFont="1"/>
    <xf numFmtId="0" fontId="1" fillId="3" borderId="1" xfId="2" applyBorder="1"/>
    <xf numFmtId="0" fontId="1" fillId="3" borderId="2" xfId="2" applyBorder="1"/>
    <xf numFmtId="0" fontId="1" fillId="3" borderId="3" xfId="2" applyBorder="1"/>
    <xf numFmtId="0" fontId="2" fillId="2" borderId="1" xfId="1" applyFont="1" applyBorder="1"/>
    <xf numFmtId="0" fontId="2" fillId="2" borderId="2" xfId="1" applyFont="1" applyBorder="1"/>
    <xf numFmtId="0" fontId="2" fillId="2" borderId="3" xfId="1" applyFont="1" applyBorder="1"/>
    <xf numFmtId="0" fontId="2" fillId="4" borderId="1" xfId="3" applyFont="1" applyBorder="1"/>
    <xf numFmtId="0" fontId="2" fillId="4" borderId="2" xfId="3" applyFont="1" applyBorder="1"/>
    <xf numFmtId="0" fontId="2" fillId="4" borderId="3" xfId="3" applyFont="1" applyBorder="1"/>
  </cellXfs>
  <cellStyles count="4">
    <cellStyle name="40% - Énfasis4" xfId="2" builtinId="43"/>
    <cellStyle name="Énfasis2" xfId="1" builtinId="33"/>
    <cellStyle name="Énfasis6" xfId="3" builtinId="49"/>
    <cellStyle name="Normal" xfId="0" builtinId="0"/>
  </cellStyles>
  <dxfs count="12"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133349</xdr:rowOff>
    </xdr:from>
    <xdr:to>
      <xdr:col>6</xdr:col>
      <xdr:colOff>47625</xdr:colOff>
      <xdr:row>11</xdr:row>
      <xdr:rowOff>104774</xdr:rowOff>
    </xdr:to>
    <xdr:sp macro="" textlink="">
      <xdr:nvSpPr>
        <xdr:cNvPr id="2" name="Elipse 1"/>
        <xdr:cNvSpPr/>
      </xdr:nvSpPr>
      <xdr:spPr>
        <a:xfrm>
          <a:off x="3819525" y="1466849"/>
          <a:ext cx="800100" cy="7334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</xdr:col>
      <xdr:colOff>257175</xdr:colOff>
      <xdr:row>8</xdr:row>
      <xdr:rowOff>152399</xdr:rowOff>
    </xdr:from>
    <xdr:to>
      <xdr:col>5</xdr:col>
      <xdr:colOff>561975</xdr:colOff>
      <xdr:row>10</xdr:row>
      <xdr:rowOff>66674</xdr:rowOff>
    </xdr:to>
    <xdr:sp macro="" textlink="">
      <xdr:nvSpPr>
        <xdr:cNvPr id="3" name="Elipse 2"/>
        <xdr:cNvSpPr/>
      </xdr:nvSpPr>
      <xdr:spPr>
        <a:xfrm>
          <a:off x="4067175" y="1676399"/>
          <a:ext cx="304800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a3" displayName="Tabla3" ref="E6:F20" totalsRowShown="0" headerRowDxfId="11">
  <autoFilter ref="E6:F20"/>
  <tableColumns count="2">
    <tableColumn id="1" name="Vuelta"/>
    <tableColumn id="2" name="Material (g)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2" name="Tabla2" displayName="Tabla2" ref="A2:C8" totalsRowShown="0">
  <autoFilter ref="A2:C8"/>
  <tableColumns count="3">
    <tableColumn id="1" name="Alimento"/>
    <tableColumn id="2" name="Densidad (g/ml)" dataDxfId="1"/>
    <tableColumn id="3" name="Error (g/ml)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15:C18" totalsRowShown="0" headerRowDxfId="10">
  <autoFilter ref="A15:C18"/>
  <tableColumns count="3">
    <tableColumn id="1" name="Cantidad (g)"/>
    <tableColumn id="2" name="Lleno (vueltas)"/>
    <tableColumn id="3" name="Vacío (vueltas)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21:A25" totalsRowShown="0" headerRowDxfId="9">
  <autoFilter ref="A21:A25"/>
  <tableColumns count="1">
    <tableColumn id="1" name="Vueltas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9" name="Tabla9" displayName="Tabla9" ref="U6:V23" totalsRowShown="0" headerRowDxfId="8">
  <autoFilter ref="U6:V23"/>
  <tableColumns count="2">
    <tableColumn id="1" name="Vuelta"/>
    <tableColumn id="2" name="Material (g)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10" name="Tabla10" displayName="Tabla10" ref="Q6:S8" totalsRowShown="0" headerRowDxfId="7">
  <autoFilter ref="Q6:S8"/>
  <tableColumns count="3">
    <tableColumn id="1" name="Cantidad (g)"/>
    <tableColumn id="2" name="Lleno (vueltas)"/>
    <tableColumn id="3" name="Vacío (vueltas)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11" name="Tabla11" displayName="Tabla11" ref="L6:M19" totalsRowShown="0" headerRowDxfId="6">
  <autoFilter ref="L6:M19"/>
  <tableColumns count="2">
    <tableColumn id="1" name="Vuelta"/>
    <tableColumn id="2" name="Material (g)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12" name="Tabla12" displayName="Tabla12" ref="A6:B12" totalsRowShown="0">
  <autoFilter ref="A6:B12"/>
  <tableColumns count="2">
    <tableColumn id="1" name="Variable"/>
    <tableColumn id="2" name="Valor" dataDxfId="5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id="13" name="Tabla13" displayName="Tabla13" ref="A11:B15" totalsRowShown="0">
  <autoFilter ref="A11:B15"/>
  <tableColumns count="2">
    <tableColumn id="1" name="Columna1"/>
    <tableColumn id="2" name="Columna2">
      <calculatedColumnFormula>'Mediciones tomadas'!B8</calculatedColumnFormula>
    </tableColumn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id="14" name="Tabla14" displayName="Tabla14" ref="A18:C21" totalsRowShown="0" headerRowDxfId="4">
  <autoFilter ref="A18:C21"/>
  <tableColumns count="3">
    <tableColumn id="1" name="Característica"/>
    <tableColumn id="2" name="Levadura" dataDxfId="3"/>
    <tableColumn id="3" name="Concentrado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B17" sqref="B17"/>
    </sheetView>
  </sheetViews>
  <sheetFormatPr baseColWidth="10" defaultRowHeight="15" x14ac:dyDescent="0.25"/>
  <cols>
    <col min="1" max="1" width="12" customWidth="1"/>
    <col min="2" max="4" width="16.28515625" customWidth="1"/>
    <col min="6" max="6" width="13.5703125" customWidth="1"/>
    <col min="13" max="13" width="13.5703125" customWidth="1"/>
    <col min="17" max="17" width="13.85546875" customWidth="1"/>
    <col min="18" max="20" width="16.28515625" customWidth="1"/>
    <col min="22" max="22" width="13.5703125" customWidth="1"/>
  </cols>
  <sheetData>
    <row r="1" spans="1:24" x14ac:dyDescent="0.25">
      <c r="A1" s="1" t="s">
        <v>0</v>
      </c>
    </row>
    <row r="3" spans="1:24" ht="15.75" thickBot="1" x14ac:dyDescent="0.3">
      <c r="A3" t="s">
        <v>2</v>
      </c>
      <c r="D3" t="s">
        <v>1</v>
      </c>
    </row>
    <row r="4" spans="1:24" ht="15.75" thickBot="1" x14ac:dyDescent="0.3">
      <c r="A4" s="8" t="s">
        <v>21</v>
      </c>
      <c r="B4" s="9" t="s">
        <v>23</v>
      </c>
      <c r="C4" s="9"/>
      <c r="D4" s="9"/>
      <c r="E4" s="9"/>
      <c r="F4" s="9"/>
      <c r="G4" s="10"/>
      <c r="I4" s="11" t="s">
        <v>21</v>
      </c>
      <c r="J4" s="12" t="s">
        <v>24</v>
      </c>
      <c r="K4" s="12"/>
      <c r="L4" s="12"/>
      <c r="M4" s="12"/>
      <c r="N4" s="12"/>
      <c r="O4" s="13"/>
      <c r="Q4" s="14" t="s">
        <v>21</v>
      </c>
      <c r="R4" s="15" t="s">
        <v>27</v>
      </c>
      <c r="S4" s="15"/>
      <c r="T4" s="15"/>
      <c r="U4" s="15"/>
      <c r="V4" s="16"/>
    </row>
    <row r="5" spans="1:24" x14ac:dyDescent="0.25">
      <c r="A5" s="1" t="s">
        <v>3</v>
      </c>
      <c r="D5" t="s">
        <v>1</v>
      </c>
      <c r="E5" s="1" t="s">
        <v>55</v>
      </c>
      <c r="G5" t="s">
        <v>1</v>
      </c>
      <c r="I5" s="1" t="s">
        <v>54</v>
      </c>
      <c r="L5" t="s">
        <v>55</v>
      </c>
      <c r="Q5" s="1" t="s">
        <v>54</v>
      </c>
      <c r="U5" s="1" t="s">
        <v>55</v>
      </c>
    </row>
    <row r="6" spans="1:24" x14ac:dyDescent="0.25">
      <c r="A6" s="1" t="s">
        <v>4</v>
      </c>
      <c r="B6" t="s">
        <v>5</v>
      </c>
      <c r="E6" s="1" t="s">
        <v>12</v>
      </c>
      <c r="F6" s="1" t="s">
        <v>14</v>
      </c>
      <c r="I6" s="1" t="s">
        <v>52</v>
      </c>
      <c r="J6" s="1" t="s">
        <v>18</v>
      </c>
      <c r="K6" s="1" t="s">
        <v>19</v>
      </c>
      <c r="L6" s="1" t="s">
        <v>12</v>
      </c>
      <c r="M6" s="1" t="s">
        <v>14</v>
      </c>
      <c r="N6" s="1" t="s">
        <v>16</v>
      </c>
      <c r="O6">
        <v>94</v>
      </c>
      <c r="Q6" s="1" t="s">
        <v>52</v>
      </c>
      <c r="R6" s="1" t="s">
        <v>18</v>
      </c>
      <c r="S6" s="1" t="s">
        <v>19</v>
      </c>
      <c r="T6" s="1"/>
      <c r="U6" s="1" t="s">
        <v>12</v>
      </c>
      <c r="V6" s="1" t="s">
        <v>14</v>
      </c>
      <c r="W6" s="1" t="s">
        <v>16</v>
      </c>
      <c r="X6">
        <v>94</v>
      </c>
    </row>
    <row r="7" spans="1:24" x14ac:dyDescent="0.25">
      <c r="A7" t="s">
        <v>6</v>
      </c>
      <c r="B7" t="s">
        <v>8</v>
      </c>
      <c r="E7">
        <v>1</v>
      </c>
      <c r="F7">
        <v>94</v>
      </c>
      <c r="G7" s="1" t="s">
        <v>16</v>
      </c>
      <c r="H7" s="2" t="s">
        <v>17</v>
      </c>
      <c r="I7">
        <v>50</v>
      </c>
      <c r="L7">
        <v>1</v>
      </c>
      <c r="M7">
        <v>94</v>
      </c>
      <c r="Q7">
        <v>50</v>
      </c>
      <c r="R7">
        <v>20</v>
      </c>
      <c r="S7">
        <v>24.5</v>
      </c>
      <c r="U7">
        <v>1</v>
      </c>
      <c r="V7">
        <v>94</v>
      </c>
    </row>
    <row r="8" spans="1:24" x14ac:dyDescent="0.25">
      <c r="A8" t="s">
        <v>9</v>
      </c>
      <c r="B8" s="6">
        <v>27</v>
      </c>
      <c r="E8">
        <v>2</v>
      </c>
      <c r="F8">
        <v>94</v>
      </c>
      <c r="I8">
        <v>150</v>
      </c>
      <c r="L8">
        <v>2</v>
      </c>
      <c r="M8">
        <v>94</v>
      </c>
      <c r="Q8">
        <v>150</v>
      </c>
      <c r="R8">
        <v>70</v>
      </c>
      <c r="S8">
        <v>74</v>
      </c>
      <c r="U8">
        <v>2</v>
      </c>
      <c r="V8">
        <v>94</v>
      </c>
    </row>
    <row r="9" spans="1:24" x14ac:dyDescent="0.25">
      <c r="A9" t="s">
        <v>36</v>
      </c>
      <c r="B9" s="6">
        <v>19</v>
      </c>
      <c r="E9">
        <v>3</v>
      </c>
      <c r="F9">
        <v>95</v>
      </c>
      <c r="K9" s="3"/>
      <c r="L9">
        <v>3</v>
      </c>
      <c r="M9">
        <v>94</v>
      </c>
      <c r="S9" s="3"/>
      <c r="T9" s="3"/>
      <c r="U9">
        <v>3</v>
      </c>
      <c r="V9">
        <v>94</v>
      </c>
    </row>
    <row r="10" spans="1:24" x14ac:dyDescent="0.25">
      <c r="A10" t="s">
        <v>35</v>
      </c>
      <c r="B10" s="6">
        <v>24</v>
      </c>
      <c r="E10">
        <v>4</v>
      </c>
      <c r="F10">
        <v>96</v>
      </c>
      <c r="L10">
        <v>4</v>
      </c>
      <c r="M10">
        <v>94</v>
      </c>
      <c r="U10">
        <v>4</v>
      </c>
      <c r="V10">
        <v>94</v>
      </c>
    </row>
    <row r="11" spans="1:24" x14ac:dyDescent="0.25">
      <c r="A11" t="s">
        <v>10</v>
      </c>
      <c r="B11" s="6">
        <v>6</v>
      </c>
      <c r="E11">
        <v>5</v>
      </c>
      <c r="F11">
        <v>96</v>
      </c>
      <c r="I11" s="1" t="s">
        <v>56</v>
      </c>
      <c r="L11">
        <v>5</v>
      </c>
      <c r="M11">
        <v>94</v>
      </c>
      <c r="Q11" s="1" t="s">
        <v>53</v>
      </c>
      <c r="U11">
        <v>5</v>
      </c>
      <c r="V11">
        <v>94</v>
      </c>
    </row>
    <row r="12" spans="1:24" x14ac:dyDescent="0.25">
      <c r="A12" t="s">
        <v>11</v>
      </c>
      <c r="B12" s="6">
        <v>371</v>
      </c>
      <c r="E12">
        <v>6</v>
      </c>
      <c r="F12">
        <v>97</v>
      </c>
      <c r="I12" s="1" t="s">
        <v>4</v>
      </c>
      <c r="L12">
        <v>6</v>
      </c>
      <c r="M12">
        <v>95</v>
      </c>
      <c r="Q12" s="1" t="s">
        <v>4</v>
      </c>
      <c r="U12">
        <v>6</v>
      </c>
      <c r="V12">
        <v>94</v>
      </c>
    </row>
    <row r="13" spans="1:24" x14ac:dyDescent="0.25">
      <c r="E13">
        <v>7</v>
      </c>
      <c r="F13">
        <v>98</v>
      </c>
      <c r="I13" t="s">
        <v>13</v>
      </c>
      <c r="J13">
        <v>698</v>
      </c>
      <c r="L13">
        <v>7</v>
      </c>
      <c r="M13">
        <v>95</v>
      </c>
      <c r="Q13" t="s">
        <v>13</v>
      </c>
      <c r="R13">
        <v>698</v>
      </c>
      <c r="U13">
        <v>7</v>
      </c>
      <c r="V13">
        <v>94</v>
      </c>
    </row>
    <row r="14" spans="1:24" x14ac:dyDescent="0.25">
      <c r="A14" s="1" t="s">
        <v>54</v>
      </c>
      <c r="E14">
        <v>8</v>
      </c>
      <c r="F14">
        <v>100</v>
      </c>
      <c r="I14" t="s">
        <v>15</v>
      </c>
      <c r="L14">
        <v>8</v>
      </c>
      <c r="M14">
        <v>95</v>
      </c>
      <c r="Q14" t="s">
        <v>15</v>
      </c>
      <c r="U14">
        <v>8</v>
      </c>
      <c r="V14">
        <v>95</v>
      </c>
    </row>
    <row r="15" spans="1:24" x14ac:dyDescent="0.25">
      <c r="A15" s="1" t="s">
        <v>52</v>
      </c>
      <c r="B15" s="1" t="s">
        <v>18</v>
      </c>
      <c r="C15" s="1" t="s">
        <v>19</v>
      </c>
      <c r="D15" s="1"/>
      <c r="E15">
        <v>9</v>
      </c>
      <c r="F15">
        <v>102</v>
      </c>
      <c r="L15">
        <v>9</v>
      </c>
      <c r="M15">
        <v>96</v>
      </c>
      <c r="Q15">
        <v>6</v>
      </c>
      <c r="U15">
        <v>9</v>
      </c>
      <c r="V15">
        <v>96</v>
      </c>
    </row>
    <row r="16" spans="1:24" x14ac:dyDescent="0.25">
      <c r="A16">
        <v>30</v>
      </c>
      <c r="B16">
        <v>13</v>
      </c>
      <c r="C16">
        <v>25</v>
      </c>
      <c r="E16">
        <v>10</v>
      </c>
      <c r="F16">
        <v>103</v>
      </c>
      <c r="I16" t="s">
        <v>25</v>
      </c>
      <c r="L16">
        <v>10</v>
      </c>
      <c r="M16">
        <v>97</v>
      </c>
      <c r="Q16" t="s">
        <v>25</v>
      </c>
      <c r="U16">
        <v>10</v>
      </c>
      <c r="V16">
        <v>97</v>
      </c>
    </row>
    <row r="17" spans="1:22" x14ac:dyDescent="0.25">
      <c r="A17">
        <v>100</v>
      </c>
      <c r="B17">
        <v>39</v>
      </c>
      <c r="C17">
        <v>43</v>
      </c>
      <c r="E17">
        <v>11</v>
      </c>
      <c r="F17">
        <v>105</v>
      </c>
      <c r="I17" t="s">
        <v>26</v>
      </c>
      <c r="L17">
        <v>11</v>
      </c>
      <c r="M17">
        <v>98</v>
      </c>
      <c r="Q17" t="s">
        <v>51</v>
      </c>
      <c r="U17">
        <v>11</v>
      </c>
      <c r="V17">
        <v>99</v>
      </c>
    </row>
    <row r="18" spans="1:22" x14ac:dyDescent="0.25">
      <c r="A18">
        <v>1</v>
      </c>
      <c r="B18">
        <v>0.5</v>
      </c>
      <c r="C18" s="3" t="s">
        <v>20</v>
      </c>
      <c r="D18" s="3"/>
      <c r="E18">
        <v>12</v>
      </c>
      <c r="F18">
        <v>107</v>
      </c>
      <c r="L18">
        <v>12</v>
      </c>
      <c r="M18">
        <v>99</v>
      </c>
      <c r="U18">
        <v>12</v>
      </c>
      <c r="V18">
        <v>100</v>
      </c>
    </row>
    <row r="19" spans="1:22" x14ac:dyDescent="0.25">
      <c r="E19">
        <v>13</v>
      </c>
      <c r="F19">
        <v>110</v>
      </c>
      <c r="L19">
        <v>13</v>
      </c>
      <c r="M19">
        <v>100</v>
      </c>
      <c r="U19">
        <v>13</v>
      </c>
      <c r="V19">
        <v>102</v>
      </c>
    </row>
    <row r="20" spans="1:22" x14ac:dyDescent="0.25">
      <c r="A20" s="1" t="s">
        <v>53</v>
      </c>
      <c r="E20">
        <v>14</v>
      </c>
      <c r="F20">
        <v>111</v>
      </c>
      <c r="U20">
        <v>14</v>
      </c>
      <c r="V20">
        <v>103</v>
      </c>
    </row>
    <row r="21" spans="1:22" x14ac:dyDescent="0.25">
      <c r="A21" s="1" t="s">
        <v>15</v>
      </c>
      <c r="U21">
        <v>15</v>
      </c>
      <c r="V21">
        <v>105</v>
      </c>
    </row>
    <row r="22" spans="1:22" x14ac:dyDescent="0.25">
      <c r="A22">
        <v>7</v>
      </c>
      <c r="U22">
        <v>16</v>
      </c>
      <c r="V22">
        <v>107</v>
      </c>
    </row>
    <row r="23" spans="1:22" x14ac:dyDescent="0.25">
      <c r="A23">
        <v>7</v>
      </c>
      <c r="U23">
        <v>17</v>
      </c>
      <c r="V23">
        <v>108</v>
      </c>
    </row>
    <row r="24" spans="1:22" x14ac:dyDescent="0.25">
      <c r="A24">
        <v>5</v>
      </c>
    </row>
    <row r="25" spans="1:22" x14ac:dyDescent="0.25">
      <c r="A25">
        <v>695</v>
      </c>
      <c r="B25" t="s">
        <v>50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5" sqref="A5"/>
    </sheetView>
  </sheetViews>
  <sheetFormatPr baseColWidth="10" defaultRowHeight="15" x14ac:dyDescent="0.25"/>
  <cols>
    <col min="1" max="1" width="30.42578125" customWidth="1"/>
    <col min="2" max="2" width="12" customWidth="1"/>
    <col min="3" max="3" width="14.42578125" customWidth="1"/>
  </cols>
  <sheetData>
    <row r="1" spans="1:2" x14ac:dyDescent="0.25">
      <c r="A1" t="s">
        <v>28</v>
      </c>
    </row>
    <row r="3" spans="1:2" x14ac:dyDescent="0.25">
      <c r="A3" s="1" t="s">
        <v>29</v>
      </c>
    </row>
    <row r="4" spans="1:2" x14ac:dyDescent="0.25">
      <c r="A4" t="s">
        <v>30</v>
      </c>
    </row>
    <row r="5" spans="1:2" x14ac:dyDescent="0.25">
      <c r="A5" t="s">
        <v>31</v>
      </c>
    </row>
    <row r="6" spans="1:2" x14ac:dyDescent="0.25">
      <c r="A6" t="s">
        <v>32</v>
      </c>
    </row>
    <row r="10" spans="1:2" ht="15.75" x14ac:dyDescent="0.25">
      <c r="A10" s="7" t="s">
        <v>57</v>
      </c>
    </row>
    <row r="11" spans="1:2" x14ac:dyDescent="0.25">
      <c r="A11" t="s">
        <v>47</v>
      </c>
      <c r="B11" s="6" t="s">
        <v>48</v>
      </c>
    </row>
    <row r="12" spans="1:2" x14ac:dyDescent="0.25">
      <c r="A12" t="s">
        <v>33</v>
      </c>
      <c r="B12" s="6">
        <f>'Mediciones tomadas'!B8</f>
        <v>27</v>
      </c>
    </row>
    <row r="13" spans="1:2" x14ac:dyDescent="0.25">
      <c r="A13" t="s">
        <v>34</v>
      </c>
      <c r="B13">
        <f>'Mediciones tomadas'!B11</f>
        <v>6</v>
      </c>
    </row>
    <row r="14" spans="1:2" x14ac:dyDescent="0.25">
      <c r="A14" t="s">
        <v>7</v>
      </c>
      <c r="B14">
        <f>'Mediciones tomadas'!B10</f>
        <v>24</v>
      </c>
    </row>
    <row r="15" spans="1:2" x14ac:dyDescent="0.25">
      <c r="A15" t="s">
        <v>37</v>
      </c>
      <c r="B15">
        <f>(0.5*B12-0.5*B13)^2*PI()*B14</f>
        <v>8312.6541613985919</v>
      </c>
    </row>
    <row r="17" spans="1:3" ht="15.75" x14ac:dyDescent="0.25">
      <c r="A17" s="7" t="s">
        <v>58</v>
      </c>
    </row>
    <row r="18" spans="1:3" x14ac:dyDescent="0.25">
      <c r="A18" s="1" t="s">
        <v>59</v>
      </c>
      <c r="B18" s="1" t="s">
        <v>22</v>
      </c>
      <c r="C18" s="1" t="s">
        <v>42</v>
      </c>
    </row>
    <row r="19" spans="1:3" x14ac:dyDescent="0.25">
      <c r="A19" t="s">
        <v>60</v>
      </c>
      <c r="B19" s="5">
        <f>0.5*(100/'Mediciones tomadas'!B17+30/'Mediciones tomadas'!B16)</f>
        <v>2.4358974358974361</v>
      </c>
      <c r="C19" s="5">
        <f>0.5*(150/'Mediciones tomadas'!R8+50/'Mediciones tomadas'!R7)</f>
        <v>2.3214285714285712</v>
      </c>
    </row>
    <row r="20" spans="1:3" x14ac:dyDescent="0.25">
      <c r="A20" t="s">
        <v>49</v>
      </c>
      <c r="B20" s="5">
        <f>'Análisis de los datos'!B19/'Densidad de materiales'!B7</f>
        <v>3.4551736679396261</v>
      </c>
      <c r="C20" s="5">
        <f>C19/'Densidad de materiales'!B3</f>
        <v>4.4642857142857135</v>
      </c>
    </row>
    <row r="21" spans="1:3" x14ac:dyDescent="0.25">
      <c r="A21" t="s">
        <v>61</v>
      </c>
      <c r="B21" s="5">
        <f>B20/($B$15*0.001)*100</f>
        <v>41.565228155218939</v>
      </c>
      <c r="C21" s="5">
        <f>C20/($B$15*0.001)*100</f>
        <v>53.704696810514299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8" sqref="E8"/>
    </sheetView>
  </sheetViews>
  <sheetFormatPr baseColWidth="10" defaultRowHeight="15" x14ac:dyDescent="0.25"/>
  <cols>
    <col min="1" max="1" width="19.28515625" customWidth="1"/>
    <col min="2" max="2" width="23.140625" customWidth="1"/>
    <col min="3" max="3" width="13.42578125" customWidth="1"/>
  </cols>
  <sheetData>
    <row r="1" spans="1:3" x14ac:dyDescent="0.25">
      <c r="A1" t="s">
        <v>38</v>
      </c>
    </row>
    <row r="2" spans="1:3" x14ac:dyDescent="0.25">
      <c r="A2" t="s">
        <v>39</v>
      </c>
      <c r="B2" t="s">
        <v>40</v>
      </c>
      <c r="C2" t="s">
        <v>41</v>
      </c>
    </row>
    <row r="3" spans="1:3" x14ac:dyDescent="0.25">
      <c r="A3" t="s">
        <v>42</v>
      </c>
      <c r="B3" s="4">
        <v>0.52</v>
      </c>
      <c r="C3" s="4">
        <v>1.1010889982998092E-3</v>
      </c>
    </row>
    <row r="4" spans="1:3" x14ac:dyDescent="0.25">
      <c r="A4" t="s">
        <v>43</v>
      </c>
      <c r="B4" s="4">
        <v>0.29499999999999998</v>
      </c>
      <c r="C4" s="4">
        <v>4.4957321587119851E-3</v>
      </c>
    </row>
    <row r="5" spans="1:3" x14ac:dyDescent="0.25">
      <c r="A5" t="s">
        <v>44</v>
      </c>
      <c r="B5" s="4">
        <v>1.2447416666666666</v>
      </c>
      <c r="C5" s="4">
        <v>3.8734654494073264E-3</v>
      </c>
    </row>
    <row r="6" spans="1:3" x14ac:dyDescent="0.25">
      <c r="A6" t="s">
        <v>45</v>
      </c>
      <c r="B6" s="4">
        <v>1.0010791666666665</v>
      </c>
      <c r="C6" s="4">
        <v>2.5054094350889003E-3</v>
      </c>
    </row>
    <row r="7" spans="1:3" x14ac:dyDescent="0.25">
      <c r="A7" t="s">
        <v>22</v>
      </c>
      <c r="B7" s="4">
        <v>0.70499999999999996</v>
      </c>
      <c r="C7" s="4">
        <v>1.1975696041508022E-2</v>
      </c>
    </row>
    <row r="8" spans="1:3" x14ac:dyDescent="0.25">
      <c r="A8" t="s">
        <v>46</v>
      </c>
      <c r="B8" s="4">
        <v>0.64</v>
      </c>
      <c r="C8" s="4">
        <v>3.8738370804587627E-2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Mediciones tomadas</vt:lpstr>
      <vt:lpstr>Análisis de los datos</vt:lpstr>
      <vt:lpstr>Densidad de materiales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Mena Navarro</dc:creator>
  <cp:lastModifiedBy>Steve Mena Navarro</cp:lastModifiedBy>
  <dcterms:created xsi:type="dcterms:W3CDTF">2018-11-02T17:22:59Z</dcterms:created>
  <dcterms:modified xsi:type="dcterms:W3CDTF">2018-11-02T21:28:56Z</dcterms:modified>
</cp:coreProperties>
</file>