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gasco\Dropbox\Teaching\Rockefeller College classes\PAD507\Case study\"/>
    </mc:Choice>
  </mc:AlternateContent>
  <bookViews>
    <workbookView xWindow="-100" yWindow="-100" windowWidth="23230" windowHeight="12550" activeTab="2"/>
  </bookViews>
  <sheets>
    <sheet name="Budget" sheetId="1" r:id="rId1"/>
    <sheet name="Staff Details" sheetId="4" r:id="rId2"/>
    <sheet name="Revenues &amp; Park Usage" sheetId="3" r:id="rId3"/>
  </sheets>
  <definedNames>
    <definedName name="_xlnm.Print_Area" localSheetId="0">Budget!$A$1:$G$142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3" l="1"/>
  <c r="D12" i="4" l="1"/>
  <c r="D17" i="4"/>
  <c r="D19" i="4"/>
  <c r="E9" i="4"/>
  <c r="E12" i="4" s="1"/>
  <c r="E17" i="4" s="1"/>
  <c r="E10" i="4"/>
  <c r="E11" i="4"/>
  <c r="E15" i="4"/>
  <c r="G15" i="4" s="1"/>
  <c r="F12" i="4"/>
  <c r="F17" i="4" s="1"/>
  <c r="F19" i="4" s="1"/>
  <c r="F31" i="4" s="1"/>
  <c r="E23" i="4"/>
  <c r="G23" i="4" s="1"/>
  <c r="E24" i="4"/>
  <c r="G24" i="4" s="1"/>
  <c r="E25" i="4"/>
  <c r="G25" i="4" s="1"/>
  <c r="E26" i="4"/>
  <c r="G26" i="4" s="1"/>
  <c r="E27" i="4"/>
  <c r="G27" i="4" s="1"/>
  <c r="E28" i="4"/>
  <c r="G28" i="4" s="1"/>
  <c r="F29" i="4"/>
  <c r="D29" i="4"/>
  <c r="D31" i="4" s="1"/>
  <c r="G10" i="4"/>
  <c r="G11" i="4"/>
  <c r="C20" i="3"/>
  <c r="D20" i="3"/>
  <c r="E20" i="3"/>
  <c r="F20" i="3"/>
  <c r="G20" i="3"/>
  <c r="C13" i="1"/>
  <c r="C20" i="1"/>
  <c r="C27" i="1"/>
  <c r="C34" i="1"/>
  <c r="C41" i="1"/>
  <c r="C48" i="1"/>
  <c r="D9" i="1"/>
  <c r="F9" i="1" s="1"/>
  <c r="F13" i="1" s="1"/>
  <c r="D10" i="1"/>
  <c r="F10" i="1"/>
  <c r="D11" i="1"/>
  <c r="F11" i="1" s="1"/>
  <c r="F12" i="1"/>
  <c r="D16" i="1"/>
  <c r="F16" i="1" s="1"/>
  <c r="D17" i="1"/>
  <c r="F17" i="1" s="1"/>
  <c r="D18" i="1"/>
  <c r="F18" i="1" s="1"/>
  <c r="F19" i="1"/>
  <c r="D23" i="1"/>
  <c r="F23" i="1" s="1"/>
  <c r="D24" i="1"/>
  <c r="F24" i="1"/>
  <c r="D25" i="1"/>
  <c r="F25" i="1" s="1"/>
  <c r="F26" i="1"/>
  <c r="D30" i="1"/>
  <c r="F30" i="1" s="1"/>
  <c r="D31" i="1"/>
  <c r="F31" i="1"/>
  <c r="D32" i="1"/>
  <c r="F32" i="1" s="1"/>
  <c r="F33" i="1"/>
  <c r="D37" i="1"/>
  <c r="F37" i="1" s="1"/>
  <c r="D38" i="1"/>
  <c r="F38" i="1"/>
  <c r="D39" i="1"/>
  <c r="F39" i="1" s="1"/>
  <c r="F40" i="1"/>
  <c r="D44" i="1"/>
  <c r="F44" i="1" s="1"/>
  <c r="D45" i="1"/>
  <c r="F45" i="1" s="1"/>
  <c r="F46" i="1"/>
  <c r="F47" i="1"/>
  <c r="G48" i="1"/>
  <c r="G41" i="1"/>
  <c r="G34" i="1"/>
  <c r="G27" i="1"/>
  <c r="G20" i="1"/>
  <c r="G13" i="1"/>
  <c r="E48" i="1"/>
  <c r="E41" i="1"/>
  <c r="E34" i="1"/>
  <c r="E27" i="1"/>
  <c r="E20" i="1"/>
  <c r="E13" i="1"/>
  <c r="D48" i="1"/>
  <c r="G9" i="4" l="1"/>
  <c r="G12" i="4" s="1"/>
  <c r="D20" i="1"/>
  <c r="F48" i="1"/>
  <c r="F20" i="1"/>
  <c r="G50" i="1"/>
  <c r="F41" i="1"/>
  <c r="E50" i="1"/>
  <c r="F34" i="1"/>
  <c r="C50" i="1"/>
  <c r="G51" i="1" s="1"/>
  <c r="I20" i="3"/>
  <c r="E19" i="4"/>
  <c r="G17" i="4"/>
  <c r="F50" i="1"/>
  <c r="F27" i="1"/>
  <c r="G29" i="4"/>
  <c r="E29" i="4"/>
  <c r="D27" i="1"/>
  <c r="D34" i="1"/>
  <c r="D41" i="1"/>
  <c r="D13" i="1"/>
  <c r="D50" i="1" l="1"/>
  <c r="G19" i="4"/>
  <c r="G31" i="4" s="1"/>
  <c r="E31" i="4"/>
</calcChain>
</file>

<file path=xl/sharedStrings.xml><?xml version="1.0" encoding="utf-8"?>
<sst xmlns="http://schemas.openxmlformats.org/spreadsheetml/2006/main" count="107" uniqueCount="81">
  <si>
    <t>Full-Time Staff (3)</t>
  </si>
  <si>
    <t>Ogden Falls County Park</t>
  </si>
  <si>
    <t>Non-Personal Service</t>
  </si>
  <si>
    <t>Total</t>
  </si>
  <si>
    <t>Bonavista Reserve</t>
  </si>
  <si>
    <t>Stratton Valley Golf Course</t>
  </si>
  <si>
    <t>Twin Lakes County Park</t>
  </si>
  <si>
    <t>Stratford Green &amp; Courthouse Square</t>
  </si>
  <si>
    <t>Central Administration</t>
  </si>
  <si>
    <t>Full-Time Staff (5)</t>
  </si>
  <si>
    <t>DEPARTMENT TOTALS</t>
  </si>
  <si>
    <t>% Minority</t>
  </si>
  <si>
    <t>% Disabled</t>
  </si>
  <si>
    <t>% Senior (62 &amp; older)</t>
  </si>
  <si>
    <t>% Child (14 &amp; under)</t>
  </si>
  <si>
    <t>Stratford Gr / Courthouse Sq</t>
  </si>
  <si>
    <t>Bonavista    Reserve</t>
  </si>
  <si>
    <t>Stratton Valley    Golf Course</t>
  </si>
  <si>
    <t xml:space="preserve">Twin Lakes    County Park </t>
  </si>
  <si>
    <t>Ogden Falls   County Park</t>
  </si>
  <si>
    <t xml:space="preserve">Seasonal Staff </t>
  </si>
  <si>
    <t>Salary</t>
  </si>
  <si>
    <t>Benefits</t>
  </si>
  <si>
    <t>Full-time, annual positions by title</t>
  </si>
  <si>
    <t xml:space="preserve"> -- Facility Superintendent</t>
  </si>
  <si>
    <t xml:space="preserve"> -- Park Supervisor (Assistant Supt)</t>
  </si>
  <si>
    <t xml:space="preserve"> -- Maintenance Supervisor</t>
  </si>
  <si>
    <t>Overtime</t>
  </si>
  <si>
    <t xml:space="preserve"> -- County Parks Director</t>
  </si>
  <si>
    <t xml:space="preserve"> -- Assistant Director</t>
  </si>
  <si>
    <t xml:space="preserve"> -- Business Manager</t>
  </si>
  <si>
    <t xml:space="preserve"> -- Administrative Assistant</t>
  </si>
  <si>
    <t xml:space="preserve"> -- Senior Clerk</t>
  </si>
  <si>
    <t>Department-level (administration) staffing</t>
  </si>
  <si>
    <t xml:space="preserve"> -- Part-Time Position (@30%)</t>
  </si>
  <si>
    <t xml:space="preserve">Overtime Payments </t>
  </si>
  <si>
    <t>Park Total (3 annual positions per park)</t>
  </si>
  <si>
    <t>Seasonal (hourly) staff (for each facility)</t>
  </si>
  <si>
    <t xml:space="preserve">For all Five Parks </t>
  </si>
  <si>
    <t>License Fees (Commissions)</t>
  </si>
  <si>
    <t>Permit Fees</t>
  </si>
  <si>
    <t>Total Park-level staffing (for each facility)</t>
  </si>
  <si>
    <t xml:space="preserve">Total Cost </t>
  </si>
  <si>
    <t>DEPARTMENT TOTALS (20 full time Positions)</t>
  </si>
  <si>
    <t>Administration Total (5 full time positions)</t>
  </si>
  <si>
    <t>Park Profiles</t>
  </si>
  <si>
    <t>Preliminary Budget         (Next Year)</t>
  </si>
  <si>
    <t xml:space="preserve"> /1</t>
  </si>
  <si>
    <t xml:space="preserve"> /2</t>
  </si>
  <si>
    <t xml:space="preserve"> /3</t>
  </si>
  <si>
    <t xml:space="preserve"> /4</t>
  </si>
  <si>
    <t>Notes:</t>
  </si>
  <si>
    <t>reflects actions identified in case background</t>
  </si>
  <si>
    <t>Other Personal Service (P/T)</t>
  </si>
  <si>
    <t>details to be determined. $2.43 million total represents a 10% reduction from current budget of $2.70 million</t>
  </si>
  <si>
    <t>includes union-negotiated contractual cost-of-living adjustments (2.5% COLAs); part of the adjusted baseline budget for next fiscal year</t>
  </si>
  <si>
    <t>Target / Maximum Plan    =</t>
  </si>
  <si>
    <r>
      <t>Current Annual Operating Budget</t>
    </r>
    <r>
      <rPr>
        <vertAlign val="superscript"/>
        <sz val="10"/>
        <rFont val="Arial"/>
        <family val="2"/>
      </rPr>
      <t>1</t>
    </r>
  </si>
  <si>
    <r>
      <t>Baseline Salary Adjustments (COLAs)</t>
    </r>
    <r>
      <rPr>
        <vertAlign val="superscript"/>
        <sz val="10"/>
        <rFont val="Arial"/>
        <family val="2"/>
      </rPr>
      <t>2</t>
    </r>
  </si>
  <si>
    <r>
      <t>Other Requested Changes</t>
    </r>
    <r>
      <rPr>
        <vertAlign val="superscript"/>
        <sz val="10"/>
        <rFont val="Arial"/>
        <family val="2"/>
      </rPr>
      <t>3</t>
    </r>
  </si>
  <si>
    <r>
      <t>Recommended Budget Amount</t>
    </r>
    <r>
      <rPr>
        <b/>
        <vertAlign val="superscript"/>
        <sz val="10"/>
        <rFont val="Arial"/>
        <family val="2"/>
      </rPr>
      <t>4</t>
    </r>
  </si>
  <si>
    <t>% Low Income</t>
  </si>
  <si>
    <t>Park Use and Entry Fees</t>
  </si>
  <si>
    <t>Park-level staffing (same for each facility)</t>
  </si>
  <si>
    <t>% Non County Resident</t>
  </si>
  <si>
    <t>By Source:</t>
  </si>
  <si>
    <t>NA</t>
  </si>
  <si>
    <t>For each facility ($15/hr average for 5,000 hrs)</t>
  </si>
  <si>
    <t>Note that all parks have the same authorized full-time staffing level in the current budget, and seasonal staff have been equally distributed for budgeting purposes.</t>
  </si>
  <si>
    <t>Note: fees only reflect pool entry fees that only apply during summer pool season, otherwise park entry is free</t>
  </si>
  <si>
    <t>Entry Fee (avg)</t>
  </si>
  <si>
    <t>Note: The park charges a $6 entry fee per vehicle in the summer swimming months. The rest of the year, entry is free.</t>
  </si>
  <si>
    <t xml:space="preserve">Stratton County Parks Department -- Budget and Financial Information </t>
  </si>
  <si>
    <t>Annual Operating Budget Summary (2022 Enacted Budget)</t>
  </si>
  <si>
    <t>as authorized in the adopted 2022 budget; amounts shown already incorporate salary and fringe benefits charges with details available in Staff Details worksheet</t>
  </si>
  <si>
    <t>Parks Department Staffing Summary (2022 Authorized)</t>
  </si>
  <si>
    <t>Park Demographics, Visitation &amp; Revenue (2022 Actual)</t>
  </si>
  <si>
    <t>Annual Visitation (2022 actual)</t>
  </si>
  <si>
    <t>Annual Revenue (2022 actual)</t>
  </si>
  <si>
    <t>Note: School groups pay a flat fee of $250 per group. 80 school groups attended in 2021.</t>
  </si>
  <si>
    <t>From 2017 Survey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</si>
</sst>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_);_(&quot;$&quot;* \(#,##0.0\);_(&quot;$&quot;* &quot;-&quot;?_);_(@_)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u/>
      <sz val="11"/>
      <name val="Arial Narrow"/>
      <family val="2"/>
    </font>
    <font>
      <sz val="10"/>
      <name val="Arial"/>
      <family val="2"/>
    </font>
    <font>
      <u val="singleAccounting"/>
      <sz val="10"/>
      <name val="Arial Narrow"/>
      <family val="2"/>
    </font>
    <font>
      <b/>
      <u/>
      <sz val="12"/>
      <name val="Arial"/>
      <family val="2"/>
    </font>
    <font>
      <i/>
      <sz val="1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 Narrow"/>
      <family val="2"/>
    </font>
    <font>
      <sz val="10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164" fontId="0" fillId="0" borderId="0" xfId="2" applyNumberFormat="1" applyFont="1"/>
    <xf numFmtId="0" fontId="0" fillId="0" borderId="0" xfId="0" applyAlignment="1">
      <alignment wrapText="1"/>
    </xf>
    <xf numFmtId="0" fontId="3" fillId="0" borderId="0" xfId="0" applyFont="1"/>
    <xf numFmtId="164" fontId="3" fillId="0" borderId="0" xfId="2" applyNumberFormat="1" applyFont="1"/>
    <xf numFmtId="0" fontId="4" fillId="0" borderId="0" xfId="0" applyFont="1"/>
    <xf numFmtId="164" fontId="4" fillId="0" borderId="0" xfId="2" applyNumberFormat="1" applyFont="1"/>
    <xf numFmtId="0" fontId="4" fillId="0" borderId="0" xfId="0" applyFont="1" applyBorder="1"/>
    <xf numFmtId="0" fontId="4" fillId="0" borderId="1" xfId="0" applyFont="1" applyBorder="1" applyAlignment="1">
      <alignment horizontal="center" wrapText="1"/>
    </xf>
    <xf numFmtId="164" fontId="4" fillId="0" borderId="1" xfId="2" applyNumberFormat="1" applyFont="1" applyBorder="1" applyAlignment="1">
      <alignment horizontal="center" wrapText="1"/>
    </xf>
    <xf numFmtId="0" fontId="5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9" fontId="4" fillId="0" borderId="0" xfId="0" applyNumberFormat="1" applyFont="1"/>
    <xf numFmtId="0" fontId="6" fillId="0" borderId="0" xfId="0" applyFont="1"/>
    <xf numFmtId="9" fontId="4" fillId="0" borderId="0" xfId="3" applyFont="1"/>
    <xf numFmtId="0" fontId="4" fillId="0" borderId="1" xfId="0" applyFont="1" applyBorder="1"/>
    <xf numFmtId="164" fontId="4" fillId="0" borderId="1" xfId="2" applyNumberFormat="1" applyFont="1" applyBorder="1"/>
    <xf numFmtId="0" fontId="7" fillId="0" borderId="0" xfId="0" applyFont="1" applyBorder="1"/>
    <xf numFmtId="0" fontId="7" fillId="0" borderId="0" xfId="0" applyFont="1"/>
    <xf numFmtId="0" fontId="4" fillId="0" borderId="2" xfId="0" applyFont="1" applyBorder="1"/>
    <xf numFmtId="164" fontId="4" fillId="0" borderId="2" xfId="2" applyNumberFormat="1" applyFont="1" applyBorder="1"/>
    <xf numFmtId="164" fontId="0" fillId="0" borderId="0" xfId="0" applyNumberFormat="1"/>
    <xf numFmtId="0" fontId="1" fillId="0" borderId="0" xfId="0" applyFont="1"/>
    <xf numFmtId="0" fontId="9" fillId="0" borderId="0" xfId="0" applyFont="1"/>
    <xf numFmtId="164" fontId="10" fillId="0" borderId="0" xfId="2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164" fontId="12" fillId="0" borderId="3" xfId="0" applyNumberFormat="1" applyFont="1" applyBorder="1"/>
    <xf numFmtId="0" fontId="13" fillId="0" borderId="0" xfId="0" applyFont="1"/>
    <xf numFmtId="0" fontId="4" fillId="0" borderId="0" xfId="0" applyFont="1" applyAlignment="1"/>
    <xf numFmtId="164" fontId="12" fillId="0" borderId="0" xfId="0" applyNumberFormat="1" applyFont="1" applyBorder="1"/>
    <xf numFmtId="44" fontId="4" fillId="0" borderId="0" xfId="2" applyFont="1"/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2" applyNumberFormat="1" applyFont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165" fontId="4" fillId="0" borderId="1" xfId="1" applyNumberFormat="1" applyFont="1" applyBorder="1"/>
    <xf numFmtId="164" fontId="4" fillId="0" borderId="0" xfId="2" applyNumberFormat="1" applyFont="1" applyBorder="1"/>
    <xf numFmtId="164" fontId="16" fillId="0" borderId="0" xfId="2" applyNumberFormat="1" applyFont="1"/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13" fillId="0" borderId="0" xfId="0" applyFont="1" applyAlignment="1">
      <alignment wrapText="1"/>
    </xf>
    <xf numFmtId="164" fontId="1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17" fillId="0" borderId="0" xfId="0" applyFont="1" applyAlignment="1">
      <alignment wrapText="1"/>
    </xf>
    <xf numFmtId="0" fontId="0" fillId="0" borderId="0" xfId="0" applyFill="1" applyBorder="1"/>
    <xf numFmtId="0" fontId="4" fillId="0" borderId="0" xfId="0" applyFont="1" applyFill="1" applyBorder="1"/>
    <xf numFmtId="164" fontId="4" fillId="0" borderId="0" xfId="2" applyNumberFormat="1" applyFont="1" applyFill="1" applyBorder="1"/>
    <xf numFmtId="0" fontId="6" fillId="0" borderId="0" xfId="0" applyFont="1" applyFill="1" applyBorder="1"/>
    <xf numFmtId="164" fontId="0" fillId="0" borderId="0" xfId="2" applyNumberFormat="1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164" fontId="4" fillId="0" borderId="0" xfId="0" applyNumberFormat="1" applyFont="1" applyFill="1" applyBorder="1"/>
    <xf numFmtId="164" fontId="8" fillId="0" borderId="0" xfId="2" applyNumberFormat="1" applyFont="1" applyFill="1" applyBorder="1"/>
    <xf numFmtId="164" fontId="8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164" fontId="10" fillId="0" borderId="0" xfId="2" applyNumberFormat="1" applyFont="1" applyFill="1" applyBorder="1" applyAlignment="1">
      <alignment horizontal="right"/>
    </xf>
    <xf numFmtId="164" fontId="11" fillId="0" borderId="4" xfId="0" applyNumberFormat="1" applyFont="1" applyBorder="1"/>
    <xf numFmtId="0" fontId="6" fillId="0" borderId="0" xfId="0" applyFont="1" applyFill="1"/>
    <xf numFmtId="0" fontId="4" fillId="0" borderId="0" xfId="0" applyFont="1" applyFill="1"/>
    <xf numFmtId="164" fontId="4" fillId="0" borderId="0" xfId="2" applyNumberFormat="1" applyFont="1" applyFill="1"/>
    <xf numFmtId="0" fontId="0" fillId="0" borderId="0" xfId="0" applyFill="1"/>
    <xf numFmtId="164" fontId="0" fillId="0" borderId="0" xfId="2" applyNumberFormat="1" applyFont="1" applyFill="1"/>
    <xf numFmtId="164" fontId="0" fillId="0" borderId="1" xfId="2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0" fontId="5" fillId="0" borderId="0" xfId="0" applyFont="1" applyFill="1"/>
    <xf numFmtId="164" fontId="4" fillId="0" borderId="0" xfId="0" applyNumberFormat="1" applyFont="1" applyFill="1"/>
    <xf numFmtId="164" fontId="8" fillId="0" borderId="0" xfId="2" applyNumberFormat="1" applyFont="1" applyFill="1"/>
    <xf numFmtId="16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164" fontId="4" fillId="0" borderId="1" xfId="2" applyNumberFormat="1" applyFont="1" applyFill="1" applyBorder="1"/>
    <xf numFmtId="164" fontId="4" fillId="0" borderId="1" xfId="0" applyNumberFormat="1" applyFont="1" applyFill="1" applyBorder="1"/>
    <xf numFmtId="164" fontId="10" fillId="0" borderId="0" xfId="2" applyNumberFormat="1" applyFont="1" applyFill="1" applyAlignment="1">
      <alignment horizontal="right"/>
    </xf>
    <xf numFmtId="0" fontId="4" fillId="0" borderId="4" xfId="0" applyFont="1" applyBorder="1" applyAlignment="1">
      <alignment horizontal="center" wrapText="1"/>
    </xf>
    <xf numFmtId="165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2" applyNumberFormat="1" applyFont="1" applyAlignment="1">
      <alignment horizontal="left" wrapText="1"/>
    </xf>
    <xf numFmtId="164" fontId="11" fillId="0" borderId="4" xfId="0" applyNumberFormat="1" applyFont="1" applyBorder="1" applyAlignment="1">
      <alignment horizontal="center"/>
    </xf>
    <xf numFmtId="0" fontId="4" fillId="0" borderId="0" xfId="0" applyFont="1" applyFill="1" applyAlignment="1">
      <alignment horizontal="left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opLeftCell="A22" zoomScaleNormal="100" workbookViewId="0">
      <selection activeCell="B55" sqref="B55"/>
    </sheetView>
  </sheetViews>
  <sheetFormatPr defaultColWidth="8.81640625" defaultRowHeight="12.5" x14ac:dyDescent="0.25"/>
  <cols>
    <col min="1" max="1" width="2.6328125" customWidth="1"/>
    <col min="2" max="2" width="20.6328125" customWidth="1"/>
    <col min="3" max="3" width="14.6328125" customWidth="1"/>
    <col min="4" max="4" width="14.81640625" style="1" customWidth="1"/>
    <col min="5" max="5" width="14.6328125" style="1" customWidth="1"/>
    <col min="6" max="6" width="14.1796875" customWidth="1"/>
    <col min="7" max="7" width="14.6328125" customWidth="1"/>
    <col min="8" max="8" width="9.1796875" hidden="1" customWidth="1"/>
    <col min="9" max="9" width="13.36328125" style="2" customWidth="1"/>
    <col min="10" max="10" width="10.6328125" style="2" customWidth="1"/>
  </cols>
  <sheetData>
    <row r="1" spans="1:10" ht="15.5" x14ac:dyDescent="0.35">
      <c r="A1" s="24" t="s">
        <v>72</v>
      </c>
    </row>
    <row r="3" spans="1:10" ht="13" x14ac:dyDescent="0.3">
      <c r="A3" s="5"/>
      <c r="B3" s="5"/>
      <c r="C3" s="16"/>
      <c r="D3" s="17"/>
      <c r="E3" s="17"/>
      <c r="F3" s="16"/>
      <c r="G3" s="16"/>
    </row>
    <row r="4" spans="1:10" ht="46.5" customHeight="1" x14ac:dyDescent="0.3">
      <c r="A4" s="7"/>
      <c r="B4" s="5"/>
      <c r="C4" s="33" t="s">
        <v>57</v>
      </c>
      <c r="D4" s="34" t="s">
        <v>58</v>
      </c>
      <c r="E4" s="34" t="s">
        <v>59</v>
      </c>
      <c r="F4" s="33" t="s">
        <v>46</v>
      </c>
      <c r="G4" s="35" t="s">
        <v>60</v>
      </c>
    </row>
    <row r="5" spans="1:10" ht="13" x14ac:dyDescent="0.3">
      <c r="A5" s="5"/>
      <c r="B5" s="5"/>
      <c r="C5" s="5"/>
      <c r="D5" s="6"/>
      <c r="E5" s="6"/>
      <c r="F5" s="5"/>
      <c r="G5" s="5"/>
      <c r="I5" s="47"/>
    </row>
    <row r="6" spans="1:10" ht="14" x14ac:dyDescent="0.3">
      <c r="A6" s="14" t="s">
        <v>73</v>
      </c>
      <c r="B6" s="5"/>
      <c r="C6" s="5"/>
      <c r="D6" s="6"/>
      <c r="E6" s="6"/>
      <c r="F6" s="5"/>
      <c r="G6" s="5"/>
      <c r="I6" s="47"/>
    </row>
    <row r="7" spans="1:10" ht="13" x14ac:dyDescent="0.3">
      <c r="A7" s="5"/>
      <c r="B7" s="5"/>
      <c r="C7" s="5"/>
      <c r="D7" s="6"/>
      <c r="E7" s="6"/>
      <c r="F7" s="5"/>
      <c r="G7" s="5"/>
      <c r="I7" s="47"/>
    </row>
    <row r="8" spans="1:10" ht="13" x14ac:dyDescent="0.3">
      <c r="A8" s="5" t="s">
        <v>1</v>
      </c>
      <c r="B8" s="5"/>
      <c r="C8" s="5"/>
      <c r="D8" s="6"/>
      <c r="E8" s="6"/>
      <c r="F8" s="6"/>
      <c r="G8" s="5"/>
      <c r="I8" s="47"/>
    </row>
    <row r="9" spans="1:10" ht="13" x14ac:dyDescent="0.3">
      <c r="A9" s="5"/>
      <c r="B9" s="5" t="s">
        <v>0</v>
      </c>
      <c r="C9" s="6">
        <v>245000</v>
      </c>
      <c r="D9" s="6">
        <f>C9*0.025</f>
        <v>6125</v>
      </c>
      <c r="E9" s="6">
        <v>50000</v>
      </c>
      <c r="F9" s="6">
        <f>C9+D9+E9</f>
        <v>301125</v>
      </c>
      <c r="G9" s="5"/>
      <c r="J9" s="45"/>
    </row>
    <row r="10" spans="1:10" ht="13" x14ac:dyDescent="0.3">
      <c r="A10" s="5"/>
      <c r="B10" s="5" t="s">
        <v>35</v>
      </c>
      <c r="C10" s="6">
        <v>7500</v>
      </c>
      <c r="D10" s="6">
        <f>C10*0.025</f>
        <v>187.5</v>
      </c>
      <c r="E10" s="32"/>
      <c r="F10" s="6">
        <f>C10+D10+E10</f>
        <v>7687.5</v>
      </c>
      <c r="G10" s="5"/>
    </row>
    <row r="11" spans="1:10" ht="13" x14ac:dyDescent="0.3">
      <c r="A11" s="5"/>
      <c r="B11" s="5" t="s">
        <v>20</v>
      </c>
      <c r="C11" s="6">
        <v>90000</v>
      </c>
      <c r="D11" s="6">
        <f>C11*0.025</f>
        <v>2250</v>
      </c>
      <c r="E11" s="6">
        <v>20000</v>
      </c>
      <c r="F11" s="6">
        <f>C11+D11+E11</f>
        <v>112250</v>
      </c>
      <c r="G11" s="5"/>
    </row>
    <row r="12" spans="1:10" s="18" customFormat="1" ht="13" x14ac:dyDescent="0.3">
      <c r="A12" s="7"/>
      <c r="B12" s="7" t="s">
        <v>2</v>
      </c>
      <c r="C12" s="17">
        <v>75000</v>
      </c>
      <c r="D12" s="17">
        <v>0</v>
      </c>
      <c r="E12" s="17">
        <v>35000</v>
      </c>
      <c r="F12" s="17">
        <f>C12+D12+E12</f>
        <v>110000</v>
      </c>
      <c r="G12" s="16"/>
      <c r="I12" s="39"/>
      <c r="J12" s="39"/>
    </row>
    <row r="13" spans="1:10" ht="13" x14ac:dyDescent="0.3">
      <c r="A13" s="5"/>
      <c r="B13" s="11" t="s">
        <v>3</v>
      </c>
      <c r="C13" s="6">
        <f>SUM(C9:C12)</f>
        <v>417500</v>
      </c>
      <c r="D13" s="6">
        <f>SUM(D9:D12)</f>
        <v>8562.5</v>
      </c>
      <c r="E13" s="6">
        <f>SUM(E9:E12)</f>
        <v>105000</v>
      </c>
      <c r="F13" s="6">
        <f>SUM(F9:F12)</f>
        <v>531062.5</v>
      </c>
      <c r="G13" s="6">
        <f>SUM(G9:G12)</f>
        <v>0</v>
      </c>
    </row>
    <row r="14" spans="1:10" ht="13" x14ac:dyDescent="0.3">
      <c r="A14" s="5"/>
      <c r="B14" s="5"/>
      <c r="C14" s="6"/>
      <c r="D14" s="6"/>
      <c r="E14" s="6"/>
      <c r="F14" s="6"/>
      <c r="G14" s="5"/>
    </row>
    <row r="15" spans="1:10" ht="13" x14ac:dyDescent="0.3">
      <c r="A15" s="5" t="s">
        <v>4</v>
      </c>
      <c r="B15" s="5"/>
      <c r="C15" s="6"/>
      <c r="D15" s="6"/>
      <c r="E15" s="6"/>
      <c r="F15" s="6"/>
      <c r="G15" s="5"/>
    </row>
    <row r="16" spans="1:10" ht="13" x14ac:dyDescent="0.3">
      <c r="A16" s="5"/>
      <c r="B16" s="5" t="s">
        <v>0</v>
      </c>
      <c r="C16" s="6">
        <v>245000</v>
      </c>
      <c r="D16" s="6">
        <f>C16*0.025</f>
        <v>6125</v>
      </c>
      <c r="E16" s="6">
        <v>0</v>
      </c>
      <c r="F16" s="6">
        <f>C16+D16+E16</f>
        <v>251125</v>
      </c>
      <c r="G16" s="5"/>
    </row>
    <row r="17" spans="1:10" ht="13" x14ac:dyDescent="0.3">
      <c r="A17" s="5"/>
      <c r="B17" s="5" t="s">
        <v>35</v>
      </c>
      <c r="C17" s="6">
        <v>7500</v>
      </c>
      <c r="D17" s="6">
        <f>C17*0.025</f>
        <v>187.5</v>
      </c>
      <c r="E17" s="6"/>
      <c r="F17" s="6">
        <f>C17+D17+E17</f>
        <v>7687.5</v>
      </c>
      <c r="G17" s="5"/>
    </row>
    <row r="18" spans="1:10" ht="13" x14ac:dyDescent="0.3">
      <c r="A18" s="5"/>
      <c r="B18" s="5" t="s">
        <v>20</v>
      </c>
      <c r="C18" s="6">
        <v>90000</v>
      </c>
      <c r="D18" s="6">
        <f>C18*0.025</f>
        <v>2250</v>
      </c>
      <c r="E18" s="6">
        <v>20000</v>
      </c>
      <c r="F18" s="6">
        <f>C18+D18+E18</f>
        <v>112250</v>
      </c>
      <c r="G18" s="5"/>
    </row>
    <row r="19" spans="1:10" s="19" customFormat="1" ht="13" x14ac:dyDescent="0.3">
      <c r="A19" s="5"/>
      <c r="B19" s="5" t="s">
        <v>2</v>
      </c>
      <c r="C19" s="17">
        <v>75000</v>
      </c>
      <c r="D19" s="17">
        <v>0</v>
      </c>
      <c r="E19" s="17">
        <v>25000</v>
      </c>
      <c r="F19" s="17">
        <f>C19+D19+E19</f>
        <v>100000</v>
      </c>
      <c r="G19" s="16"/>
      <c r="I19" s="40"/>
      <c r="J19" s="40"/>
    </row>
    <row r="20" spans="1:10" ht="13" x14ac:dyDescent="0.3">
      <c r="A20" s="5"/>
      <c r="B20" s="11" t="s">
        <v>3</v>
      </c>
      <c r="C20" s="6">
        <f>SUM(C16:C19)</f>
        <v>417500</v>
      </c>
      <c r="D20" s="6">
        <f>SUM(D16:D19)</f>
        <v>8562.5</v>
      </c>
      <c r="E20" s="6">
        <f>SUM(E16:E19)</f>
        <v>45000</v>
      </c>
      <c r="F20" s="6">
        <f>SUM(F16:F19)</f>
        <v>471062.5</v>
      </c>
      <c r="G20" s="6">
        <f>SUM(G16:G19)</f>
        <v>0</v>
      </c>
    </row>
    <row r="21" spans="1:10" ht="13" x14ac:dyDescent="0.3">
      <c r="A21" s="5"/>
      <c r="B21" s="5"/>
      <c r="C21" s="5"/>
      <c r="D21" s="6"/>
      <c r="E21" s="6"/>
      <c r="F21" s="5"/>
      <c r="G21" s="5"/>
    </row>
    <row r="22" spans="1:10" ht="13" x14ac:dyDescent="0.3">
      <c r="A22" s="5" t="s">
        <v>5</v>
      </c>
      <c r="B22" s="5"/>
      <c r="C22" s="5"/>
      <c r="D22" s="6"/>
      <c r="E22" s="6"/>
      <c r="F22" s="5"/>
      <c r="G22" s="5"/>
    </row>
    <row r="23" spans="1:10" ht="13" x14ac:dyDescent="0.3">
      <c r="A23" s="5"/>
      <c r="B23" s="5" t="s">
        <v>0</v>
      </c>
      <c r="C23" s="6">
        <v>245000</v>
      </c>
      <c r="D23" s="6">
        <f>C23*0.025</f>
        <v>6125</v>
      </c>
      <c r="E23" s="6">
        <v>0</v>
      </c>
      <c r="F23" s="6">
        <f>C23+D23+E23</f>
        <v>251125</v>
      </c>
      <c r="G23" s="5"/>
    </row>
    <row r="24" spans="1:10" ht="13" x14ac:dyDescent="0.3">
      <c r="A24" s="5"/>
      <c r="B24" s="5" t="s">
        <v>35</v>
      </c>
      <c r="C24" s="6">
        <v>7500</v>
      </c>
      <c r="D24" s="6">
        <f>C24*0.025</f>
        <v>187.5</v>
      </c>
      <c r="E24" s="6"/>
      <c r="F24" s="6">
        <f>C24+D24+E24</f>
        <v>7687.5</v>
      </c>
      <c r="G24" s="5"/>
    </row>
    <row r="25" spans="1:10" ht="13" x14ac:dyDescent="0.3">
      <c r="A25" s="5"/>
      <c r="B25" s="5" t="s">
        <v>20</v>
      </c>
      <c r="C25" s="6">
        <v>90000</v>
      </c>
      <c r="D25" s="6">
        <f>C25*0.025</f>
        <v>2250</v>
      </c>
      <c r="E25" s="6">
        <v>-25000</v>
      </c>
      <c r="F25" s="6">
        <f>C25+D25+E25</f>
        <v>67250</v>
      </c>
      <c r="G25" s="5"/>
    </row>
    <row r="26" spans="1:10" s="19" customFormat="1" ht="13" x14ac:dyDescent="0.3">
      <c r="A26" s="5"/>
      <c r="B26" s="5" t="s">
        <v>2</v>
      </c>
      <c r="C26" s="17">
        <v>100000</v>
      </c>
      <c r="D26" s="17">
        <v>0</v>
      </c>
      <c r="E26" s="17">
        <v>35000</v>
      </c>
      <c r="F26" s="17">
        <f>C26+D26+E26</f>
        <v>135000</v>
      </c>
      <c r="G26" s="16"/>
      <c r="I26" s="40"/>
      <c r="J26" s="40"/>
    </row>
    <row r="27" spans="1:10" ht="13" x14ac:dyDescent="0.3">
      <c r="A27" s="5"/>
      <c r="B27" s="11" t="s">
        <v>3</v>
      </c>
      <c r="C27" s="6">
        <f>SUM(C23:C26)</f>
        <v>442500</v>
      </c>
      <c r="D27" s="6">
        <f>SUM(D23:D26)</f>
        <v>8562.5</v>
      </c>
      <c r="E27" s="6">
        <f>SUM(E23:E26)</f>
        <v>10000</v>
      </c>
      <c r="F27" s="6">
        <f>SUM(F23:F26)</f>
        <v>461062.5</v>
      </c>
      <c r="G27" s="6">
        <f>SUM(G23:G26)</f>
        <v>0</v>
      </c>
    </row>
    <row r="28" spans="1:10" ht="13" x14ac:dyDescent="0.3">
      <c r="A28" s="5"/>
      <c r="B28" s="5"/>
      <c r="C28" s="5"/>
      <c r="D28" s="6"/>
      <c r="E28" s="6"/>
      <c r="F28" s="5"/>
      <c r="G28" s="5"/>
    </row>
    <row r="29" spans="1:10" ht="13" x14ac:dyDescent="0.3">
      <c r="A29" s="5" t="s">
        <v>6</v>
      </c>
      <c r="B29" s="5"/>
      <c r="C29" s="5"/>
      <c r="D29" s="6"/>
      <c r="E29" s="6"/>
      <c r="F29" s="5"/>
      <c r="G29" s="5"/>
    </row>
    <row r="30" spans="1:10" ht="13" x14ac:dyDescent="0.3">
      <c r="A30" s="5"/>
      <c r="B30" s="5" t="s">
        <v>0</v>
      </c>
      <c r="C30" s="6">
        <v>245000</v>
      </c>
      <c r="D30" s="6">
        <f>C30*0.025</f>
        <v>6125</v>
      </c>
      <c r="E30" s="6">
        <v>0</v>
      </c>
      <c r="F30" s="6">
        <f>C30+D30+E30</f>
        <v>251125</v>
      </c>
      <c r="G30" s="5"/>
    </row>
    <row r="31" spans="1:10" ht="13" x14ac:dyDescent="0.3">
      <c r="A31" s="5"/>
      <c r="B31" s="5" t="s">
        <v>35</v>
      </c>
      <c r="C31" s="6">
        <v>7500</v>
      </c>
      <c r="D31" s="6">
        <f>C31*0.025</f>
        <v>187.5</v>
      </c>
      <c r="E31" s="6">
        <v>2500</v>
      </c>
      <c r="F31" s="6">
        <f>C31+D31+E31</f>
        <v>10187.5</v>
      </c>
      <c r="G31" s="5"/>
    </row>
    <row r="32" spans="1:10" ht="13" x14ac:dyDescent="0.3">
      <c r="A32" s="5"/>
      <c r="B32" s="5" t="s">
        <v>20</v>
      </c>
      <c r="C32" s="6">
        <v>90000</v>
      </c>
      <c r="D32" s="6">
        <f>C32*0.025</f>
        <v>2250</v>
      </c>
      <c r="E32" s="6">
        <v>10000</v>
      </c>
      <c r="F32" s="6">
        <f>C32+D32+E32</f>
        <v>102250</v>
      </c>
      <c r="G32" s="5"/>
    </row>
    <row r="33" spans="1:10" s="19" customFormat="1" ht="13" x14ac:dyDescent="0.3">
      <c r="A33" s="5"/>
      <c r="B33" s="5" t="s">
        <v>2</v>
      </c>
      <c r="C33" s="17">
        <v>75000</v>
      </c>
      <c r="D33" s="17">
        <v>0</v>
      </c>
      <c r="E33" s="17">
        <v>15000</v>
      </c>
      <c r="F33" s="17">
        <f>C33+D33+E33</f>
        <v>90000</v>
      </c>
      <c r="G33" s="16"/>
      <c r="I33" s="40"/>
      <c r="J33" s="40"/>
    </row>
    <row r="34" spans="1:10" ht="13" x14ac:dyDescent="0.3">
      <c r="A34" s="5"/>
      <c r="B34" s="11" t="s">
        <v>3</v>
      </c>
      <c r="C34" s="6">
        <f>SUM(C30:C33)</f>
        <v>417500</v>
      </c>
      <c r="D34" s="6">
        <f>SUM(D30:D33)</f>
        <v>8562.5</v>
      </c>
      <c r="E34" s="6">
        <f>SUM(E30:E33)</f>
        <v>27500</v>
      </c>
      <c r="F34" s="6">
        <f>SUM(F30:F33)</f>
        <v>453562.5</v>
      </c>
      <c r="G34" s="6">
        <f>SUM(G30:G33)</f>
        <v>0</v>
      </c>
    </row>
    <row r="35" spans="1:10" ht="13" x14ac:dyDescent="0.3">
      <c r="A35" s="5"/>
      <c r="B35" s="5"/>
      <c r="C35" s="5"/>
      <c r="D35" s="6"/>
      <c r="E35" s="6"/>
      <c r="F35" s="5"/>
      <c r="G35" s="5"/>
    </row>
    <row r="36" spans="1:10" ht="13" x14ac:dyDescent="0.3">
      <c r="A36" s="5" t="s">
        <v>7</v>
      </c>
      <c r="B36" s="5"/>
      <c r="C36" s="5"/>
      <c r="D36" s="6"/>
      <c r="E36" s="6"/>
      <c r="F36" s="5"/>
      <c r="G36" s="5"/>
    </row>
    <row r="37" spans="1:10" ht="13" x14ac:dyDescent="0.3">
      <c r="A37" s="5"/>
      <c r="B37" s="5" t="s">
        <v>0</v>
      </c>
      <c r="C37" s="6">
        <v>245000</v>
      </c>
      <c r="D37" s="6">
        <f>C37*0.025</f>
        <v>6125</v>
      </c>
      <c r="E37" s="6">
        <v>0</v>
      </c>
      <c r="F37" s="6">
        <f>C37+D37+E37</f>
        <v>251125</v>
      </c>
      <c r="G37" s="5"/>
    </row>
    <row r="38" spans="1:10" ht="13" x14ac:dyDescent="0.3">
      <c r="A38" s="5"/>
      <c r="B38" s="5" t="s">
        <v>35</v>
      </c>
      <c r="C38" s="6">
        <v>7500</v>
      </c>
      <c r="D38" s="6">
        <f>C38*0.025</f>
        <v>187.5</v>
      </c>
      <c r="E38" s="6"/>
      <c r="F38" s="6">
        <f>C38+D38+E38</f>
        <v>7687.5</v>
      </c>
      <c r="G38" s="5"/>
    </row>
    <row r="39" spans="1:10" ht="13" x14ac:dyDescent="0.3">
      <c r="A39" s="5"/>
      <c r="B39" s="5" t="s">
        <v>20</v>
      </c>
      <c r="C39" s="6">
        <v>90000</v>
      </c>
      <c r="D39" s="6">
        <f>C39*0.025</f>
        <v>2250</v>
      </c>
      <c r="E39" s="6">
        <v>50000</v>
      </c>
      <c r="F39" s="6">
        <f>C39+D39+E39</f>
        <v>142250</v>
      </c>
      <c r="G39" s="5"/>
    </row>
    <row r="40" spans="1:10" s="19" customFormat="1" ht="13" x14ac:dyDescent="0.3">
      <c r="A40" s="5"/>
      <c r="B40" s="5" t="s">
        <v>2</v>
      </c>
      <c r="C40" s="17">
        <v>75000</v>
      </c>
      <c r="D40" s="17">
        <v>0</v>
      </c>
      <c r="E40" s="17">
        <v>50000</v>
      </c>
      <c r="F40" s="17">
        <f>C40+D40+E40</f>
        <v>125000</v>
      </c>
      <c r="G40" s="16"/>
      <c r="I40" s="40"/>
      <c r="J40" s="40"/>
    </row>
    <row r="41" spans="1:10" ht="13" x14ac:dyDescent="0.3">
      <c r="A41" s="5"/>
      <c r="B41" s="11" t="s">
        <v>3</v>
      </c>
      <c r="C41" s="6">
        <f>SUM(C37:C40)</f>
        <v>417500</v>
      </c>
      <c r="D41" s="6">
        <f>SUM(D37:D40)</f>
        <v>8562.5</v>
      </c>
      <c r="E41" s="6">
        <f>SUM(E37:E40)</f>
        <v>100000</v>
      </c>
      <c r="F41" s="6">
        <f>SUM(F37:F40)</f>
        <v>526062.5</v>
      </c>
      <c r="G41" s="6">
        <f>SUM(G37:G40)</f>
        <v>0</v>
      </c>
    </row>
    <row r="42" spans="1:10" ht="13" x14ac:dyDescent="0.3">
      <c r="A42" s="5"/>
      <c r="B42" s="11"/>
      <c r="C42" s="6"/>
      <c r="D42" s="6"/>
      <c r="E42" s="6"/>
      <c r="F42" s="6"/>
      <c r="G42" s="5"/>
    </row>
    <row r="43" spans="1:10" ht="13" x14ac:dyDescent="0.3">
      <c r="A43" s="5" t="s">
        <v>8</v>
      </c>
      <c r="B43" s="5"/>
      <c r="C43" s="5"/>
      <c r="D43" s="6"/>
      <c r="E43" s="6"/>
      <c r="F43" s="5"/>
      <c r="G43" s="5"/>
    </row>
    <row r="44" spans="1:10" ht="13" x14ac:dyDescent="0.3">
      <c r="A44" s="5"/>
      <c r="B44" s="5" t="s">
        <v>9</v>
      </c>
      <c r="C44" s="6">
        <v>483000</v>
      </c>
      <c r="D44" s="6">
        <f>C44*0.025</f>
        <v>12075</v>
      </c>
      <c r="E44" s="6"/>
      <c r="F44" s="6">
        <f>C44+D44+E44</f>
        <v>495075</v>
      </c>
      <c r="G44" s="5"/>
    </row>
    <row r="45" spans="1:10" ht="13" x14ac:dyDescent="0.3">
      <c r="A45" s="5"/>
      <c r="B45" s="5" t="s">
        <v>35</v>
      </c>
      <c r="C45" s="6">
        <v>8500</v>
      </c>
      <c r="D45" s="6">
        <f>C45*0.025</f>
        <v>212.5</v>
      </c>
      <c r="E45" s="6">
        <v>0</v>
      </c>
      <c r="F45" s="6">
        <f>C45+D45+E45</f>
        <v>8712.5</v>
      </c>
      <c r="G45" s="5"/>
    </row>
    <row r="46" spans="1:10" ht="13" x14ac:dyDescent="0.3">
      <c r="A46" s="5"/>
      <c r="B46" s="5" t="s">
        <v>53</v>
      </c>
      <c r="C46" s="6">
        <v>25000</v>
      </c>
      <c r="D46" s="6">
        <v>0</v>
      </c>
      <c r="E46" s="6">
        <v>-25000</v>
      </c>
      <c r="F46" s="6">
        <f>C46+D46+E46</f>
        <v>0</v>
      </c>
      <c r="G46" s="5"/>
    </row>
    <row r="47" spans="1:10" s="19" customFormat="1" ht="13" x14ac:dyDescent="0.3">
      <c r="A47" s="5"/>
      <c r="B47" s="5" t="s">
        <v>2</v>
      </c>
      <c r="C47" s="17">
        <v>75000</v>
      </c>
      <c r="D47" s="17">
        <v>0</v>
      </c>
      <c r="E47" s="17">
        <v>35000</v>
      </c>
      <c r="F47" s="17">
        <f>C47+D47+E47</f>
        <v>110000</v>
      </c>
      <c r="G47" s="16"/>
      <c r="I47" s="40"/>
      <c r="J47" s="40"/>
    </row>
    <row r="48" spans="1:10" ht="13" x14ac:dyDescent="0.3">
      <c r="A48" s="5"/>
      <c r="B48" s="5"/>
      <c r="C48" s="12">
        <f>SUM(C44:C47)</f>
        <v>591500</v>
      </c>
      <c r="D48" s="12">
        <f>SUM(D44:D47)</f>
        <v>12287.5</v>
      </c>
      <c r="E48" s="12">
        <f>SUM(E44:E47)</f>
        <v>10000</v>
      </c>
      <c r="F48" s="12">
        <f>SUM(F44:F47)</f>
        <v>613787.5</v>
      </c>
      <c r="G48" s="12">
        <f>SUM(G44:G47)</f>
        <v>0</v>
      </c>
    </row>
    <row r="49" spans="1:10" ht="13.5" thickBot="1" x14ac:dyDescent="0.35">
      <c r="A49" s="5"/>
      <c r="B49" s="5"/>
      <c r="C49" s="20"/>
      <c r="D49" s="21"/>
      <c r="E49" s="21"/>
      <c r="F49" s="20"/>
      <c r="G49" s="20"/>
    </row>
    <row r="50" spans="1:10" s="29" customFormat="1" ht="14.5" thickTop="1" x14ac:dyDescent="0.3">
      <c r="A50" s="26" t="s">
        <v>10</v>
      </c>
      <c r="B50" s="27"/>
      <c r="C50" s="28">
        <f>C13+C20+C27+C34+C41+C48</f>
        <v>2704000</v>
      </c>
      <c r="D50" s="28">
        <f>D13+D20+D27+D34+D41+D48</f>
        <v>55100</v>
      </c>
      <c r="E50" s="28">
        <f>E13+E20+E27+E34+E41+E48</f>
        <v>297500</v>
      </c>
      <c r="F50" s="28">
        <f>F13+F20+F27+F34+F41+F48</f>
        <v>3056600</v>
      </c>
      <c r="G50" s="28">
        <f>G13+G20+G27+G34+G41+G48</f>
        <v>0</v>
      </c>
      <c r="I50" s="42"/>
      <c r="J50" s="41"/>
    </row>
    <row r="51" spans="1:10" s="29" customFormat="1" ht="14" x14ac:dyDescent="0.3">
      <c r="A51" s="26"/>
      <c r="B51" s="27"/>
      <c r="C51" s="31"/>
      <c r="D51" s="31"/>
      <c r="E51" s="85" t="s">
        <v>56</v>
      </c>
      <c r="F51" s="85"/>
      <c r="G51" s="61">
        <f>C50*0.9</f>
        <v>2433600</v>
      </c>
      <c r="I51" s="42"/>
      <c r="J51" s="42"/>
    </row>
    <row r="52" spans="1:10" s="29" customFormat="1" ht="14" x14ac:dyDescent="0.3">
      <c r="A52" s="26"/>
      <c r="B52" s="27"/>
      <c r="C52" s="31"/>
      <c r="D52" s="31"/>
      <c r="E52" s="31"/>
      <c r="F52" s="31"/>
      <c r="G52" s="31"/>
      <c r="I52" s="41"/>
      <c r="J52" s="41"/>
    </row>
    <row r="53" spans="1:10" ht="13" x14ac:dyDescent="0.3">
      <c r="A53" s="10" t="s">
        <v>51</v>
      </c>
      <c r="B53" s="5"/>
      <c r="C53" s="5"/>
      <c r="D53" s="6"/>
      <c r="E53" s="6"/>
      <c r="F53" s="5"/>
      <c r="G53" s="5"/>
      <c r="I53" s="45"/>
    </row>
    <row r="54" spans="1:10" ht="13" x14ac:dyDescent="0.3">
      <c r="A54" s="30" t="s">
        <v>47</v>
      </c>
      <c r="B54" s="5" t="s">
        <v>74</v>
      </c>
      <c r="C54" s="5"/>
      <c r="D54" s="6"/>
      <c r="E54" s="6"/>
      <c r="F54" s="5"/>
      <c r="G54" s="5"/>
      <c r="I54" s="45"/>
    </row>
    <row r="55" spans="1:10" ht="13" x14ac:dyDescent="0.3">
      <c r="A55" s="30" t="s">
        <v>48</v>
      </c>
      <c r="B55" s="5" t="s">
        <v>55</v>
      </c>
      <c r="C55" s="5"/>
      <c r="D55" s="6"/>
      <c r="E55" s="6"/>
      <c r="F55" s="5"/>
      <c r="G55" s="5"/>
      <c r="I55" s="46"/>
    </row>
    <row r="56" spans="1:10" ht="13" x14ac:dyDescent="0.3">
      <c r="A56" s="30" t="s">
        <v>49</v>
      </c>
      <c r="B56" s="5" t="s">
        <v>52</v>
      </c>
      <c r="C56" s="5"/>
      <c r="D56" s="6"/>
      <c r="E56" s="6"/>
      <c r="F56" s="5"/>
      <c r="G56" s="5"/>
    </row>
    <row r="57" spans="1:10" ht="13" x14ac:dyDescent="0.3">
      <c r="A57" s="30" t="s">
        <v>50</v>
      </c>
      <c r="B57" s="5" t="s">
        <v>54</v>
      </c>
      <c r="C57" s="5"/>
      <c r="D57" s="6"/>
      <c r="E57" s="6"/>
      <c r="F57" s="5"/>
      <c r="G57" s="5"/>
    </row>
    <row r="58" spans="1:10" ht="13" x14ac:dyDescent="0.3">
      <c r="A58" s="48"/>
      <c r="B58" s="48"/>
      <c r="C58" s="49"/>
      <c r="D58" s="50"/>
      <c r="E58" s="50"/>
      <c r="F58" s="49"/>
      <c r="G58" s="49"/>
      <c r="I58" s="46"/>
    </row>
    <row r="59" spans="1:10" ht="13" x14ac:dyDescent="0.3">
      <c r="A59" s="48"/>
      <c r="B59" s="48"/>
      <c r="C59" s="49"/>
      <c r="D59" s="50"/>
      <c r="E59" s="50"/>
      <c r="F59" s="49"/>
      <c r="G59" s="49"/>
      <c r="I59" s="46"/>
    </row>
    <row r="60" spans="1:10" ht="14" x14ac:dyDescent="0.3">
      <c r="A60" s="51"/>
      <c r="B60" s="49"/>
      <c r="C60" s="49"/>
      <c r="D60" s="50"/>
      <c r="E60" s="50"/>
      <c r="F60" s="49"/>
      <c r="G60" s="49"/>
    </row>
    <row r="61" spans="1:10" ht="13" x14ac:dyDescent="0.3">
      <c r="A61" s="49"/>
      <c r="B61" s="49"/>
      <c r="C61" s="48"/>
      <c r="D61" s="52"/>
      <c r="E61" s="52"/>
      <c r="F61" s="49"/>
      <c r="G61" s="49"/>
    </row>
    <row r="62" spans="1:10" ht="13" x14ac:dyDescent="0.3">
      <c r="A62" s="49"/>
      <c r="B62" s="48"/>
      <c r="C62" s="48"/>
      <c r="D62" s="52"/>
      <c r="E62" s="52"/>
      <c r="F62" s="49"/>
      <c r="G62" s="49"/>
    </row>
    <row r="63" spans="1:10" ht="13" x14ac:dyDescent="0.3">
      <c r="A63" s="49"/>
      <c r="B63" s="49"/>
      <c r="C63" s="48"/>
      <c r="D63" s="53"/>
      <c r="E63" s="54"/>
      <c r="F63" s="53"/>
      <c r="G63" s="54"/>
    </row>
    <row r="64" spans="1:10" ht="13" x14ac:dyDescent="0.3">
      <c r="A64" s="49"/>
      <c r="B64" s="55"/>
      <c r="C64" s="49"/>
      <c r="D64" s="50"/>
      <c r="E64" s="50"/>
      <c r="F64" s="48"/>
      <c r="G64" s="49"/>
    </row>
    <row r="65" spans="1:10" ht="13" x14ac:dyDescent="0.3">
      <c r="A65" s="49"/>
      <c r="B65" s="49"/>
      <c r="C65" s="49"/>
      <c r="D65" s="50"/>
      <c r="E65" s="50"/>
      <c r="F65" s="48"/>
      <c r="G65" s="49"/>
    </row>
    <row r="66" spans="1:10" s="5" customFormat="1" ht="13" x14ac:dyDescent="0.3">
      <c r="A66" s="49"/>
      <c r="B66" s="55"/>
      <c r="C66" s="49"/>
      <c r="D66" s="50"/>
      <c r="E66" s="50"/>
      <c r="F66" s="49"/>
      <c r="G66" s="49"/>
      <c r="I66" s="43"/>
      <c r="J66" s="43"/>
    </row>
    <row r="67" spans="1:10" s="5" customFormat="1" ht="13" x14ac:dyDescent="0.3">
      <c r="A67" s="49"/>
      <c r="B67" s="49"/>
      <c r="C67" s="49"/>
      <c r="D67" s="50"/>
      <c r="E67" s="50"/>
      <c r="F67" s="50"/>
      <c r="G67" s="56"/>
      <c r="I67" s="43"/>
      <c r="J67" s="43"/>
    </row>
    <row r="68" spans="1:10" s="5" customFormat="1" ht="13" x14ac:dyDescent="0.3">
      <c r="A68" s="49"/>
      <c r="B68" s="49"/>
      <c r="C68" s="49"/>
      <c r="D68" s="50"/>
      <c r="E68" s="50"/>
      <c r="F68" s="50"/>
      <c r="G68" s="56"/>
      <c r="I68" s="43"/>
      <c r="J68" s="43"/>
    </row>
    <row r="69" spans="1:10" s="5" customFormat="1" ht="14.5" x14ac:dyDescent="0.45">
      <c r="A69" s="49"/>
      <c r="B69" s="49"/>
      <c r="C69" s="49"/>
      <c r="D69" s="57"/>
      <c r="E69" s="57"/>
      <c r="F69" s="57"/>
      <c r="G69" s="58"/>
      <c r="I69" s="43"/>
      <c r="J69" s="43"/>
    </row>
    <row r="70" spans="1:10" ht="13" x14ac:dyDescent="0.3">
      <c r="A70" s="49"/>
      <c r="B70" s="49"/>
      <c r="C70" s="53"/>
      <c r="D70" s="56"/>
      <c r="E70" s="56"/>
      <c r="F70" s="56"/>
      <c r="G70" s="56"/>
    </row>
    <row r="71" spans="1:10" ht="13" x14ac:dyDescent="0.3">
      <c r="A71" s="49"/>
      <c r="B71" s="49"/>
      <c r="C71" s="53"/>
      <c r="D71" s="56"/>
      <c r="E71" s="56"/>
      <c r="F71" s="56"/>
      <c r="G71" s="56"/>
    </row>
    <row r="72" spans="1:10" ht="13" x14ac:dyDescent="0.3">
      <c r="A72" s="49"/>
      <c r="B72" s="55"/>
      <c r="C72" s="48"/>
      <c r="D72" s="52"/>
      <c r="E72" s="52"/>
      <c r="F72" s="48"/>
      <c r="G72" s="48"/>
    </row>
    <row r="73" spans="1:10" ht="13" x14ac:dyDescent="0.3">
      <c r="A73" s="49"/>
      <c r="B73" s="49"/>
      <c r="C73" s="53"/>
      <c r="D73" s="56"/>
      <c r="E73" s="56"/>
      <c r="F73" s="56"/>
      <c r="G73" s="56"/>
    </row>
    <row r="74" spans="1:10" ht="13" x14ac:dyDescent="0.3">
      <c r="A74" s="49"/>
      <c r="B74" s="59"/>
      <c r="C74" s="48"/>
      <c r="D74" s="50"/>
      <c r="E74" s="50"/>
      <c r="F74" s="50"/>
      <c r="G74" s="50"/>
    </row>
    <row r="75" spans="1:10" ht="13" x14ac:dyDescent="0.3">
      <c r="A75" s="48"/>
      <c r="B75" s="49"/>
      <c r="C75" s="48"/>
      <c r="D75" s="50"/>
      <c r="E75" s="50"/>
      <c r="F75" s="50"/>
      <c r="G75" s="56"/>
    </row>
    <row r="76" spans="1:10" ht="13" x14ac:dyDescent="0.3">
      <c r="A76" s="49"/>
      <c r="B76" s="48"/>
      <c r="C76" s="53"/>
      <c r="D76" s="52"/>
      <c r="E76" s="52"/>
      <c r="F76" s="48"/>
      <c r="G76" s="48"/>
      <c r="I76" s="45"/>
    </row>
    <row r="77" spans="1:10" ht="13" x14ac:dyDescent="0.3">
      <c r="A77" s="49"/>
      <c r="B77" s="59"/>
      <c r="C77" s="53"/>
      <c r="D77" s="56"/>
      <c r="E77" s="56"/>
      <c r="F77" s="56"/>
      <c r="G77" s="56"/>
    </row>
    <row r="78" spans="1:10" ht="13" x14ac:dyDescent="0.3">
      <c r="A78" s="49"/>
      <c r="B78" s="48"/>
      <c r="C78" s="48"/>
      <c r="D78" s="52"/>
      <c r="E78" s="52"/>
      <c r="F78" s="48"/>
      <c r="G78" s="48"/>
    </row>
    <row r="79" spans="1:10" ht="13" x14ac:dyDescent="0.3">
      <c r="A79" s="49"/>
      <c r="B79" s="49"/>
      <c r="C79" s="49"/>
      <c r="D79" s="56"/>
      <c r="E79" s="56"/>
      <c r="F79" s="56"/>
      <c r="G79" s="56"/>
    </row>
    <row r="80" spans="1:10" ht="13" x14ac:dyDescent="0.3">
      <c r="A80" s="49"/>
      <c r="B80" s="55"/>
      <c r="C80" s="49"/>
      <c r="D80" s="50"/>
      <c r="E80" s="50"/>
      <c r="F80" s="49"/>
      <c r="G80" s="49"/>
    </row>
    <row r="81" spans="1:10" ht="13" x14ac:dyDescent="0.3">
      <c r="A81" s="49"/>
      <c r="B81" s="49"/>
      <c r="C81" s="49"/>
      <c r="D81" s="50"/>
      <c r="E81" s="50"/>
      <c r="F81" s="50"/>
      <c r="G81" s="56"/>
    </row>
    <row r="82" spans="1:10" ht="13" x14ac:dyDescent="0.3">
      <c r="A82" s="49"/>
      <c r="B82" s="49"/>
      <c r="C82" s="49"/>
      <c r="D82" s="50"/>
      <c r="E82" s="50"/>
      <c r="F82" s="50"/>
      <c r="G82" s="56"/>
    </row>
    <row r="83" spans="1:10" ht="13" x14ac:dyDescent="0.3">
      <c r="A83" s="49"/>
      <c r="B83" s="49"/>
      <c r="C83" s="49"/>
      <c r="D83" s="50"/>
      <c r="E83" s="50"/>
      <c r="F83" s="50"/>
      <c r="G83" s="56"/>
      <c r="I83" s="45"/>
    </row>
    <row r="84" spans="1:10" ht="13" x14ac:dyDescent="0.3">
      <c r="A84" s="49"/>
      <c r="B84" s="49"/>
      <c r="C84" s="49"/>
      <c r="D84" s="50"/>
      <c r="E84" s="50"/>
      <c r="F84" s="50"/>
      <c r="G84" s="56"/>
      <c r="I84" s="45"/>
    </row>
    <row r="85" spans="1:10" s="23" customFormat="1" ht="13" x14ac:dyDescent="0.3">
      <c r="A85" s="49"/>
      <c r="B85" s="49"/>
      <c r="C85" s="49"/>
      <c r="D85" s="50"/>
      <c r="E85" s="50"/>
      <c r="F85" s="50"/>
      <c r="G85" s="56"/>
      <c r="I85" s="44"/>
      <c r="J85" s="44"/>
    </row>
    <row r="86" spans="1:10" ht="14.5" x14ac:dyDescent="0.45">
      <c r="A86" s="49"/>
      <c r="B86" s="49"/>
      <c r="C86" s="49"/>
      <c r="D86" s="57"/>
      <c r="E86" s="57"/>
      <c r="F86" s="57"/>
      <c r="G86" s="58"/>
    </row>
    <row r="87" spans="1:10" ht="13" x14ac:dyDescent="0.3">
      <c r="A87" s="49"/>
      <c r="B87" s="49"/>
      <c r="C87" s="49"/>
      <c r="D87" s="56"/>
      <c r="E87" s="56"/>
      <c r="F87" s="56"/>
      <c r="G87" s="56"/>
    </row>
    <row r="88" spans="1:10" ht="13" x14ac:dyDescent="0.3">
      <c r="A88" s="49"/>
      <c r="B88" s="48"/>
      <c r="C88" s="49"/>
      <c r="D88" s="56"/>
      <c r="E88" s="56"/>
      <c r="F88" s="56"/>
      <c r="G88" s="56"/>
    </row>
    <row r="89" spans="1:10" ht="13" x14ac:dyDescent="0.3">
      <c r="A89" s="49"/>
      <c r="B89" s="49"/>
      <c r="C89" s="49"/>
      <c r="D89" s="56"/>
      <c r="E89" s="56"/>
      <c r="F89" s="56"/>
      <c r="G89" s="56"/>
    </row>
    <row r="90" spans="1:10" ht="13" x14ac:dyDescent="0.3">
      <c r="A90" s="49"/>
      <c r="B90" s="49"/>
      <c r="C90" s="49"/>
      <c r="D90" s="56"/>
      <c r="E90" s="56"/>
      <c r="F90" s="56"/>
      <c r="G90" s="56"/>
    </row>
    <row r="91" spans="1:10" ht="13" x14ac:dyDescent="0.3">
      <c r="A91" s="49"/>
      <c r="B91" s="49"/>
      <c r="C91" s="49"/>
      <c r="D91" s="56"/>
      <c r="E91" s="56"/>
      <c r="F91" s="56"/>
      <c r="G91" s="56"/>
    </row>
    <row r="92" spans="1:10" ht="13" x14ac:dyDescent="0.3">
      <c r="A92" s="49"/>
      <c r="B92" s="49"/>
      <c r="C92" s="49"/>
      <c r="D92" s="56"/>
      <c r="E92" s="56"/>
      <c r="F92" s="56"/>
      <c r="G92" s="60"/>
    </row>
    <row r="93" spans="1:10" x14ac:dyDescent="0.25">
      <c r="A93" s="48"/>
      <c r="B93" s="48"/>
      <c r="C93" s="48"/>
      <c r="D93" s="52"/>
      <c r="E93" s="52"/>
      <c r="F93" s="48"/>
      <c r="G93" s="48"/>
    </row>
    <row r="94" spans="1:10" x14ac:dyDescent="0.25">
      <c r="A94" s="48"/>
      <c r="B94" s="48"/>
      <c r="C94" s="48"/>
      <c r="D94" s="52"/>
      <c r="E94" s="52"/>
      <c r="F94" s="48"/>
      <c r="G94" s="48"/>
    </row>
    <row r="95" spans="1:10" x14ac:dyDescent="0.25">
      <c r="A95" s="48"/>
      <c r="B95" s="48"/>
      <c r="C95" s="48"/>
      <c r="D95" s="52"/>
      <c r="E95" s="52"/>
      <c r="F95" s="48"/>
      <c r="G95" s="48"/>
    </row>
    <row r="96" spans="1:10" ht="29.25" customHeight="1" x14ac:dyDescent="0.25">
      <c r="A96" s="48"/>
      <c r="B96" s="48"/>
      <c r="C96" s="48"/>
      <c r="D96" s="52"/>
      <c r="E96" s="52"/>
      <c r="F96" s="48"/>
      <c r="G96" s="48"/>
    </row>
    <row r="97" spans="1:7" x14ac:dyDescent="0.25">
      <c r="A97" s="48"/>
      <c r="B97" s="48"/>
      <c r="C97" s="48"/>
      <c r="D97" s="52"/>
      <c r="E97" s="52"/>
      <c r="F97" s="48"/>
      <c r="G97" s="48"/>
    </row>
    <row r="98" spans="1:7" x14ac:dyDescent="0.25">
      <c r="A98" s="48"/>
      <c r="B98" s="48"/>
      <c r="C98" s="48"/>
      <c r="D98" s="52"/>
      <c r="E98" s="52"/>
      <c r="F98" s="48"/>
      <c r="G98" s="48"/>
    </row>
    <row r="99" spans="1:7" x14ac:dyDescent="0.25">
      <c r="A99" s="48"/>
      <c r="B99" s="48"/>
      <c r="C99" s="48"/>
      <c r="D99" s="52"/>
      <c r="E99" s="52"/>
      <c r="F99" s="48"/>
      <c r="G99" s="48"/>
    </row>
    <row r="100" spans="1:7" x14ac:dyDescent="0.25">
      <c r="A100" s="48"/>
      <c r="B100" s="48"/>
      <c r="C100" s="48"/>
      <c r="D100" s="52"/>
      <c r="E100" s="52"/>
      <c r="F100" s="48"/>
      <c r="G100" s="48"/>
    </row>
    <row r="101" spans="1:7" x14ac:dyDescent="0.25">
      <c r="A101" s="48"/>
      <c r="B101" s="48"/>
      <c r="C101" s="48"/>
      <c r="D101" s="52"/>
      <c r="E101" s="52"/>
      <c r="F101" s="48"/>
      <c r="G101" s="48"/>
    </row>
    <row r="102" spans="1:7" x14ac:dyDescent="0.25">
      <c r="A102" s="48"/>
      <c r="B102" s="48"/>
      <c r="C102" s="48"/>
      <c r="D102" s="52"/>
      <c r="E102" s="52"/>
      <c r="F102" s="48"/>
      <c r="G102" s="48"/>
    </row>
    <row r="103" spans="1:7" x14ac:dyDescent="0.25">
      <c r="A103" s="48"/>
      <c r="B103" s="48"/>
      <c r="C103" s="48"/>
      <c r="D103" s="52"/>
      <c r="E103" s="52"/>
      <c r="F103" s="48"/>
      <c r="G103" s="48"/>
    </row>
    <row r="104" spans="1:7" x14ac:dyDescent="0.25">
      <c r="A104" s="48"/>
      <c r="B104" s="48"/>
      <c r="C104" s="48"/>
      <c r="D104" s="52"/>
      <c r="E104" s="52"/>
      <c r="F104" s="48"/>
      <c r="G104" s="48"/>
    </row>
    <row r="105" spans="1:7" x14ac:dyDescent="0.25">
      <c r="A105" s="48"/>
      <c r="B105" s="48"/>
      <c r="C105" s="48"/>
      <c r="D105" s="52"/>
      <c r="E105" s="52"/>
      <c r="F105" s="48"/>
      <c r="G105" s="48"/>
    </row>
    <row r="106" spans="1:7" x14ac:dyDescent="0.25">
      <c r="A106" s="48"/>
      <c r="B106" s="48"/>
      <c r="C106" s="48"/>
      <c r="D106" s="52"/>
      <c r="E106" s="52"/>
      <c r="F106" s="48"/>
      <c r="G106" s="48"/>
    </row>
    <row r="107" spans="1:7" x14ac:dyDescent="0.25">
      <c r="A107" s="48"/>
      <c r="B107" s="48"/>
      <c r="C107" s="48"/>
      <c r="D107" s="52"/>
      <c r="E107" s="52"/>
      <c r="F107" s="48"/>
      <c r="G107" s="48"/>
    </row>
    <row r="108" spans="1:7" x14ac:dyDescent="0.25">
      <c r="A108" s="48"/>
      <c r="B108" s="48"/>
      <c r="C108" s="48"/>
      <c r="D108" s="52"/>
      <c r="E108" s="52"/>
      <c r="F108" s="48"/>
      <c r="G108" s="48"/>
    </row>
    <row r="109" spans="1:7" x14ac:dyDescent="0.25">
      <c r="A109" s="48"/>
      <c r="B109" s="48"/>
      <c r="C109" s="48"/>
      <c r="D109" s="52"/>
      <c r="E109" s="52"/>
      <c r="F109" s="48"/>
      <c r="G109" s="48"/>
    </row>
    <row r="110" spans="1:7" x14ac:dyDescent="0.25">
      <c r="A110" s="48"/>
      <c r="B110" s="48"/>
      <c r="C110" s="48"/>
      <c r="D110" s="52"/>
      <c r="E110" s="52"/>
      <c r="F110" s="48"/>
      <c r="G110" s="48"/>
    </row>
    <row r="111" spans="1:7" x14ac:dyDescent="0.25">
      <c r="A111" s="48"/>
      <c r="B111" s="48"/>
      <c r="C111" s="48"/>
      <c r="D111" s="52"/>
      <c r="E111" s="52"/>
      <c r="F111" s="48"/>
      <c r="G111" s="48"/>
    </row>
    <row r="112" spans="1:7" x14ac:dyDescent="0.25">
      <c r="A112" s="48"/>
      <c r="B112" s="48"/>
      <c r="C112" s="48"/>
      <c r="D112" s="52"/>
      <c r="E112" s="52"/>
      <c r="F112" s="48"/>
      <c r="G112" s="48"/>
    </row>
    <row r="113" spans="1:7" x14ac:dyDescent="0.25">
      <c r="A113" s="48"/>
      <c r="B113" s="48"/>
      <c r="C113" s="48"/>
      <c r="D113" s="52"/>
      <c r="E113" s="52"/>
      <c r="F113" s="48"/>
      <c r="G113" s="48"/>
    </row>
    <row r="114" spans="1:7" x14ac:dyDescent="0.25">
      <c r="A114" s="48"/>
      <c r="B114" s="48"/>
      <c r="C114" s="48"/>
      <c r="D114" s="52"/>
      <c r="E114" s="52"/>
      <c r="F114" s="48"/>
      <c r="G114" s="48"/>
    </row>
    <row r="115" spans="1:7" x14ac:dyDescent="0.25">
      <c r="A115" s="48"/>
      <c r="B115" s="48"/>
      <c r="C115" s="48"/>
      <c r="D115" s="52"/>
      <c r="E115" s="52"/>
      <c r="F115" s="48"/>
      <c r="G115" s="48"/>
    </row>
    <row r="116" spans="1:7" x14ac:dyDescent="0.25">
      <c r="A116" s="48"/>
      <c r="B116" s="48"/>
      <c r="C116" s="48"/>
      <c r="D116" s="52"/>
      <c r="E116" s="52"/>
      <c r="F116" s="48"/>
      <c r="G116" s="48"/>
    </row>
    <row r="117" spans="1:7" x14ac:dyDescent="0.25">
      <c r="A117" s="48"/>
      <c r="B117" s="48"/>
      <c r="C117" s="48"/>
      <c r="D117" s="52"/>
      <c r="E117" s="52"/>
      <c r="F117" s="48"/>
      <c r="G117" s="48"/>
    </row>
    <row r="118" spans="1:7" x14ac:dyDescent="0.25">
      <c r="A118" s="48"/>
      <c r="B118" s="48"/>
      <c r="C118" s="48"/>
      <c r="D118" s="52"/>
      <c r="E118" s="52"/>
      <c r="F118" s="48"/>
      <c r="G118" s="48"/>
    </row>
    <row r="119" spans="1:7" x14ac:dyDescent="0.25">
      <c r="A119" s="48"/>
      <c r="B119" s="48"/>
      <c r="C119" s="48"/>
      <c r="D119" s="52"/>
      <c r="E119" s="52"/>
      <c r="F119" s="48"/>
      <c r="G119" s="48"/>
    </row>
    <row r="120" spans="1:7" x14ac:dyDescent="0.25">
      <c r="A120" s="48"/>
      <c r="B120" s="48"/>
      <c r="C120" s="48"/>
      <c r="D120" s="52"/>
      <c r="E120" s="52"/>
      <c r="F120" s="48"/>
      <c r="G120" s="48"/>
    </row>
    <row r="121" spans="1:7" x14ac:dyDescent="0.25">
      <c r="A121" s="48"/>
      <c r="B121" s="48"/>
      <c r="C121" s="48"/>
      <c r="D121" s="52"/>
      <c r="E121" s="52"/>
      <c r="F121" s="48"/>
      <c r="G121" s="48"/>
    </row>
    <row r="122" spans="1:7" x14ac:dyDescent="0.25">
      <c r="A122" s="48"/>
      <c r="B122" s="48"/>
      <c r="C122" s="48"/>
      <c r="D122" s="52"/>
      <c r="E122" s="52"/>
      <c r="F122" s="48"/>
      <c r="G122" s="48"/>
    </row>
    <row r="123" spans="1:7" x14ac:dyDescent="0.25">
      <c r="A123" s="48"/>
      <c r="B123" s="48"/>
      <c r="C123" s="48"/>
      <c r="D123" s="52"/>
      <c r="E123" s="52"/>
      <c r="F123" s="48"/>
      <c r="G123" s="48"/>
    </row>
    <row r="124" spans="1:7" x14ac:dyDescent="0.25">
      <c r="A124" s="48"/>
      <c r="B124" s="48"/>
      <c r="C124" s="48"/>
      <c r="D124" s="52"/>
      <c r="E124" s="52"/>
      <c r="F124" s="48"/>
      <c r="G124" s="48"/>
    </row>
    <row r="125" spans="1:7" x14ac:dyDescent="0.25">
      <c r="A125" s="48"/>
      <c r="B125" s="48"/>
      <c r="C125" s="48"/>
      <c r="D125" s="52"/>
      <c r="E125" s="52"/>
      <c r="F125" s="48"/>
      <c r="G125" s="48"/>
    </row>
    <row r="126" spans="1:7" x14ac:dyDescent="0.25">
      <c r="A126" s="48"/>
      <c r="B126" s="48"/>
      <c r="C126" s="48"/>
      <c r="D126" s="52"/>
      <c r="E126" s="52"/>
      <c r="F126" s="48"/>
      <c r="G126" s="48"/>
    </row>
    <row r="127" spans="1:7" x14ac:dyDescent="0.25">
      <c r="A127" s="48"/>
      <c r="B127" s="48"/>
      <c r="C127" s="48"/>
      <c r="D127" s="52"/>
      <c r="E127" s="52"/>
      <c r="F127" s="48"/>
      <c r="G127" s="48"/>
    </row>
    <row r="128" spans="1:7" x14ac:dyDescent="0.25">
      <c r="A128" s="48"/>
      <c r="B128" s="48"/>
      <c r="C128" s="48"/>
      <c r="D128" s="52"/>
      <c r="E128" s="52"/>
      <c r="F128" s="48"/>
      <c r="G128" s="48"/>
    </row>
    <row r="129" spans="1:7" x14ac:dyDescent="0.25">
      <c r="A129" s="48"/>
      <c r="B129" s="48"/>
      <c r="C129" s="48"/>
      <c r="D129" s="52"/>
      <c r="E129" s="52"/>
      <c r="F129" s="48"/>
      <c r="G129" s="48"/>
    </row>
    <row r="130" spans="1:7" x14ac:dyDescent="0.25">
      <c r="A130" s="48"/>
      <c r="B130" s="48"/>
      <c r="C130" s="48"/>
      <c r="D130" s="52"/>
      <c r="E130" s="52"/>
      <c r="F130" s="48"/>
      <c r="G130" s="48"/>
    </row>
    <row r="131" spans="1:7" x14ac:dyDescent="0.25">
      <c r="A131" s="48"/>
      <c r="B131" s="48"/>
      <c r="C131" s="48"/>
      <c r="D131" s="52"/>
      <c r="E131" s="52"/>
      <c r="F131" s="48"/>
      <c r="G131" s="48"/>
    </row>
    <row r="132" spans="1:7" x14ac:dyDescent="0.25">
      <c r="A132" s="48"/>
      <c r="B132" s="48"/>
      <c r="C132" s="48"/>
      <c r="D132" s="52"/>
      <c r="E132" s="52"/>
      <c r="F132" s="48"/>
      <c r="G132" s="48"/>
    </row>
    <row r="133" spans="1:7" x14ac:dyDescent="0.25">
      <c r="A133" s="48"/>
      <c r="B133" s="48"/>
      <c r="C133" s="48"/>
      <c r="D133" s="52"/>
      <c r="E133" s="52"/>
      <c r="F133" s="48"/>
      <c r="G133" s="48"/>
    </row>
    <row r="134" spans="1:7" x14ac:dyDescent="0.25">
      <c r="A134" s="48"/>
      <c r="B134" s="48"/>
      <c r="C134" s="48"/>
      <c r="D134" s="52"/>
      <c r="E134" s="52"/>
      <c r="F134" s="48"/>
      <c r="G134" s="48"/>
    </row>
    <row r="135" spans="1:7" x14ac:dyDescent="0.25">
      <c r="A135" s="48"/>
      <c r="B135" s="48"/>
      <c r="C135" s="48"/>
      <c r="D135" s="52"/>
      <c r="E135" s="52"/>
      <c r="F135" s="48"/>
      <c r="G135" s="48"/>
    </row>
    <row r="136" spans="1:7" x14ac:dyDescent="0.25">
      <c r="A136" s="48"/>
      <c r="B136" s="48"/>
      <c r="C136" s="48"/>
      <c r="D136" s="52"/>
      <c r="E136" s="52"/>
      <c r="F136" s="48"/>
      <c r="G136" s="48"/>
    </row>
    <row r="137" spans="1:7" x14ac:dyDescent="0.25">
      <c r="A137" s="48"/>
      <c r="B137" s="48"/>
      <c r="C137" s="48"/>
      <c r="D137" s="52"/>
      <c r="E137" s="52"/>
      <c r="F137" s="48"/>
      <c r="G137" s="48"/>
    </row>
    <row r="138" spans="1:7" x14ac:dyDescent="0.25">
      <c r="A138" s="48"/>
      <c r="B138" s="48"/>
      <c r="C138" s="48"/>
      <c r="D138" s="52"/>
      <c r="E138" s="52"/>
      <c r="F138" s="48"/>
      <c r="G138" s="48"/>
    </row>
    <row r="139" spans="1:7" x14ac:dyDescent="0.25">
      <c r="A139" s="48"/>
      <c r="B139" s="48"/>
      <c r="C139" s="48"/>
      <c r="D139" s="52"/>
      <c r="E139" s="52"/>
      <c r="F139" s="48"/>
      <c r="G139" s="48"/>
    </row>
    <row r="140" spans="1:7" x14ac:dyDescent="0.25">
      <c r="A140" s="48"/>
      <c r="B140" s="48"/>
      <c r="C140" s="48"/>
      <c r="D140" s="52"/>
      <c r="E140" s="52"/>
      <c r="F140" s="48"/>
      <c r="G140" s="48"/>
    </row>
    <row r="141" spans="1:7" ht="13" x14ac:dyDescent="0.3">
      <c r="A141" s="49"/>
      <c r="B141" s="49"/>
      <c r="C141" s="49"/>
      <c r="D141" s="50"/>
      <c r="E141" s="50"/>
      <c r="F141" s="49"/>
      <c r="G141" s="49"/>
    </row>
    <row r="142" spans="1:7" ht="13" x14ac:dyDescent="0.3">
      <c r="A142" s="49"/>
      <c r="B142" s="49"/>
      <c r="C142" s="49"/>
      <c r="D142" s="50"/>
      <c r="E142" s="50"/>
      <c r="F142" s="49"/>
      <c r="G142" s="49"/>
    </row>
    <row r="143" spans="1:7" ht="13" x14ac:dyDescent="0.3">
      <c r="A143" s="49"/>
      <c r="B143" s="49"/>
      <c r="C143" s="49"/>
      <c r="D143" s="50"/>
      <c r="E143" s="50"/>
      <c r="F143" s="49"/>
      <c r="G143" s="49"/>
    </row>
    <row r="144" spans="1:7" ht="13" x14ac:dyDescent="0.3">
      <c r="A144" s="49"/>
      <c r="B144" s="49"/>
      <c r="C144" s="49"/>
      <c r="D144" s="50"/>
      <c r="E144" s="50"/>
      <c r="F144" s="49"/>
      <c r="G144" s="49"/>
    </row>
    <row r="145" spans="1:7" ht="13" x14ac:dyDescent="0.3">
      <c r="A145" s="49"/>
      <c r="B145" s="49"/>
      <c r="C145" s="49"/>
      <c r="D145" s="50"/>
      <c r="E145" s="50"/>
      <c r="F145" s="49"/>
      <c r="G145" s="49"/>
    </row>
    <row r="146" spans="1:7" ht="13" x14ac:dyDescent="0.3">
      <c r="A146" s="49"/>
      <c r="B146" s="49"/>
      <c r="C146" s="49"/>
      <c r="D146" s="50"/>
      <c r="E146" s="50"/>
      <c r="F146" s="49"/>
      <c r="G146" s="49"/>
    </row>
    <row r="147" spans="1:7" ht="13" x14ac:dyDescent="0.3">
      <c r="A147" s="49"/>
      <c r="B147" s="49"/>
      <c r="C147" s="49"/>
      <c r="D147" s="50"/>
      <c r="E147" s="50"/>
      <c r="F147" s="49"/>
      <c r="G147" s="49"/>
    </row>
    <row r="148" spans="1:7" ht="13" x14ac:dyDescent="0.3">
      <c r="A148" s="49"/>
      <c r="B148" s="49"/>
      <c r="C148" s="49"/>
      <c r="D148" s="50"/>
      <c r="E148" s="50"/>
      <c r="F148" s="49"/>
      <c r="G148" s="49"/>
    </row>
    <row r="149" spans="1:7" ht="13" x14ac:dyDescent="0.3">
      <c r="A149" s="49"/>
      <c r="B149" s="49"/>
      <c r="C149" s="49"/>
      <c r="D149" s="50"/>
      <c r="E149" s="50"/>
      <c r="F149" s="49"/>
      <c r="G149" s="49"/>
    </row>
    <row r="150" spans="1:7" ht="13" x14ac:dyDescent="0.3">
      <c r="A150" s="49"/>
      <c r="B150" s="49"/>
      <c r="C150" s="49"/>
      <c r="D150" s="50"/>
      <c r="E150" s="50"/>
      <c r="F150" s="49"/>
      <c r="G150" s="49"/>
    </row>
    <row r="151" spans="1:7" ht="13" x14ac:dyDescent="0.3">
      <c r="A151" s="5"/>
      <c r="B151" s="5"/>
      <c r="C151" s="5"/>
      <c r="D151" s="6"/>
      <c r="E151" s="6"/>
      <c r="F151" s="5"/>
      <c r="G151" s="5"/>
    </row>
    <row r="152" spans="1:7" ht="13" x14ac:dyDescent="0.3">
      <c r="A152" s="5"/>
      <c r="B152" s="5"/>
      <c r="C152" s="5"/>
      <c r="D152" s="6"/>
      <c r="E152" s="6"/>
      <c r="F152" s="5"/>
      <c r="G152" s="5"/>
    </row>
    <row r="153" spans="1:7" x14ac:dyDescent="0.25">
      <c r="A153" s="3"/>
      <c r="B153" s="3"/>
      <c r="C153" s="3"/>
      <c r="D153" s="4"/>
      <c r="E153" s="4"/>
      <c r="F153" s="3"/>
      <c r="G153" s="3"/>
    </row>
    <row r="154" spans="1:7" x14ac:dyDescent="0.25">
      <c r="A154" s="3"/>
      <c r="B154" s="3"/>
      <c r="C154" s="3"/>
      <c r="D154" s="4"/>
      <c r="E154" s="4"/>
      <c r="F154" s="3"/>
      <c r="G154" s="3"/>
    </row>
    <row r="155" spans="1:7" x14ac:dyDescent="0.25">
      <c r="A155" s="3"/>
      <c r="B155" s="3"/>
      <c r="C155" s="3"/>
      <c r="D155" s="4"/>
      <c r="E155" s="4"/>
      <c r="F155" s="3"/>
      <c r="G155" s="3"/>
    </row>
    <row r="156" spans="1:7" x14ac:dyDescent="0.25">
      <c r="A156" s="3"/>
      <c r="B156" s="3"/>
      <c r="C156" s="3"/>
      <c r="D156" s="4"/>
      <c r="E156" s="4"/>
      <c r="F156" s="3"/>
      <c r="G156" s="3"/>
    </row>
    <row r="157" spans="1:7" x14ac:dyDescent="0.25">
      <c r="A157" s="3"/>
      <c r="B157" s="3"/>
      <c r="C157" s="3"/>
      <c r="D157" s="4"/>
      <c r="E157" s="4"/>
      <c r="F157" s="3"/>
      <c r="G157" s="3"/>
    </row>
    <row r="158" spans="1:7" x14ac:dyDescent="0.25">
      <c r="A158" s="3"/>
      <c r="B158" s="3"/>
      <c r="C158" s="3"/>
      <c r="D158" s="4"/>
      <c r="E158" s="4"/>
      <c r="F158" s="3"/>
      <c r="G158" s="3"/>
    </row>
    <row r="159" spans="1:7" x14ac:dyDescent="0.25">
      <c r="A159" s="3"/>
      <c r="B159" s="3"/>
      <c r="C159" s="3"/>
      <c r="D159" s="4"/>
      <c r="E159" s="4"/>
      <c r="F159" s="3"/>
      <c r="G159" s="3"/>
    </row>
    <row r="160" spans="1:7" x14ac:dyDescent="0.25">
      <c r="A160" s="3"/>
      <c r="B160" s="3"/>
      <c r="C160" s="3"/>
      <c r="D160" s="4"/>
      <c r="E160" s="4"/>
      <c r="F160" s="3"/>
      <c r="G160" s="3"/>
    </row>
    <row r="161" spans="1:7" x14ac:dyDescent="0.25">
      <c r="A161" s="3"/>
      <c r="B161" s="3"/>
      <c r="C161" s="3"/>
      <c r="D161" s="4"/>
      <c r="E161" s="4"/>
      <c r="F161" s="3"/>
      <c r="G161" s="3"/>
    </row>
    <row r="162" spans="1:7" x14ac:dyDescent="0.25">
      <c r="A162" s="3"/>
      <c r="B162" s="3"/>
      <c r="C162" s="3"/>
      <c r="D162" s="4"/>
      <c r="E162" s="4"/>
      <c r="F162" s="3"/>
      <c r="G162" s="3"/>
    </row>
    <row r="163" spans="1:7" x14ac:dyDescent="0.25">
      <c r="A163" s="3"/>
      <c r="B163" s="3"/>
      <c r="C163" s="3"/>
      <c r="D163" s="4"/>
      <c r="E163" s="4"/>
      <c r="F163" s="3"/>
      <c r="G163" s="3"/>
    </row>
    <row r="164" spans="1:7" x14ac:dyDescent="0.25">
      <c r="A164" s="3"/>
      <c r="B164" s="3"/>
      <c r="C164" s="3"/>
      <c r="D164" s="4"/>
      <c r="E164" s="4"/>
      <c r="F164" s="3"/>
      <c r="G164" s="3"/>
    </row>
    <row r="165" spans="1:7" x14ac:dyDescent="0.25">
      <c r="A165" s="3"/>
      <c r="B165" s="3"/>
      <c r="C165" s="3"/>
      <c r="D165" s="4"/>
      <c r="E165" s="4"/>
      <c r="F165" s="3"/>
      <c r="G165" s="3"/>
    </row>
    <row r="166" spans="1:7" x14ac:dyDescent="0.25">
      <c r="A166" s="3"/>
      <c r="B166" s="3"/>
      <c r="C166" s="3"/>
      <c r="D166" s="4"/>
      <c r="E166" s="4"/>
      <c r="F166" s="3"/>
      <c r="G166" s="3"/>
    </row>
    <row r="167" spans="1:7" x14ac:dyDescent="0.25">
      <c r="A167" s="3"/>
      <c r="B167" s="3"/>
      <c r="C167" s="3"/>
      <c r="D167" s="4"/>
      <c r="E167" s="4"/>
      <c r="F167" s="3"/>
      <c r="G167" s="3"/>
    </row>
    <row r="168" spans="1:7" x14ac:dyDescent="0.25">
      <c r="A168" s="3"/>
      <c r="B168" s="3"/>
      <c r="C168" s="3"/>
      <c r="D168" s="4"/>
      <c r="E168" s="4"/>
      <c r="F168" s="3"/>
      <c r="G168" s="3"/>
    </row>
    <row r="169" spans="1:7" x14ac:dyDescent="0.25">
      <c r="A169" s="3"/>
      <c r="B169" s="3"/>
      <c r="C169" s="3"/>
      <c r="D169" s="4"/>
      <c r="E169" s="4"/>
      <c r="F169" s="3"/>
      <c r="G169" s="3"/>
    </row>
    <row r="170" spans="1:7" x14ac:dyDescent="0.25">
      <c r="A170" s="3"/>
      <c r="B170" s="3"/>
      <c r="C170" s="3"/>
      <c r="D170" s="4"/>
      <c r="E170" s="4"/>
      <c r="F170" s="3"/>
      <c r="G170" s="3"/>
    </row>
    <row r="171" spans="1:7" x14ac:dyDescent="0.25">
      <c r="A171" s="3"/>
      <c r="B171" s="3"/>
      <c r="C171" s="3"/>
      <c r="D171" s="4"/>
      <c r="E171" s="4"/>
      <c r="F171" s="3"/>
      <c r="G171" s="3"/>
    </row>
    <row r="172" spans="1:7" x14ac:dyDescent="0.25">
      <c r="A172" s="3"/>
      <c r="B172" s="3"/>
      <c r="C172" s="3"/>
      <c r="D172" s="4"/>
      <c r="E172" s="4"/>
      <c r="F172" s="3"/>
      <c r="G172" s="3"/>
    </row>
    <row r="173" spans="1:7" x14ac:dyDescent="0.25">
      <c r="A173" s="3"/>
      <c r="B173" s="3"/>
      <c r="C173" s="3"/>
      <c r="D173" s="4"/>
      <c r="E173" s="4"/>
      <c r="F173" s="3"/>
      <c r="G173" s="3"/>
    </row>
    <row r="174" spans="1:7" x14ac:dyDescent="0.25">
      <c r="A174" s="3"/>
      <c r="B174" s="3"/>
      <c r="C174" s="3"/>
      <c r="D174" s="4"/>
      <c r="E174" s="4"/>
      <c r="F174" s="3"/>
      <c r="G174" s="3"/>
    </row>
    <row r="175" spans="1:7" x14ac:dyDescent="0.25">
      <c r="A175" s="3"/>
      <c r="B175" s="3"/>
      <c r="C175" s="3"/>
      <c r="D175" s="4"/>
      <c r="E175" s="4"/>
      <c r="F175" s="3"/>
      <c r="G175" s="3"/>
    </row>
    <row r="176" spans="1:7" x14ac:dyDescent="0.25">
      <c r="A176" s="3"/>
      <c r="B176" s="3"/>
      <c r="C176" s="3"/>
      <c r="D176" s="4"/>
      <c r="E176" s="4"/>
      <c r="F176" s="3"/>
      <c r="G176" s="3"/>
    </row>
    <row r="177" spans="1:7" x14ac:dyDescent="0.25">
      <c r="A177" s="3"/>
      <c r="B177" s="3"/>
      <c r="C177" s="3"/>
      <c r="D177" s="4"/>
      <c r="E177" s="4"/>
      <c r="F177" s="3"/>
      <c r="G177" s="3"/>
    </row>
    <row r="178" spans="1:7" x14ac:dyDescent="0.25">
      <c r="A178" s="3"/>
      <c r="B178" s="3"/>
      <c r="C178" s="3"/>
      <c r="D178" s="4"/>
      <c r="E178" s="4"/>
      <c r="F178" s="3"/>
      <c r="G178" s="3"/>
    </row>
    <row r="179" spans="1:7" x14ac:dyDescent="0.25">
      <c r="A179" s="3"/>
      <c r="B179" s="3"/>
      <c r="C179" s="3"/>
      <c r="D179" s="4"/>
      <c r="E179" s="4"/>
      <c r="F179" s="3"/>
      <c r="G179" s="3"/>
    </row>
    <row r="180" spans="1:7" x14ac:dyDescent="0.25">
      <c r="A180" s="3"/>
      <c r="B180" s="3"/>
      <c r="C180" s="3"/>
      <c r="D180" s="4"/>
      <c r="E180" s="4"/>
      <c r="F180" s="3"/>
      <c r="G180" s="3"/>
    </row>
    <row r="181" spans="1:7" x14ac:dyDescent="0.25">
      <c r="A181" s="3"/>
      <c r="B181" s="3"/>
      <c r="C181" s="3"/>
      <c r="D181" s="4"/>
      <c r="E181" s="4"/>
      <c r="F181" s="3"/>
      <c r="G181" s="3"/>
    </row>
    <row r="182" spans="1:7" x14ac:dyDescent="0.25">
      <c r="A182" s="3"/>
      <c r="B182" s="3"/>
      <c r="C182" s="3"/>
      <c r="D182" s="4"/>
      <c r="E182" s="4"/>
      <c r="F182" s="3"/>
      <c r="G182" s="3"/>
    </row>
    <row r="183" spans="1:7" x14ac:dyDescent="0.25">
      <c r="A183" s="3"/>
      <c r="B183" s="3"/>
      <c r="C183" s="3"/>
      <c r="D183" s="4"/>
      <c r="E183" s="4"/>
      <c r="F183" s="3"/>
      <c r="G183" s="3"/>
    </row>
    <row r="184" spans="1:7" x14ac:dyDescent="0.25">
      <c r="A184" s="3"/>
      <c r="B184" s="3"/>
      <c r="C184" s="3"/>
      <c r="D184" s="4"/>
      <c r="E184" s="4"/>
      <c r="F184" s="3"/>
      <c r="G184" s="3"/>
    </row>
    <row r="185" spans="1:7" x14ac:dyDescent="0.25">
      <c r="A185" s="3"/>
      <c r="B185" s="3"/>
      <c r="C185" s="3"/>
      <c r="D185" s="4"/>
      <c r="E185" s="4"/>
      <c r="F185" s="3"/>
      <c r="G185" s="3"/>
    </row>
    <row r="186" spans="1:7" x14ac:dyDescent="0.25">
      <c r="A186" s="3"/>
      <c r="B186" s="3"/>
      <c r="C186" s="3"/>
      <c r="D186" s="4"/>
      <c r="E186" s="4"/>
      <c r="F186" s="3"/>
      <c r="G186" s="3"/>
    </row>
    <row r="187" spans="1:7" x14ac:dyDescent="0.25">
      <c r="A187" s="3"/>
      <c r="B187" s="3"/>
      <c r="C187" s="3"/>
      <c r="D187" s="4"/>
      <c r="E187" s="4"/>
      <c r="F187" s="3"/>
      <c r="G187" s="3"/>
    </row>
    <row r="188" spans="1:7" x14ac:dyDescent="0.25">
      <c r="A188" s="3"/>
      <c r="B188" s="3"/>
      <c r="C188" s="3"/>
      <c r="D188" s="4"/>
      <c r="E188" s="4"/>
      <c r="F188" s="3"/>
      <c r="G188" s="3"/>
    </row>
  </sheetData>
  <mergeCells count="1">
    <mergeCell ref="E51:F51"/>
  </mergeCells>
  <phoneticPr fontId="2" type="noConversion"/>
  <pageMargins left="0.5" right="0.5" top="1" bottom="1" header="0.5" footer="0.5"/>
  <pageSetup orientation="portrait" r:id="rId1"/>
  <headerFooter alignWithMargins="0"/>
  <rowBreaks count="2" manualBreakCount="2">
    <brk id="42" max="16383" man="1"/>
    <brk id="9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20" zoomScaleNormal="120" workbookViewId="0">
      <selection activeCell="A2" sqref="A2"/>
    </sheetView>
  </sheetViews>
  <sheetFormatPr defaultColWidth="8.81640625" defaultRowHeight="12.5" x14ac:dyDescent="0.25"/>
  <cols>
    <col min="1" max="1" width="2.6328125" customWidth="1"/>
    <col min="2" max="2" width="20.6328125" customWidth="1"/>
    <col min="3" max="3" width="14.6328125" customWidth="1"/>
    <col min="4" max="4" width="14.81640625" customWidth="1"/>
    <col min="5" max="5" width="14.6328125" customWidth="1"/>
    <col min="6" max="6" width="14.1796875" customWidth="1"/>
    <col min="7" max="7" width="14.6328125" customWidth="1"/>
    <col min="10" max="10" width="9.6328125" bestFit="1" customWidth="1"/>
  </cols>
  <sheetData>
    <row r="1" spans="1:10" ht="13" x14ac:dyDescent="0.3">
      <c r="C1" s="5"/>
      <c r="D1" s="6"/>
      <c r="E1" s="6"/>
      <c r="F1" s="5"/>
      <c r="G1" s="5"/>
    </row>
    <row r="2" spans="1:10" ht="14" x14ac:dyDescent="0.3">
      <c r="A2" s="62" t="s">
        <v>75</v>
      </c>
      <c r="B2" s="63"/>
      <c r="C2" s="63"/>
      <c r="D2" s="64"/>
      <c r="E2" s="64"/>
      <c r="F2" s="63"/>
      <c r="G2" s="63"/>
      <c r="H2" s="65"/>
    </row>
    <row r="3" spans="1:10" ht="25" customHeight="1" x14ac:dyDescent="0.3">
      <c r="A3" s="63"/>
      <c r="B3" s="86" t="s">
        <v>68</v>
      </c>
      <c r="C3" s="86"/>
      <c r="D3" s="86"/>
      <c r="E3" s="86"/>
      <c r="F3" s="86"/>
      <c r="G3" s="86"/>
      <c r="H3" s="65"/>
    </row>
    <row r="4" spans="1:10" ht="13" x14ac:dyDescent="0.3">
      <c r="A4" s="63"/>
      <c r="B4" s="65"/>
      <c r="C4" s="65"/>
      <c r="D4" s="67"/>
      <c r="E4" s="67"/>
      <c r="F4" s="68"/>
      <c r="G4" s="68"/>
      <c r="H4" s="65"/>
    </row>
    <row r="5" spans="1:10" ht="13" x14ac:dyDescent="0.3">
      <c r="A5" s="63"/>
      <c r="B5" s="63"/>
      <c r="C5" s="65"/>
      <c r="D5" s="69" t="s">
        <v>21</v>
      </c>
      <c r="E5" s="70" t="s">
        <v>22</v>
      </c>
      <c r="F5" s="69" t="s">
        <v>27</v>
      </c>
      <c r="G5" s="70" t="s">
        <v>42</v>
      </c>
      <c r="H5" s="65"/>
    </row>
    <row r="6" spans="1:10" ht="13" x14ac:dyDescent="0.3">
      <c r="A6" s="63"/>
      <c r="B6" s="71" t="s">
        <v>23</v>
      </c>
      <c r="C6" s="63"/>
      <c r="D6" s="64"/>
      <c r="E6" s="64"/>
      <c r="F6" s="65"/>
      <c r="G6" s="63"/>
      <c r="H6" s="65"/>
    </row>
    <row r="7" spans="1:10" ht="13" x14ac:dyDescent="0.3">
      <c r="A7" s="63"/>
      <c r="B7" s="63"/>
      <c r="C7" s="63"/>
      <c r="D7" s="64"/>
      <c r="E7" s="64"/>
      <c r="F7" s="65"/>
      <c r="G7" s="63"/>
      <c r="H7" s="65"/>
    </row>
    <row r="8" spans="1:10" ht="13" x14ac:dyDescent="0.3">
      <c r="A8" s="63"/>
      <c r="B8" s="71" t="s">
        <v>63</v>
      </c>
      <c r="C8" s="63"/>
      <c r="D8" s="64"/>
      <c r="E8" s="64"/>
      <c r="F8" s="63"/>
      <c r="G8" s="63"/>
      <c r="H8" s="65"/>
      <c r="J8" s="22"/>
    </row>
    <row r="9" spans="1:10" ht="13" x14ac:dyDescent="0.3">
      <c r="A9" s="63"/>
      <c r="B9" s="63" t="s">
        <v>24</v>
      </c>
      <c r="C9" s="63"/>
      <c r="D9" s="64">
        <v>75000</v>
      </c>
      <c r="E9" s="64">
        <f>D9*0.4</f>
        <v>30000</v>
      </c>
      <c r="F9" s="64">
        <v>0</v>
      </c>
      <c r="G9" s="72">
        <f>D9+E9+F9</f>
        <v>105000</v>
      </c>
      <c r="H9" s="65"/>
    </row>
    <row r="10" spans="1:10" ht="13" x14ac:dyDescent="0.3">
      <c r="A10" s="63"/>
      <c r="B10" s="63" t="s">
        <v>25</v>
      </c>
      <c r="C10" s="63"/>
      <c r="D10" s="64">
        <v>60000</v>
      </c>
      <c r="E10" s="64">
        <f>D10*0.4</f>
        <v>24000</v>
      </c>
      <c r="F10" s="64">
        <v>2500</v>
      </c>
      <c r="G10" s="72">
        <f>D10+E10+F10</f>
        <v>86500</v>
      </c>
      <c r="H10" s="65"/>
    </row>
    <row r="11" spans="1:10" ht="14.5" x14ac:dyDescent="0.45">
      <c r="A11" s="63"/>
      <c r="B11" s="63" t="s">
        <v>26</v>
      </c>
      <c r="C11" s="63"/>
      <c r="D11" s="73">
        <v>40000</v>
      </c>
      <c r="E11" s="73">
        <f>D11*0.4</f>
        <v>16000</v>
      </c>
      <c r="F11" s="73">
        <v>5000</v>
      </c>
      <c r="G11" s="74">
        <f>D11+E11+F11</f>
        <v>61000</v>
      </c>
      <c r="H11" s="65"/>
    </row>
    <row r="12" spans="1:10" ht="13" x14ac:dyDescent="0.3">
      <c r="A12" s="63"/>
      <c r="B12" s="63" t="s">
        <v>36</v>
      </c>
      <c r="C12" s="75"/>
      <c r="D12" s="72">
        <f>SUM(D9:D11)</f>
        <v>175000</v>
      </c>
      <c r="E12" s="72">
        <f>SUM(E9:E11)</f>
        <v>70000</v>
      </c>
      <c r="F12" s="72">
        <f>SUM(F9:F11)</f>
        <v>7500</v>
      </c>
      <c r="G12" s="72">
        <f>SUM(G9:G11)</f>
        <v>252500</v>
      </c>
      <c r="H12" s="65"/>
    </row>
    <row r="13" spans="1:10" ht="13" x14ac:dyDescent="0.3">
      <c r="A13" s="63"/>
      <c r="B13" s="63"/>
      <c r="C13" s="75"/>
      <c r="D13" s="72"/>
      <c r="E13" s="72"/>
      <c r="F13" s="72"/>
      <c r="G13" s="72"/>
      <c r="H13" s="65"/>
    </row>
    <row r="14" spans="1:10" ht="13" x14ac:dyDescent="0.3">
      <c r="A14" s="63"/>
      <c r="B14" s="71" t="s">
        <v>37</v>
      </c>
      <c r="C14" s="65"/>
      <c r="D14" s="66"/>
      <c r="E14" s="66"/>
      <c r="F14" s="65"/>
      <c r="G14" s="65"/>
      <c r="H14" s="65"/>
    </row>
    <row r="15" spans="1:10" ht="13" x14ac:dyDescent="0.3">
      <c r="A15" s="63"/>
      <c r="B15" s="63" t="s">
        <v>67</v>
      </c>
      <c r="C15" s="75"/>
      <c r="D15" s="72">
        <v>75000</v>
      </c>
      <c r="E15" s="72">
        <f>D15*0.2</f>
        <v>15000</v>
      </c>
      <c r="F15" s="72">
        <v>0</v>
      </c>
      <c r="G15" s="72">
        <f>D15+E15+F15</f>
        <v>90000</v>
      </c>
      <c r="H15" s="65"/>
    </row>
    <row r="16" spans="1:10" ht="13" x14ac:dyDescent="0.3">
      <c r="A16" s="63"/>
      <c r="B16" s="76"/>
      <c r="C16" s="65"/>
      <c r="D16" s="64"/>
      <c r="E16" s="64"/>
      <c r="F16" s="64"/>
      <c r="G16" s="64"/>
      <c r="H16" s="65"/>
    </row>
    <row r="17" spans="1:8" ht="13" x14ac:dyDescent="0.3">
      <c r="A17" s="65"/>
      <c r="B17" s="63" t="s">
        <v>41</v>
      </c>
      <c r="C17" s="65"/>
      <c r="D17" s="77">
        <f>D12+D15</f>
        <v>250000</v>
      </c>
      <c r="E17" s="77">
        <f t="shared" ref="E17:F17" si="0">E12+E15</f>
        <v>85000</v>
      </c>
      <c r="F17" s="77">
        <f t="shared" si="0"/>
        <v>7500</v>
      </c>
      <c r="G17" s="78">
        <f>D17+E17+F17</f>
        <v>342500</v>
      </c>
      <c r="H17" s="65"/>
    </row>
    <row r="18" spans="1:8" ht="13" x14ac:dyDescent="0.3">
      <c r="A18" s="63"/>
      <c r="B18" s="65"/>
      <c r="C18" s="75"/>
      <c r="D18" s="66"/>
      <c r="E18" s="66"/>
      <c r="F18" s="65"/>
      <c r="G18" s="65"/>
      <c r="H18" s="65"/>
    </row>
    <row r="19" spans="1:8" ht="13" x14ac:dyDescent="0.3">
      <c r="A19" s="63"/>
      <c r="B19" s="76" t="s">
        <v>38</v>
      </c>
      <c r="C19" s="75"/>
      <c r="D19" s="72">
        <f>D17*5</f>
        <v>1250000</v>
      </c>
      <c r="E19" s="72">
        <f t="shared" ref="E19:F19" si="1">E17*5</f>
        <v>425000</v>
      </c>
      <c r="F19" s="72">
        <f t="shared" si="1"/>
        <v>37500</v>
      </c>
      <c r="G19" s="72">
        <f>D19+E19+F19</f>
        <v>1712500</v>
      </c>
      <c r="H19" s="65"/>
    </row>
    <row r="20" spans="1:8" ht="13" x14ac:dyDescent="0.3">
      <c r="A20" s="63"/>
      <c r="B20" s="65"/>
      <c r="C20" s="65"/>
      <c r="D20" s="66"/>
      <c r="E20" s="66"/>
      <c r="F20" s="65"/>
      <c r="G20" s="65"/>
      <c r="H20" s="65"/>
    </row>
    <row r="21" spans="1:8" ht="13" x14ac:dyDescent="0.3">
      <c r="A21" s="63"/>
      <c r="B21" s="63"/>
      <c r="C21" s="63"/>
      <c r="D21" s="72"/>
      <c r="E21" s="72"/>
      <c r="F21" s="72"/>
      <c r="G21" s="72"/>
      <c r="H21" s="65"/>
    </row>
    <row r="22" spans="1:8" ht="13" x14ac:dyDescent="0.3">
      <c r="A22" s="63"/>
      <c r="B22" s="71" t="s">
        <v>33</v>
      </c>
      <c r="C22" s="63"/>
      <c r="D22" s="64"/>
      <c r="E22" s="64"/>
      <c r="F22" s="63"/>
      <c r="G22" s="63"/>
      <c r="H22" s="65"/>
    </row>
    <row r="23" spans="1:8" ht="13" x14ac:dyDescent="0.3">
      <c r="A23" s="63"/>
      <c r="B23" s="63" t="s">
        <v>28</v>
      </c>
      <c r="C23" s="63"/>
      <c r="D23" s="64">
        <v>100000</v>
      </c>
      <c r="E23" s="64">
        <f>D23*0.4</f>
        <v>40000</v>
      </c>
      <c r="F23" s="64">
        <v>0</v>
      </c>
      <c r="G23" s="72">
        <f t="shared" ref="G23:G28" si="2">D23+E23+F23</f>
        <v>140000</v>
      </c>
      <c r="H23" s="65"/>
    </row>
    <row r="24" spans="1:8" ht="13" x14ac:dyDescent="0.3">
      <c r="A24" s="63"/>
      <c r="B24" s="63" t="s">
        <v>29</v>
      </c>
      <c r="C24" s="63"/>
      <c r="D24" s="64">
        <v>85000</v>
      </c>
      <c r="E24" s="64">
        <f>D24*0.4</f>
        <v>34000</v>
      </c>
      <c r="F24" s="64">
        <v>0</v>
      </c>
      <c r="G24" s="72">
        <f t="shared" si="2"/>
        <v>119000</v>
      </c>
      <c r="H24" s="65"/>
    </row>
    <row r="25" spans="1:8" ht="13" x14ac:dyDescent="0.3">
      <c r="A25" s="63"/>
      <c r="B25" s="63" t="s">
        <v>30</v>
      </c>
      <c r="C25" s="63"/>
      <c r="D25" s="64">
        <v>70000</v>
      </c>
      <c r="E25" s="64">
        <f>D25*0.4</f>
        <v>28000</v>
      </c>
      <c r="F25" s="64">
        <v>2500</v>
      </c>
      <c r="G25" s="72">
        <f t="shared" si="2"/>
        <v>100500</v>
      </c>
      <c r="H25" s="65"/>
    </row>
    <row r="26" spans="1:8" ht="13" x14ac:dyDescent="0.3">
      <c r="A26" s="63"/>
      <c r="B26" s="63" t="s">
        <v>31</v>
      </c>
      <c r="C26" s="63"/>
      <c r="D26" s="64">
        <v>50000</v>
      </c>
      <c r="E26" s="64">
        <f>D26*0.4</f>
        <v>20000</v>
      </c>
      <c r="F26" s="64">
        <v>3000</v>
      </c>
      <c r="G26" s="72">
        <f t="shared" si="2"/>
        <v>73000</v>
      </c>
      <c r="H26" s="65"/>
    </row>
    <row r="27" spans="1:8" ht="13" x14ac:dyDescent="0.3">
      <c r="A27" s="63"/>
      <c r="B27" s="63" t="s">
        <v>32</v>
      </c>
      <c r="C27" s="63"/>
      <c r="D27" s="64">
        <v>40000</v>
      </c>
      <c r="E27" s="64">
        <f>D27*0.4</f>
        <v>16000</v>
      </c>
      <c r="F27" s="64">
        <v>3000</v>
      </c>
      <c r="G27" s="72">
        <f t="shared" si="2"/>
        <v>59000</v>
      </c>
      <c r="H27" s="65"/>
    </row>
    <row r="28" spans="1:8" ht="14.5" x14ac:dyDescent="0.45">
      <c r="A28" s="63"/>
      <c r="B28" s="63" t="s">
        <v>34</v>
      </c>
      <c r="C28" s="63"/>
      <c r="D28" s="73">
        <v>20000</v>
      </c>
      <c r="E28" s="73">
        <f>D28*0.25</f>
        <v>5000</v>
      </c>
      <c r="F28" s="73">
        <v>0</v>
      </c>
      <c r="G28" s="74">
        <f t="shared" si="2"/>
        <v>25000</v>
      </c>
      <c r="H28" s="65"/>
    </row>
    <row r="29" spans="1:8" ht="13" x14ac:dyDescent="0.3">
      <c r="A29" s="63"/>
      <c r="B29" s="63" t="s">
        <v>44</v>
      </c>
      <c r="C29" s="63"/>
      <c r="D29" s="72">
        <f>SUM(D23:D28)</f>
        <v>365000</v>
      </c>
      <c r="E29" s="72">
        <f>SUM(E23:E28)</f>
        <v>143000</v>
      </c>
      <c r="F29" s="72">
        <f>SUM(F23:F28)</f>
        <v>8500</v>
      </c>
      <c r="G29" s="72">
        <f>SUM(G23:G28)</f>
        <v>516500</v>
      </c>
      <c r="H29" s="65"/>
    </row>
    <row r="30" spans="1:8" ht="13" x14ac:dyDescent="0.3">
      <c r="A30" s="63"/>
      <c r="B30" s="65"/>
      <c r="C30" s="63"/>
      <c r="D30" s="78"/>
      <c r="E30" s="78"/>
      <c r="F30" s="78"/>
      <c r="G30" s="78"/>
      <c r="H30" s="65"/>
    </row>
    <row r="31" spans="1:8" ht="13" x14ac:dyDescent="0.3">
      <c r="A31" s="63"/>
      <c r="B31" s="63" t="s">
        <v>43</v>
      </c>
      <c r="C31" s="63"/>
      <c r="D31" s="72">
        <f>D19+D29</f>
        <v>1615000</v>
      </c>
      <c r="E31" s="72">
        <f>E19+E29</f>
        <v>568000</v>
      </c>
      <c r="F31" s="72">
        <f>F19+F29</f>
        <v>46000</v>
      </c>
      <c r="G31" s="72">
        <f>G19+G29</f>
        <v>2229000</v>
      </c>
      <c r="H31" s="65"/>
    </row>
    <row r="32" spans="1:8" ht="13" x14ac:dyDescent="0.3">
      <c r="A32" s="63"/>
      <c r="B32" s="63"/>
      <c r="C32" s="63"/>
      <c r="D32" s="72"/>
      <c r="E32" s="72"/>
      <c r="F32" s="72"/>
      <c r="G32" s="72"/>
      <c r="H32" s="65"/>
    </row>
    <row r="33" spans="1:8" ht="13" x14ac:dyDescent="0.3">
      <c r="A33" s="63"/>
      <c r="B33" s="63"/>
      <c r="C33" s="63"/>
      <c r="D33" s="72"/>
      <c r="E33" s="72"/>
      <c r="F33" s="72"/>
      <c r="G33" s="72"/>
      <c r="H33" s="65"/>
    </row>
    <row r="34" spans="1:8" ht="13" x14ac:dyDescent="0.3">
      <c r="A34" s="63"/>
      <c r="B34" s="63"/>
      <c r="C34" s="63"/>
      <c r="D34" s="72"/>
      <c r="E34" s="72"/>
      <c r="F34" s="72"/>
      <c r="G34" s="79"/>
      <c r="H34" s="65"/>
    </row>
    <row r="35" spans="1:8" x14ac:dyDescent="0.25">
      <c r="A35" s="65"/>
      <c r="B35" s="65"/>
      <c r="C35" s="65"/>
      <c r="D35" s="65"/>
      <c r="E35" s="65"/>
      <c r="F35" s="65"/>
      <c r="G35" s="65"/>
      <c r="H35" s="65"/>
    </row>
  </sheetData>
  <mergeCells count="1">
    <mergeCell ref="B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B11" sqref="B11"/>
    </sheetView>
  </sheetViews>
  <sheetFormatPr defaultColWidth="8.81640625" defaultRowHeight="12.5" x14ac:dyDescent="0.25"/>
  <cols>
    <col min="1" max="1" width="2.6328125" customWidth="1"/>
    <col min="2" max="2" width="20.6328125" customWidth="1"/>
    <col min="3" max="3" width="14.6328125" customWidth="1"/>
    <col min="4" max="4" width="14.81640625" customWidth="1"/>
    <col min="5" max="5" width="14.6328125" customWidth="1"/>
    <col min="6" max="6" width="14.1796875" customWidth="1"/>
    <col min="7" max="7" width="14.6328125" customWidth="1"/>
    <col min="8" max="8" width="0" hidden="1" customWidth="1"/>
    <col min="9" max="9" width="12.36328125" customWidth="1"/>
    <col min="10" max="10" width="10.6328125" customWidth="1"/>
  </cols>
  <sheetData>
    <row r="1" spans="1:9" ht="13" x14ac:dyDescent="0.3">
      <c r="A1" s="5"/>
      <c r="B1" s="5"/>
      <c r="C1" s="5"/>
      <c r="D1" s="6"/>
      <c r="E1" s="6"/>
      <c r="F1" s="5"/>
      <c r="G1" s="5"/>
      <c r="I1" s="2"/>
    </row>
    <row r="2" spans="1:9" ht="14" x14ac:dyDescent="0.3">
      <c r="A2" s="14" t="s">
        <v>76</v>
      </c>
      <c r="B2" s="5"/>
      <c r="C2" s="5"/>
      <c r="D2" s="6"/>
      <c r="E2" s="38"/>
      <c r="F2" s="5"/>
      <c r="G2" s="5"/>
      <c r="I2" s="2"/>
    </row>
    <row r="3" spans="1:9" ht="13" x14ac:dyDescent="0.3">
      <c r="A3" s="5"/>
      <c r="B3" s="5"/>
      <c r="C3" s="16"/>
      <c r="D3" s="17"/>
      <c r="E3" s="17"/>
      <c r="F3" s="16"/>
      <c r="G3" s="16"/>
      <c r="I3" s="2"/>
    </row>
    <row r="4" spans="1:9" ht="26" x14ac:dyDescent="0.3">
      <c r="A4" s="5"/>
      <c r="B4" s="5"/>
      <c r="C4" s="8" t="s">
        <v>19</v>
      </c>
      <c r="D4" s="9" t="s">
        <v>16</v>
      </c>
      <c r="E4" s="9" t="s">
        <v>17</v>
      </c>
      <c r="F4" s="8" t="s">
        <v>18</v>
      </c>
      <c r="G4" s="8" t="s">
        <v>15</v>
      </c>
      <c r="H4" s="2"/>
      <c r="I4" s="80" t="s">
        <v>3</v>
      </c>
    </row>
    <row r="5" spans="1:9" ht="13" x14ac:dyDescent="0.3">
      <c r="A5" s="5"/>
      <c r="B5" s="5"/>
      <c r="C5" s="5"/>
      <c r="D5" s="6"/>
      <c r="E5" s="6"/>
      <c r="F5" s="5"/>
      <c r="G5" s="5"/>
      <c r="I5" s="2"/>
    </row>
    <row r="6" spans="1:9" ht="13" x14ac:dyDescent="0.3">
      <c r="A6" s="10" t="s">
        <v>45</v>
      </c>
      <c r="D6" s="1"/>
      <c r="E6" s="1"/>
      <c r="I6" s="45"/>
    </row>
    <row r="7" spans="1:9" x14ac:dyDescent="0.25">
      <c r="D7" s="1"/>
      <c r="E7" s="1"/>
      <c r="I7" s="2"/>
    </row>
    <row r="8" spans="1:9" ht="13" x14ac:dyDescent="0.3">
      <c r="A8" s="10" t="s">
        <v>77</v>
      </c>
      <c r="D8" s="1"/>
      <c r="E8" s="1"/>
      <c r="I8" s="2"/>
    </row>
    <row r="9" spans="1:9" ht="13" x14ac:dyDescent="0.3">
      <c r="A9" s="10"/>
      <c r="B9" t="s">
        <v>3</v>
      </c>
      <c r="C9" s="36">
        <v>125000</v>
      </c>
      <c r="D9" s="36">
        <v>25000</v>
      </c>
      <c r="E9" s="36">
        <v>25000</v>
      </c>
      <c r="F9" s="36">
        <v>150000</v>
      </c>
      <c r="G9" s="36">
        <v>125000</v>
      </c>
      <c r="I9" s="81">
        <f>SUM(C9:G9)</f>
        <v>450000</v>
      </c>
    </row>
    <row r="10" spans="1:9" ht="13" x14ac:dyDescent="0.3">
      <c r="B10" s="5" t="s">
        <v>80</v>
      </c>
      <c r="D10" s="1"/>
      <c r="E10" s="1"/>
      <c r="I10" s="2"/>
    </row>
    <row r="11" spans="1:9" ht="13" x14ac:dyDescent="0.3">
      <c r="A11" s="5"/>
      <c r="B11" s="5" t="s">
        <v>11</v>
      </c>
      <c r="C11" s="13">
        <v>0.6</v>
      </c>
      <c r="D11" s="15">
        <v>0.05</v>
      </c>
      <c r="E11" s="15">
        <v>0.05</v>
      </c>
      <c r="F11" s="13">
        <v>0.1</v>
      </c>
      <c r="G11" s="13">
        <v>0.15</v>
      </c>
      <c r="I11" s="2"/>
    </row>
    <row r="12" spans="1:9" ht="13" x14ac:dyDescent="0.3">
      <c r="A12" s="5"/>
      <c r="B12" s="5" t="s">
        <v>12</v>
      </c>
      <c r="C12" s="13">
        <v>0.2</v>
      </c>
      <c r="D12" s="15">
        <v>0.05</v>
      </c>
      <c r="E12" s="15">
        <v>0.03</v>
      </c>
      <c r="F12" s="13">
        <v>0.1</v>
      </c>
      <c r="G12" s="13">
        <v>0.1</v>
      </c>
      <c r="I12" s="2"/>
    </row>
    <row r="13" spans="1:9" ht="13" x14ac:dyDescent="0.3">
      <c r="A13" s="5"/>
      <c r="B13" s="5" t="s">
        <v>13</v>
      </c>
      <c r="C13" s="13">
        <v>0.2</v>
      </c>
      <c r="D13" s="15">
        <v>0.15</v>
      </c>
      <c r="E13" s="15">
        <v>0.2</v>
      </c>
      <c r="F13" s="13">
        <v>0.15</v>
      </c>
      <c r="G13" s="13">
        <v>0.15</v>
      </c>
      <c r="I13" s="2"/>
    </row>
    <row r="14" spans="1:9" ht="13" x14ac:dyDescent="0.3">
      <c r="A14" s="5"/>
      <c r="B14" s="5" t="s">
        <v>14</v>
      </c>
      <c r="C14" s="13">
        <v>0.3</v>
      </c>
      <c r="D14" s="15">
        <v>0.2</v>
      </c>
      <c r="E14" s="15">
        <v>0.02</v>
      </c>
      <c r="F14" s="13">
        <v>0.2</v>
      </c>
      <c r="G14" s="13">
        <v>0.05</v>
      </c>
      <c r="I14" s="2"/>
    </row>
    <row r="15" spans="1:9" ht="13" x14ac:dyDescent="0.3">
      <c r="A15" s="5"/>
      <c r="B15" s="5" t="s">
        <v>61</v>
      </c>
      <c r="C15" s="13">
        <v>0.5</v>
      </c>
      <c r="D15" s="15">
        <v>0.05</v>
      </c>
      <c r="E15" s="15">
        <v>0</v>
      </c>
      <c r="F15" s="13">
        <v>0.05</v>
      </c>
      <c r="G15" s="13">
        <v>0.15</v>
      </c>
      <c r="I15" s="2"/>
    </row>
    <row r="16" spans="1:9" ht="13" x14ac:dyDescent="0.3">
      <c r="A16" s="5"/>
      <c r="B16" s="5" t="s">
        <v>64</v>
      </c>
      <c r="C16" s="13">
        <v>0.05</v>
      </c>
      <c r="D16" s="15">
        <v>0.15</v>
      </c>
      <c r="E16" s="15">
        <v>0.3</v>
      </c>
      <c r="F16" s="13">
        <v>0.05</v>
      </c>
      <c r="G16" s="13">
        <v>0.15</v>
      </c>
      <c r="I16" s="2"/>
    </row>
    <row r="17" spans="1:10" ht="13" x14ac:dyDescent="0.3">
      <c r="A17" s="5"/>
      <c r="B17" s="5"/>
      <c r="C17" s="13"/>
      <c r="D17" s="15"/>
      <c r="E17" s="15"/>
      <c r="F17" s="13"/>
      <c r="G17" s="13"/>
      <c r="I17" s="2"/>
    </row>
    <row r="18" spans="1:10" ht="13" x14ac:dyDescent="0.3">
      <c r="A18" s="5"/>
      <c r="B18" s="5"/>
      <c r="C18" s="5"/>
      <c r="D18" s="6"/>
      <c r="E18" s="6"/>
      <c r="F18" s="5"/>
      <c r="G18" s="5"/>
      <c r="I18" s="2"/>
    </row>
    <row r="19" spans="1:10" ht="13" x14ac:dyDescent="0.3">
      <c r="A19" s="10" t="s">
        <v>78</v>
      </c>
      <c r="B19" s="5"/>
      <c r="D19" s="1"/>
      <c r="E19" s="1"/>
      <c r="I19" s="2"/>
    </row>
    <row r="20" spans="1:10" ht="13" x14ac:dyDescent="0.3">
      <c r="A20" s="10"/>
      <c r="B20" s="5" t="s">
        <v>3</v>
      </c>
      <c r="C20" s="17">
        <f>C22+C23+C24</f>
        <v>75000</v>
      </c>
      <c r="D20" s="17">
        <f>D22+D23+D24</f>
        <v>25000</v>
      </c>
      <c r="E20" s="17">
        <f>E22+E23+E24</f>
        <v>500000</v>
      </c>
      <c r="F20" s="17">
        <f>F22+F23+F24</f>
        <v>100000</v>
      </c>
      <c r="G20" s="17">
        <f>G22+G23+G24</f>
        <v>50000</v>
      </c>
      <c r="I20" s="82">
        <f>SUM(C20:G20)</f>
        <v>750000</v>
      </c>
    </row>
    <row r="21" spans="1:10" ht="13" x14ac:dyDescent="0.3">
      <c r="A21" s="10"/>
      <c r="B21" s="5" t="s">
        <v>65</v>
      </c>
      <c r="C21" s="37"/>
      <c r="D21" s="37"/>
      <c r="E21" s="37"/>
      <c r="F21" s="37"/>
      <c r="G21" s="37"/>
      <c r="I21" s="45"/>
    </row>
    <row r="22" spans="1:10" ht="13" x14ac:dyDescent="0.3">
      <c r="A22" s="5"/>
      <c r="B22" s="5" t="s">
        <v>62</v>
      </c>
      <c r="C22" s="6">
        <v>50000</v>
      </c>
      <c r="D22" s="6">
        <v>25000</v>
      </c>
      <c r="E22" s="6">
        <v>400000</v>
      </c>
      <c r="F22" s="6">
        <v>60000</v>
      </c>
      <c r="G22" s="6">
        <v>0</v>
      </c>
      <c r="I22" s="45"/>
    </row>
    <row r="23" spans="1:10" ht="13" x14ac:dyDescent="0.3">
      <c r="A23" s="5"/>
      <c r="B23" s="5" t="s">
        <v>40</v>
      </c>
      <c r="C23" s="6">
        <v>25000</v>
      </c>
      <c r="D23" s="6">
        <v>0</v>
      </c>
      <c r="E23" s="6">
        <v>50000</v>
      </c>
      <c r="F23" s="6">
        <v>40000</v>
      </c>
      <c r="G23" s="6">
        <v>50000</v>
      </c>
      <c r="I23" s="45"/>
    </row>
    <row r="24" spans="1:10" ht="13" x14ac:dyDescent="0.3">
      <c r="A24" s="5"/>
      <c r="B24" s="5" t="s">
        <v>39</v>
      </c>
      <c r="C24" s="6">
        <v>0</v>
      </c>
      <c r="D24" s="6">
        <v>0</v>
      </c>
      <c r="E24" s="6">
        <v>50000</v>
      </c>
      <c r="F24" s="6">
        <v>0</v>
      </c>
      <c r="G24" s="6">
        <v>0</v>
      </c>
      <c r="I24" s="45"/>
    </row>
    <row r="25" spans="1:10" ht="13" x14ac:dyDescent="0.3">
      <c r="A25" s="5"/>
      <c r="B25" s="5"/>
      <c r="C25" s="5"/>
      <c r="D25" s="6"/>
      <c r="E25" s="6"/>
      <c r="F25" s="5"/>
      <c r="G25" s="5"/>
      <c r="I25" s="2"/>
    </row>
    <row r="26" spans="1:10" ht="13" x14ac:dyDescent="0.3">
      <c r="A26" s="5"/>
      <c r="B26" s="5" t="s">
        <v>70</v>
      </c>
      <c r="C26" s="12">
        <v>1</v>
      </c>
      <c r="D26" s="12">
        <v>1</v>
      </c>
      <c r="E26" s="12">
        <v>16</v>
      </c>
      <c r="F26" s="12">
        <v>6</v>
      </c>
      <c r="G26" s="12" t="s">
        <v>66</v>
      </c>
      <c r="I26" s="2"/>
      <c r="J26" s="2"/>
    </row>
    <row r="27" spans="1:10" s="2" customFormat="1" ht="91" x14ac:dyDescent="0.3">
      <c r="A27" s="43"/>
      <c r="B27" s="43" t="s">
        <v>51</v>
      </c>
      <c r="C27" s="83" t="s">
        <v>69</v>
      </c>
      <c r="D27" s="84" t="s">
        <v>79</v>
      </c>
      <c r="E27" s="84"/>
      <c r="F27" s="83" t="s">
        <v>71</v>
      </c>
      <c r="G27" s="43"/>
    </row>
    <row r="28" spans="1:10" ht="13" x14ac:dyDescent="0.3">
      <c r="A28" s="5"/>
      <c r="B28" s="5"/>
      <c r="C28" s="5"/>
      <c r="D28" s="6"/>
      <c r="E28" s="6"/>
      <c r="F28" s="5"/>
      <c r="G28" s="5"/>
      <c r="I28" s="2"/>
    </row>
    <row r="29" spans="1:10" ht="13" x14ac:dyDescent="0.3">
      <c r="A29" s="5"/>
      <c r="B29" s="5"/>
      <c r="C29" s="5"/>
      <c r="D29" s="6"/>
      <c r="E29" s="6"/>
      <c r="F29" s="5"/>
      <c r="G29" s="5"/>
      <c r="I29" s="2"/>
    </row>
    <row r="30" spans="1:10" ht="13" x14ac:dyDescent="0.3">
      <c r="A30" s="5"/>
      <c r="B30" s="5"/>
      <c r="C30" s="5"/>
      <c r="D30" s="6"/>
      <c r="E30" s="6"/>
      <c r="F30" s="5"/>
      <c r="G30" s="5"/>
      <c r="I30" s="2"/>
    </row>
    <row r="31" spans="1:10" ht="13" x14ac:dyDescent="0.3">
      <c r="A31" s="5"/>
      <c r="B31" s="5"/>
      <c r="C31" s="5"/>
      <c r="D31" s="6"/>
      <c r="E31" s="6"/>
      <c r="F31" s="5"/>
      <c r="G31" s="5"/>
      <c r="I31" s="2"/>
    </row>
    <row r="32" spans="1:10" ht="13" x14ac:dyDescent="0.3">
      <c r="A32" s="5"/>
      <c r="B32" s="5"/>
      <c r="C32" s="5"/>
      <c r="D32" s="6"/>
      <c r="E32" s="6"/>
      <c r="F32" s="5"/>
      <c r="G32" s="5"/>
      <c r="I32" s="2"/>
    </row>
    <row r="33" spans="1:9" ht="13" x14ac:dyDescent="0.3">
      <c r="A33" s="5"/>
      <c r="B33" s="5"/>
      <c r="C33" s="5"/>
      <c r="D33" s="6"/>
      <c r="E33" s="6"/>
      <c r="F33" s="5"/>
      <c r="G33" s="5"/>
      <c r="I33" s="2"/>
    </row>
    <row r="34" spans="1:9" ht="13" x14ac:dyDescent="0.3">
      <c r="A34" s="5"/>
      <c r="B34" s="5"/>
      <c r="C34" s="5"/>
      <c r="D34" s="6"/>
      <c r="E34" s="6"/>
      <c r="F34" s="5"/>
      <c r="G34" s="5"/>
      <c r="I34" s="2"/>
    </row>
    <row r="35" spans="1:9" ht="13" x14ac:dyDescent="0.3">
      <c r="A35" s="5"/>
      <c r="B35" s="5"/>
      <c r="C35" s="5"/>
      <c r="D35" s="6"/>
      <c r="E35" s="6"/>
      <c r="F35" s="5"/>
      <c r="G35" s="5"/>
      <c r="I35" s="2"/>
    </row>
    <row r="36" spans="1:9" ht="13" x14ac:dyDescent="0.3">
      <c r="A36" s="5"/>
      <c r="B36" s="5"/>
      <c r="C36" s="5"/>
      <c r="D36" s="6"/>
      <c r="E36" s="6"/>
      <c r="F36" s="5"/>
      <c r="G36" s="5"/>
      <c r="I36" s="2"/>
    </row>
    <row r="37" spans="1:9" ht="13" x14ac:dyDescent="0.3">
      <c r="A37" s="5"/>
      <c r="B37" s="5"/>
      <c r="C37" s="5"/>
      <c r="D37" s="6"/>
      <c r="E37" s="6"/>
      <c r="F37" s="5"/>
      <c r="G37" s="5"/>
      <c r="I37" s="2"/>
    </row>
    <row r="38" spans="1:9" ht="13" x14ac:dyDescent="0.3">
      <c r="A38" s="5"/>
      <c r="B38" s="5"/>
      <c r="C38" s="5"/>
      <c r="D38" s="6"/>
      <c r="E38" s="6"/>
      <c r="F38" s="5"/>
      <c r="G38" s="5"/>
      <c r="I38" s="2"/>
    </row>
    <row r="39" spans="1:9" ht="13" x14ac:dyDescent="0.3">
      <c r="A39" s="5"/>
      <c r="B39" s="5"/>
      <c r="C39" s="5"/>
      <c r="D39" s="6"/>
      <c r="E39" s="6"/>
      <c r="F39" s="5"/>
      <c r="G39" s="5"/>
      <c r="I39" s="2"/>
    </row>
    <row r="40" spans="1:9" ht="13" x14ac:dyDescent="0.3">
      <c r="A40" s="5"/>
      <c r="B40" s="5"/>
      <c r="C40" s="5"/>
      <c r="D40" s="6"/>
      <c r="E40" s="6"/>
      <c r="F40" s="5"/>
      <c r="G40" s="5"/>
      <c r="I40" s="2"/>
    </row>
    <row r="41" spans="1:9" ht="13" x14ac:dyDescent="0.3">
      <c r="A41" s="5"/>
      <c r="B41" s="5"/>
      <c r="C41" s="5"/>
      <c r="D41" s="6"/>
      <c r="E41" s="6"/>
      <c r="F41" s="5"/>
      <c r="G41" s="5"/>
      <c r="I41" s="2"/>
    </row>
    <row r="42" spans="1:9" ht="13" x14ac:dyDescent="0.3">
      <c r="A42" s="5"/>
      <c r="B42" s="5"/>
      <c r="C42" s="5"/>
      <c r="D42" s="6"/>
      <c r="E42" s="6"/>
      <c r="F42" s="5"/>
      <c r="G42" s="5"/>
      <c r="I42" s="2"/>
    </row>
    <row r="43" spans="1:9" ht="13" x14ac:dyDescent="0.3">
      <c r="A43" s="5"/>
      <c r="B43" s="5"/>
      <c r="C43" s="5"/>
      <c r="D43" s="6"/>
      <c r="E43" s="6"/>
      <c r="F43" s="5"/>
      <c r="G43" s="5"/>
      <c r="I43" s="2"/>
    </row>
    <row r="44" spans="1:9" ht="13" x14ac:dyDescent="0.3">
      <c r="A44" s="5"/>
      <c r="B44" s="5"/>
      <c r="C44" s="5"/>
      <c r="D44" s="6"/>
      <c r="E44" s="6"/>
      <c r="F44" s="5"/>
      <c r="G44" s="5"/>
      <c r="I44" s="2"/>
    </row>
    <row r="45" spans="1:9" ht="13" x14ac:dyDescent="0.3">
      <c r="A45" s="5"/>
      <c r="B45" s="5"/>
      <c r="C45" s="5"/>
      <c r="D45" s="6"/>
      <c r="E45" s="6"/>
      <c r="F45" s="5"/>
      <c r="G45" s="5"/>
      <c r="I45" s="2"/>
    </row>
    <row r="46" spans="1:9" ht="13" x14ac:dyDescent="0.3">
      <c r="A46" s="5"/>
      <c r="B46" s="5"/>
      <c r="C46" s="5"/>
      <c r="D46" s="6"/>
      <c r="E46" s="6"/>
      <c r="F46" s="5"/>
      <c r="G46" s="5"/>
      <c r="I46" s="2"/>
    </row>
    <row r="47" spans="1:9" ht="13" x14ac:dyDescent="0.3">
      <c r="A47" s="5"/>
      <c r="B47" s="5"/>
      <c r="C47" s="5"/>
      <c r="D47" s="6"/>
      <c r="E47" s="6"/>
      <c r="F47" s="5"/>
      <c r="G47" s="5"/>
      <c r="I47" s="2"/>
    </row>
    <row r="48" spans="1:9" ht="13" x14ac:dyDescent="0.3">
      <c r="A48" s="5"/>
      <c r="B48" s="5"/>
      <c r="C48" s="5"/>
      <c r="D48" s="6"/>
      <c r="E48" s="6"/>
      <c r="F48" s="5"/>
      <c r="G48" s="25"/>
      <c r="I48" s="2"/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</vt:lpstr>
      <vt:lpstr>Staff Details</vt:lpstr>
      <vt:lpstr>Revenues &amp; Park Usage</vt:lpstr>
      <vt:lpstr>Budget!Print_Area</vt:lpstr>
    </vt:vector>
  </TitlesOfParts>
  <Company>New York State Parks and Recreation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finnp</dc:creator>
  <cp:lastModifiedBy>Mila Gasco</cp:lastModifiedBy>
  <cp:lastPrinted>2015-07-31T15:04:20Z</cp:lastPrinted>
  <dcterms:created xsi:type="dcterms:W3CDTF">2010-06-28T15:37:46Z</dcterms:created>
  <dcterms:modified xsi:type="dcterms:W3CDTF">2022-07-11T21:51:31Z</dcterms:modified>
</cp:coreProperties>
</file>