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development\usat\sql_code\14_origin_flag_ma_discovery\"/>
    </mc:Choice>
  </mc:AlternateContent>
  <xr:revisionPtr revIDLastSave="0" documentId="13_ncr:1_{1FAFA89A-E800-4064-89A4-E682B3D5EB56}" xr6:coauthVersionLast="47" xr6:coauthVersionMax="47" xr10:uidLastSave="{00000000-0000-0000-0000-000000000000}"/>
  <bookViews>
    <workbookView xWindow="780" yWindow="780" windowWidth="21600" windowHeight="11295" activeTab="1" xr2:uid="{F70D6B16-51D3-4E6A-8DBF-C307873602E5}"/>
  </bookViews>
  <sheets>
    <sheet name="origin_flag_110724" sheetId="7" r:id="rId1"/>
    <sheet name="Sheet1" sheetId="8" r:id="rId2"/>
    <sheet name="all_data" sheetId="4" r:id="rId3"/>
    <sheet name="2023_2024" sheetId="5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7" l="1"/>
  <c r="D14" i="7"/>
  <c r="C15" i="7"/>
  <c r="D15" i="7"/>
  <c r="C16" i="7"/>
  <c r="D16" i="7"/>
  <c r="C17" i="7"/>
  <c r="D17" i="7"/>
  <c r="D13" i="7"/>
  <c r="C13" i="7"/>
  <c r="F11" i="5"/>
  <c r="G11" i="5"/>
  <c r="I12" i="5"/>
  <c r="H12" i="5"/>
  <c r="I11" i="5"/>
  <c r="H11" i="5"/>
</calcChain>
</file>

<file path=xl/sharedStrings.xml><?xml version="1.0" encoding="utf-8"?>
<sst xmlns="http://schemas.openxmlformats.org/spreadsheetml/2006/main" count="95" uniqueCount="38">
  <si>
    <t>COUNT(*)</t>
  </si>
  <si>
    <t>total_count</t>
  </si>
  <si>
    <t># origin_flag_ma</t>
  </si>
  <si>
    <t>ADMIN_BULK_UPLOADER</t>
  </si>
  <si>
    <t>AUDIT_API</t>
  </si>
  <si>
    <t>RTAV_CLASSIC</t>
  </si>
  <si>
    <t>SUBSCRIPTION_RENEWAL</t>
  </si>
  <si>
    <t>origin_category</t>
  </si>
  <si>
    <t>no_origin_flag</t>
  </si>
  <si>
    <t>source_usat_direct</t>
  </si>
  <si>
    <t>prior_to_2023</t>
  </si>
  <si>
    <t>source_race_registration</t>
  </si>
  <si>
    <t>null</t>
  </si>
  <si>
    <t>Row Labels</t>
  </si>
  <si>
    <t>Grand Total</t>
  </si>
  <si>
    <t>Column Labels</t>
  </si>
  <si>
    <t>Sum of COUNT(*)</t>
  </si>
  <si>
    <t>blank</t>
  </si>
  <si>
    <t>total</t>
  </si>
  <si>
    <t>NULL</t>
  </si>
  <si>
    <t>total_count_formated</t>
  </si>
  <si>
    <t>prior_to_2021</t>
  </si>
  <si>
    <t>source_2021</t>
  </si>
  <si>
    <t>source_2022</t>
  </si>
  <si>
    <t>source_2023</t>
  </si>
  <si>
    <t>source_2024</t>
  </si>
  <si>
    <t>origin_flag_ma</t>
  </si>
  <si>
    <t>team_data</t>
  </si>
  <si>
    <t>Send today at 7:45 AM</t>
  </si>
  <si>
    <t>@Sam Mehner Does this logic look good for 2023 and 2024 origin flag? If so, data suggests about 20% of memberships sold comes from usat direct with ~80% from race registration.</t>
  </si>
  <si>
    <t xml:space="preserve">    CASE</t>
  </si>
  <si>
    <t xml:space="preserve">        WHEN purchased_on_year_adjusted_mp IN ('2023', '2024') AND origin_flag_ma IS NULL THEN 'source_usat_direct'</t>
  </si>
  <si>
    <t xml:space="preserve">        WHEN purchased_on_year_adjusted_mp IN ('2023', '2024') AND origin_flag_ma IN ('SUBSCRIPTION_RENEWAL') THEN 'source_race_registration'</t>
  </si>
  <si>
    <t xml:space="preserve">        WHEN purchased_on_year_adjusted_mp IN ('2023', '2024') THEN 'source_race_registration'</t>
  </si>
  <si>
    <t xml:space="preserve">        WHEN origin_flag_ma IS NULL THEN 'no_origin_flag'</t>
  </si>
  <si>
    <t xml:space="preserve">        ELSE 'prior_to_2023'</t>
  </si>
  <si>
    <t xml:space="preserve">    END AS origin_flag_category,</t>
  </si>
  <si>
    <t>You can see the results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</si>
</sst>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Var(--font-family-monospace)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2" borderId="0" xfId="0" applyNumberFormat="1" applyFill="1" applyAlignment="1">
      <alignment horizontal="center"/>
    </xf>
    <xf numFmtId="0" fontId="0" fillId="2" borderId="0" xfId="0" applyFill="1"/>
    <xf numFmtId="3" fontId="0" fillId="2" borderId="0" xfId="0" applyNumberFormat="1" applyFill="1"/>
    <xf numFmtId="9" fontId="0" fillId="0" borderId="0" xfId="1" applyFont="1"/>
    <xf numFmtId="9" fontId="0" fillId="0" borderId="0" xfId="1" applyFont="1" applyAlignment="1">
      <alignment horizontal="center"/>
    </xf>
    <xf numFmtId="9" fontId="0" fillId="2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wrapText="1"/>
    </xf>
    <xf numFmtId="0" fontId="7" fillId="0" borderId="0" xfId="2" applyAlignment="1">
      <alignment horizontal="left" vertical="center" wrapText="1"/>
    </xf>
    <xf numFmtId="0" fontId="6" fillId="0" borderId="0" xfId="0" applyFont="1" applyAlignment="1">
      <alignment horizontal="left" vertic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1" defaultTableStyle="TableStyleMedium2" defaultPivotStyle="PivotStyleLight16">
    <tableStyle name="Invisible" pivot="0" table="0" count="0" xr9:uid="{781DAB0E-31F6-42D9-8B35-2C30CB23FF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Calla" refreshedDate="45602.886249768519" createdVersion="8" refreshedVersion="8" minRefreshableVersion="3" recordCount="10" xr:uid="{57676BA0-D9C4-4667-8B2A-96CAFC955DDD}">
  <cacheSource type="worksheet">
    <worksheetSource ref="A1:C11" sheet="2023_2024"/>
  </cacheSource>
  <cacheFields count="3">
    <cacheField name="# origin_flag_ma" numFmtId="0">
      <sharedItems count="5">
        <s v="null"/>
        <s v="ADMIN_BULK_UPLOADER"/>
        <s v="AUDIT_API"/>
        <s v="RTAV_CLASSIC"/>
        <s v="SUBSCRIPTION_RENEWAL"/>
      </sharedItems>
    </cacheField>
    <cacheField name="origin_category" numFmtId="0">
      <sharedItems count="4">
        <s v="no_origin_flag"/>
        <s v="source_usat_direct"/>
        <s v="prior_to_2023"/>
        <s v="source_race_registration"/>
      </sharedItems>
    </cacheField>
    <cacheField name="COUNT(*)" numFmtId="0">
      <sharedItems containsSemiMixedTypes="0" containsString="0" containsNumber="1" containsInteger="1" minValue="585" maxValue="2961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2961262"/>
  </r>
  <r>
    <x v="0"/>
    <x v="1"/>
    <n v="86027"/>
  </r>
  <r>
    <x v="1"/>
    <x v="2"/>
    <n v="7302"/>
  </r>
  <r>
    <x v="1"/>
    <x v="3"/>
    <n v="20932"/>
  </r>
  <r>
    <x v="2"/>
    <x v="2"/>
    <n v="93419"/>
  </r>
  <r>
    <x v="2"/>
    <x v="3"/>
    <n v="348622"/>
  </r>
  <r>
    <x v="3"/>
    <x v="2"/>
    <n v="14464"/>
  </r>
  <r>
    <x v="3"/>
    <x v="3"/>
    <n v="41851"/>
  </r>
  <r>
    <x v="4"/>
    <x v="2"/>
    <n v="585"/>
  </r>
  <r>
    <x v="4"/>
    <x v="3"/>
    <n v="96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14DD3-F0A4-4358-B566-A896DAB1B00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J10" firstHeaderRow="1" firstDataRow="2" firstDataCol="1"/>
  <pivotFields count="3">
    <pivotField axis="axisRow" showAll="0">
      <items count="6">
        <item x="1"/>
        <item x="2"/>
        <item x="3"/>
        <item x="4"/>
        <item x="0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(*)" fld="2" baseField="0" baseItem="0" numFmtId="3"/>
  </dataFields>
  <formats count="2">
    <format dxfId="1">
      <pivotArea outline="0" collapsedLevelsAreSubtotals="1" fieldPosition="0">
        <references count="1">
          <reference field="1" count="2" selected="0">
            <x v="2"/>
            <x v="3"/>
          </reference>
        </references>
      </pivotArea>
    </format>
    <format dxfId="0">
      <pivotArea dataOnly="0" labelOnly="1" fieldPosition="0">
        <references count="1">
          <reference field="1" count="2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satriathlon.slack.com/team/U9FR1NR1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C00C-3A63-46A7-BA42-4959BE87CFE8}">
  <dimension ref="A1:I17"/>
  <sheetViews>
    <sheetView workbookViewId="0">
      <pane ySplit="3" topLeftCell="A4" activePane="bottomLeft" state="frozen"/>
      <selection pane="bottomLeft" activeCell="H9" sqref="H9"/>
    </sheetView>
  </sheetViews>
  <sheetFormatPr defaultRowHeight="15"/>
  <cols>
    <col min="1" max="1" width="28.42578125" customWidth="1"/>
    <col min="2" max="2" width="28.7109375" customWidth="1"/>
    <col min="3" max="7" width="19.5703125" style="1" customWidth="1"/>
    <col min="8" max="8" width="20.5703125" style="1" bestFit="1" customWidth="1"/>
    <col min="9" max="9" width="19.5703125" style="1" customWidth="1"/>
  </cols>
  <sheetData>
    <row r="1" spans="1:9">
      <c r="A1" s="12" t="s">
        <v>7</v>
      </c>
      <c r="B1" s="12" t="s">
        <v>26</v>
      </c>
      <c r="C1" s="12" t="s">
        <v>25</v>
      </c>
      <c r="D1" s="12" t="s">
        <v>24</v>
      </c>
      <c r="E1" s="12" t="s">
        <v>23</v>
      </c>
      <c r="F1" s="12" t="s">
        <v>22</v>
      </c>
      <c r="G1" s="12" t="s">
        <v>21</v>
      </c>
      <c r="H1" s="12" t="s">
        <v>20</v>
      </c>
      <c r="I1" s="12" t="s">
        <v>1</v>
      </c>
    </row>
    <row r="2" spans="1:9">
      <c r="A2" t="s">
        <v>10</v>
      </c>
      <c r="B2" t="s">
        <v>6</v>
      </c>
      <c r="C2" s="4">
        <v>0</v>
      </c>
      <c r="D2" s="4">
        <v>0</v>
      </c>
      <c r="E2" s="4">
        <v>585</v>
      </c>
      <c r="F2" s="4">
        <v>585</v>
      </c>
      <c r="G2" s="4">
        <v>585</v>
      </c>
      <c r="H2" s="4">
        <v>585</v>
      </c>
      <c r="I2" s="4">
        <v>585</v>
      </c>
    </row>
    <row r="3" spans="1:9">
      <c r="A3" t="s">
        <v>10</v>
      </c>
      <c r="B3" t="s">
        <v>3</v>
      </c>
      <c r="C3" s="4">
        <v>0</v>
      </c>
      <c r="D3" s="4">
        <v>0</v>
      </c>
      <c r="E3" s="4">
        <v>6159</v>
      </c>
      <c r="F3" s="4">
        <v>6159</v>
      </c>
      <c r="G3" s="4">
        <v>6159</v>
      </c>
      <c r="H3" s="4">
        <v>7302</v>
      </c>
      <c r="I3" s="4">
        <v>7302</v>
      </c>
    </row>
    <row r="4" spans="1:9">
      <c r="A4" t="s">
        <v>10</v>
      </c>
      <c r="B4" t="s">
        <v>5</v>
      </c>
      <c r="C4" s="4">
        <v>0</v>
      </c>
      <c r="D4" s="4">
        <v>0</v>
      </c>
      <c r="E4" s="4">
        <v>14414</v>
      </c>
      <c r="F4" s="4">
        <v>14414</v>
      </c>
      <c r="G4" s="4">
        <v>14421</v>
      </c>
      <c r="H4" s="4">
        <v>14464</v>
      </c>
      <c r="I4" s="4">
        <v>14464</v>
      </c>
    </row>
    <row r="5" spans="1:9">
      <c r="A5" t="s">
        <v>10</v>
      </c>
      <c r="B5" t="s">
        <v>4</v>
      </c>
      <c r="C5" s="4">
        <v>0</v>
      </c>
      <c r="D5" s="4">
        <v>0</v>
      </c>
      <c r="E5" s="4">
        <v>93413</v>
      </c>
      <c r="F5" s="4">
        <v>93413</v>
      </c>
      <c r="G5" s="4">
        <v>93413</v>
      </c>
      <c r="H5" s="4">
        <v>93419</v>
      </c>
      <c r="I5" s="4">
        <v>93419</v>
      </c>
    </row>
    <row r="6" spans="1:9">
      <c r="A6" t="s">
        <v>10</v>
      </c>
      <c r="B6" t="s">
        <v>19</v>
      </c>
      <c r="C6" s="4">
        <v>0</v>
      </c>
      <c r="D6" s="4">
        <v>0</v>
      </c>
      <c r="E6" s="4">
        <v>141683</v>
      </c>
      <c r="F6" s="4">
        <v>141683</v>
      </c>
      <c r="G6" s="4">
        <v>2710351</v>
      </c>
      <c r="H6" s="4">
        <v>2961262</v>
      </c>
      <c r="I6" s="4">
        <v>2961262</v>
      </c>
    </row>
    <row r="7" spans="1:9">
      <c r="A7" s="7" t="s">
        <v>11</v>
      </c>
      <c r="B7" s="7" t="s">
        <v>6</v>
      </c>
      <c r="C7" s="6">
        <v>5010</v>
      </c>
      <c r="D7" s="6">
        <v>4631</v>
      </c>
      <c r="E7" s="4">
        <v>0</v>
      </c>
      <c r="F7" s="4">
        <v>0</v>
      </c>
      <c r="G7" s="4">
        <v>0</v>
      </c>
      <c r="H7" s="4">
        <v>9641</v>
      </c>
      <c r="I7" s="4">
        <v>9641</v>
      </c>
    </row>
    <row r="8" spans="1:9">
      <c r="A8" s="7" t="s">
        <v>11</v>
      </c>
      <c r="B8" s="7" t="s">
        <v>3</v>
      </c>
      <c r="C8" s="6">
        <v>10606</v>
      </c>
      <c r="D8" s="6">
        <v>10326</v>
      </c>
      <c r="E8" s="4">
        <v>0</v>
      </c>
      <c r="F8" s="4">
        <v>0</v>
      </c>
      <c r="G8" s="4">
        <v>0</v>
      </c>
      <c r="H8" s="4">
        <v>20932</v>
      </c>
      <c r="I8" s="4">
        <v>20932</v>
      </c>
    </row>
    <row r="9" spans="1:9">
      <c r="A9" s="7" t="s">
        <v>11</v>
      </c>
      <c r="B9" s="7" t="s">
        <v>5</v>
      </c>
      <c r="C9" s="6">
        <v>18130</v>
      </c>
      <c r="D9" s="6">
        <v>23721</v>
      </c>
      <c r="E9" s="4">
        <v>0</v>
      </c>
      <c r="F9" s="4">
        <v>0</v>
      </c>
      <c r="G9" s="4">
        <v>0</v>
      </c>
      <c r="H9" s="4">
        <v>41851</v>
      </c>
      <c r="I9" s="4">
        <v>41851</v>
      </c>
    </row>
    <row r="10" spans="1:9">
      <c r="A10" s="7" t="s">
        <v>9</v>
      </c>
      <c r="B10" s="7" t="s">
        <v>19</v>
      </c>
      <c r="C10" s="6">
        <v>36825</v>
      </c>
      <c r="D10" s="6">
        <v>49202</v>
      </c>
      <c r="E10" s="4">
        <v>0</v>
      </c>
      <c r="F10" s="4">
        <v>0</v>
      </c>
      <c r="G10" s="4">
        <v>0</v>
      </c>
      <c r="H10" s="4">
        <v>86027</v>
      </c>
      <c r="I10" s="4">
        <v>86027</v>
      </c>
    </row>
    <row r="11" spans="1:9">
      <c r="A11" s="7" t="s">
        <v>11</v>
      </c>
      <c r="B11" s="7" t="s">
        <v>4</v>
      </c>
      <c r="C11" s="6">
        <v>163128</v>
      </c>
      <c r="D11" s="6">
        <v>185494</v>
      </c>
      <c r="E11" s="4">
        <v>0</v>
      </c>
      <c r="F11" s="4">
        <v>0</v>
      </c>
      <c r="G11" s="4">
        <v>0</v>
      </c>
      <c r="H11" s="4">
        <v>348622</v>
      </c>
      <c r="I11" s="4">
        <v>348622</v>
      </c>
    </row>
    <row r="13" spans="1:9">
      <c r="A13" s="7" t="s">
        <v>11</v>
      </c>
      <c r="B13" s="7" t="s">
        <v>6</v>
      </c>
      <c r="C13" s="11">
        <f>C7/SUM($C$7:$C$11)</f>
        <v>2.1437832425470371E-2</v>
      </c>
      <c r="D13" s="11">
        <f>D7/SUM($C$7:$C$11)</f>
        <v>1.9816088216038578E-2</v>
      </c>
    </row>
    <row r="14" spans="1:9">
      <c r="A14" s="7" t="s">
        <v>11</v>
      </c>
      <c r="B14" s="7" t="s">
        <v>3</v>
      </c>
      <c r="C14" s="10">
        <f t="shared" ref="C14:D14" si="0">C8/SUM($C$7:$C$11)</f>
        <v>4.538316381328119E-2</v>
      </c>
      <c r="D14" s="10">
        <f t="shared" si="0"/>
        <v>4.4185041442197016E-2</v>
      </c>
    </row>
    <row r="15" spans="1:9">
      <c r="A15" s="7" t="s">
        <v>11</v>
      </c>
      <c r="B15" s="7" t="s">
        <v>5</v>
      </c>
      <c r="C15" s="10">
        <f t="shared" ref="C15:D15" si="1">C9/SUM($C$7:$C$11)</f>
        <v>7.7578423527700155E-2</v>
      </c>
      <c r="D15" s="10">
        <f t="shared" si="1"/>
        <v>0.10150235987317019</v>
      </c>
    </row>
    <row r="16" spans="1:9">
      <c r="A16" s="7" t="s">
        <v>9</v>
      </c>
      <c r="B16" s="7" t="s">
        <v>19</v>
      </c>
      <c r="C16" s="11">
        <f t="shared" ref="C16:D16" si="2">C10/SUM($C$7:$C$11)</f>
        <v>0.15757448683990946</v>
      </c>
      <c r="D16" s="11">
        <f t="shared" si="2"/>
        <v>0.21053577465029805</v>
      </c>
    </row>
    <row r="17" spans="1:4">
      <c r="A17" s="7" t="s">
        <v>11</v>
      </c>
      <c r="B17" s="7" t="s">
        <v>4</v>
      </c>
      <c r="C17" s="10">
        <f t="shared" ref="C17:D17" si="3">C11/SUM($C$7:$C$11)</f>
        <v>0.69802609339363886</v>
      </c>
      <c r="D17" s="10">
        <f t="shared" si="3"/>
        <v>0.79373039679245527</v>
      </c>
    </row>
  </sheetData>
  <sortState xmlns:xlrd2="http://schemas.microsoft.com/office/spreadsheetml/2017/richdata2" ref="A2:I11">
    <sortCondition ref="C2:C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89DE-39F9-4FD6-8E48-512B8B73C6B0}">
  <dimension ref="A1:A11"/>
  <sheetViews>
    <sheetView tabSelected="1" workbookViewId="0">
      <selection activeCell="A16" sqref="A16"/>
    </sheetView>
  </sheetViews>
  <sheetFormatPr defaultRowHeight="15"/>
  <cols>
    <col min="1" max="1" width="152.140625" customWidth="1"/>
  </cols>
  <sheetData>
    <row r="1" spans="1:1">
      <c r="A1" s="13" t="s">
        <v>27</v>
      </c>
    </row>
    <row r="2" spans="1:1">
      <c r="A2" s="14" t="s">
        <v>28</v>
      </c>
    </row>
    <row r="3" spans="1:1" ht="30">
      <c r="A3" s="16" t="s">
        <v>29</v>
      </c>
    </row>
    <row r="4" spans="1:1">
      <c r="A4" s="17" t="s">
        <v>30</v>
      </c>
    </row>
    <row r="5" spans="1:1">
      <c r="A5" s="17" t="s">
        <v>31</v>
      </c>
    </row>
    <row r="6" spans="1:1">
      <c r="A6" s="17" t="s">
        <v>32</v>
      </c>
    </row>
    <row r="7" spans="1:1">
      <c r="A7" s="17" t="s">
        <v>33</v>
      </c>
    </row>
    <row r="8" spans="1:1">
      <c r="A8" s="17" t="s">
        <v>34</v>
      </c>
    </row>
    <row r="9" spans="1:1">
      <c r="A9" s="17" t="s">
        <v>35</v>
      </c>
    </row>
    <row r="10" spans="1:1">
      <c r="A10" s="17" t="s">
        <v>36</v>
      </c>
    </row>
    <row r="11" spans="1:1">
      <c r="A11" s="15" t="s">
        <v>37</v>
      </c>
    </row>
  </sheetData>
  <hyperlinks>
    <hyperlink ref="A3" r:id="rId1" display="https://usatriathlon.slack.com/team/U9FR1NR1C" xr:uid="{E4BE8B54-AF78-426A-BEC0-849A90083E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988A-88CE-464C-A08E-7AB2D5792009}">
  <dimension ref="A1:C7"/>
  <sheetViews>
    <sheetView workbookViewId="0">
      <selection activeCell="B6" sqref="B6"/>
    </sheetView>
  </sheetViews>
  <sheetFormatPr defaultRowHeight="15"/>
  <cols>
    <col min="1" max="1" width="23.42578125" bestFit="1" customWidth="1"/>
    <col min="2" max="2" width="22.28515625" style="1" customWidth="1"/>
  </cols>
  <sheetData>
    <row r="1" spans="1:3">
      <c r="A1" t="s">
        <v>2</v>
      </c>
      <c r="B1" s="1" t="s">
        <v>0</v>
      </c>
    </row>
    <row r="2" spans="1:3">
      <c r="B2" s="4">
        <v>3047289</v>
      </c>
      <c r="C2" t="s">
        <v>17</v>
      </c>
    </row>
    <row r="3" spans="1:3">
      <c r="B3" s="4">
        <v>3584105</v>
      </c>
      <c r="C3" t="s">
        <v>18</v>
      </c>
    </row>
    <row r="4" spans="1:3">
      <c r="A4" t="s">
        <v>3</v>
      </c>
      <c r="B4" s="4">
        <v>28234</v>
      </c>
    </row>
    <row r="5" spans="1:3">
      <c r="A5" t="s">
        <v>4</v>
      </c>
      <c r="B5" s="4">
        <v>442041</v>
      </c>
    </row>
    <row r="6" spans="1:3">
      <c r="A6" t="s">
        <v>5</v>
      </c>
      <c r="B6" s="4">
        <v>56315</v>
      </c>
    </row>
    <row r="7" spans="1:3">
      <c r="A7" t="s">
        <v>6</v>
      </c>
      <c r="B7" s="4">
        <v>10226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B4CE-B4FF-4BA7-ADAF-F11335D4D13F}">
  <dimension ref="A1:J12"/>
  <sheetViews>
    <sheetView workbookViewId="0">
      <selection activeCell="F9" sqref="F9"/>
    </sheetView>
  </sheetViews>
  <sheetFormatPr defaultRowHeight="15"/>
  <cols>
    <col min="1" max="1" width="23.42578125" bestFit="1" customWidth="1"/>
    <col min="2" max="2" width="23.140625" bestFit="1" customWidth="1"/>
    <col min="3" max="3" width="9.7109375" bestFit="1" customWidth="1"/>
    <col min="5" max="5" width="23.42578125" bestFit="1" customWidth="1"/>
    <col min="6" max="6" width="16.85546875" bestFit="1" customWidth="1"/>
    <col min="7" max="7" width="12.85546875" bestFit="1" customWidth="1"/>
    <col min="8" max="8" width="23.5703125" bestFit="1" customWidth="1"/>
    <col min="9" max="9" width="18.28515625" bestFit="1" customWidth="1"/>
    <col min="10" max="11" width="11.28515625" bestFit="1" customWidth="1"/>
  </cols>
  <sheetData>
    <row r="1" spans="1:10">
      <c r="A1" t="s">
        <v>2</v>
      </c>
      <c r="B1" t="s">
        <v>7</v>
      </c>
      <c r="C1" t="s">
        <v>0</v>
      </c>
    </row>
    <row r="2" spans="1:10">
      <c r="A2" t="s">
        <v>12</v>
      </c>
      <c r="B2" t="s">
        <v>8</v>
      </c>
      <c r="C2" s="4">
        <v>2961262</v>
      </c>
    </row>
    <row r="3" spans="1:10">
      <c r="A3" t="s">
        <v>12</v>
      </c>
      <c r="B3" t="s">
        <v>9</v>
      </c>
      <c r="C3" s="6">
        <v>86027</v>
      </c>
      <c r="E3" s="3" t="s">
        <v>16</v>
      </c>
      <c r="F3" s="3" t="s">
        <v>15</v>
      </c>
    </row>
    <row r="4" spans="1:10">
      <c r="A4" t="s">
        <v>3</v>
      </c>
      <c r="B4" t="s">
        <v>10</v>
      </c>
      <c r="C4" s="4">
        <v>7302</v>
      </c>
      <c r="E4" s="3" t="s">
        <v>13</v>
      </c>
      <c r="F4" t="s">
        <v>8</v>
      </c>
      <c r="G4" t="s">
        <v>10</v>
      </c>
      <c r="H4" s="7" t="s">
        <v>11</v>
      </c>
      <c r="I4" s="7" t="s">
        <v>9</v>
      </c>
      <c r="J4" t="s">
        <v>14</v>
      </c>
    </row>
    <row r="5" spans="1:10">
      <c r="A5" t="s">
        <v>3</v>
      </c>
      <c r="B5" t="s">
        <v>11</v>
      </c>
      <c r="C5" s="6">
        <v>20932</v>
      </c>
      <c r="E5" s="2" t="s">
        <v>3</v>
      </c>
      <c r="F5" s="5"/>
      <c r="G5" s="5">
        <v>7302</v>
      </c>
      <c r="H5" s="8">
        <v>20932</v>
      </c>
      <c r="I5" s="8"/>
      <c r="J5" s="5">
        <v>28234</v>
      </c>
    </row>
    <row r="6" spans="1:10">
      <c r="A6" t="s">
        <v>4</v>
      </c>
      <c r="B6" t="s">
        <v>10</v>
      </c>
      <c r="C6" s="4">
        <v>93419</v>
      </c>
      <c r="E6" s="2" t="s">
        <v>4</v>
      </c>
      <c r="F6" s="5"/>
      <c r="G6" s="5">
        <v>93419</v>
      </c>
      <c r="H6" s="8">
        <v>348622</v>
      </c>
      <c r="I6" s="8"/>
      <c r="J6" s="5">
        <v>442041</v>
      </c>
    </row>
    <row r="7" spans="1:10">
      <c r="A7" t="s">
        <v>4</v>
      </c>
      <c r="B7" t="s">
        <v>11</v>
      </c>
      <c r="C7" s="6">
        <v>348622</v>
      </c>
      <c r="E7" s="2" t="s">
        <v>5</v>
      </c>
      <c r="F7" s="5"/>
      <c r="G7" s="5">
        <v>14464</v>
      </c>
      <c r="H7" s="8">
        <v>41851</v>
      </c>
      <c r="I7" s="8"/>
      <c r="J7" s="5">
        <v>56315</v>
      </c>
    </row>
    <row r="8" spans="1:10">
      <c r="A8" t="s">
        <v>5</v>
      </c>
      <c r="B8" t="s">
        <v>10</v>
      </c>
      <c r="C8" s="4">
        <v>14464</v>
      </c>
      <c r="E8" s="2" t="s">
        <v>6</v>
      </c>
      <c r="F8" s="5"/>
      <c r="G8" s="5">
        <v>585</v>
      </c>
      <c r="H8" s="8">
        <v>9641</v>
      </c>
      <c r="I8" s="8"/>
      <c r="J8" s="5">
        <v>10226</v>
      </c>
    </row>
    <row r="9" spans="1:10">
      <c r="A9" t="s">
        <v>5</v>
      </c>
      <c r="B9" t="s">
        <v>11</v>
      </c>
      <c r="C9" s="6">
        <v>41851</v>
      </c>
      <c r="E9" s="2" t="s">
        <v>12</v>
      </c>
      <c r="F9" s="5">
        <v>2961262</v>
      </c>
      <c r="G9" s="5"/>
      <c r="H9" s="8"/>
      <c r="I9" s="8">
        <v>86027</v>
      </c>
      <c r="J9" s="5">
        <v>3047289</v>
      </c>
    </row>
    <row r="10" spans="1:10">
      <c r="A10" t="s">
        <v>6</v>
      </c>
      <c r="B10" t="s">
        <v>10</v>
      </c>
      <c r="C10" s="4">
        <v>585</v>
      </c>
      <c r="E10" s="2" t="s">
        <v>14</v>
      </c>
      <c r="F10" s="5">
        <v>2961262</v>
      </c>
      <c r="G10" s="5">
        <v>115770</v>
      </c>
      <c r="H10" s="8">
        <v>421046</v>
      </c>
      <c r="I10" s="8">
        <v>86027</v>
      </c>
      <c r="J10" s="5">
        <v>3584105</v>
      </c>
    </row>
    <row r="11" spans="1:10">
      <c r="A11" t="s">
        <v>6</v>
      </c>
      <c r="B11" t="s">
        <v>11</v>
      </c>
      <c r="C11" s="6">
        <v>9641</v>
      </c>
      <c r="F11" s="9">
        <f t="shared" ref="F11:G11" si="0">F10/$J$10</f>
        <v>0.82622077199189203</v>
      </c>
      <c r="G11" s="9">
        <f t="shared" si="0"/>
        <v>3.2300951004504613E-2</v>
      </c>
      <c r="H11" s="9">
        <f>H10/$J$10</f>
        <v>0.11747591100149131</v>
      </c>
      <c r="I11" s="9">
        <f>I10/$J$10</f>
        <v>2.4002366002112103E-2</v>
      </c>
    </row>
    <row r="12" spans="1:10">
      <c r="H12" s="9">
        <f>H10/SUM($H$10:$I$10)</f>
        <v>0.8303459265234</v>
      </c>
      <c r="I12" s="9">
        <f>I10/SUM($H$10:$I$10)</f>
        <v>0.16965407347660003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origin_flag_110724</vt:lpstr>
      <vt:lpstr>Sheet1</vt:lpstr>
      <vt:lpstr>all_data</vt:lpstr>
      <vt:lpstr>2023_2024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Calla</dc:creator>
  <cp:lastModifiedBy>Steve Calla</cp:lastModifiedBy>
  <dcterms:created xsi:type="dcterms:W3CDTF">2024-11-07T03:29:15Z</dcterms:created>
  <dcterms:modified xsi:type="dcterms:W3CDTF">2024-11-07T14:09:30Z</dcterms:modified>
</cp:coreProperties>
</file>