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sideration Functions" sheetId="1" r:id="rId3"/>
    <sheet state="visible" name="Goblin Goon" sheetId="2" r:id="rId4"/>
    <sheet state="visible" name="Goblin Thief" sheetId="3" r:id="rId5"/>
    <sheet state="visible" name="Towering Troll" sheetId="4" r:id="rId6"/>
    <sheet state="visible" name="Alien Infiltrator" sheetId="5" r:id="rId7"/>
    <sheet state="visible" name="Alien Ship" sheetId="6" r:id="rId8"/>
    <sheet state="visible" name="Alien Tripod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Name of the Action (ex. fleeToRallyPoint, attackEnemy)</t>
      </text>
    </comment>
    <comment authorId="0" ref="B1">
      <text>
        <t xml:space="preserve">Behavior to execute as part of the given Action</t>
      </text>
    </comment>
    <comment authorId="0" ref="E1">
      <text>
        <t xml:space="preserve">Factors that should be taken into consideration for selecting the given Action</t>
      </text>
    </comment>
    <comment authorId="0" ref="E2">
      <text>
        <t xml:space="preserve">Input value that should be used to determine the value of the given consideration (ex. myHealth, nearbyEnemies, etc.)</t>
      </text>
    </comment>
    <comment authorId="0" ref="F2">
      <text>
        <t xml:space="preserve">Parameters of the consideration function that determine the value the consideration should return for the given Input</t>
      </text>
    </comment>
    <comment authorId="0" ref="B3">
      <text>
        <t xml:space="preserve">Name of the Behavior Tree to execute (see Full Action Set for names)</t>
      </text>
    </comment>
    <comment authorId="0" ref="C3">
      <text>
        <t xml:space="preserve">Parameters pertinent to the given Behavior Tree (ex. Speed, Target(s), etc.)</t>
      </text>
    </comment>
    <comment authorId="0" ref="F3">
      <text>
        <t xml:space="preserve">Type of curve to use for the given function (Linear/Quadratic, Logistic, Logit, Logarithmic, etc)</t>
      </text>
    </comment>
    <comment authorId="0" ref="G3">
      <text>
        <t xml:space="preserve">Slope of the line</t>
      </text>
    </comment>
    <comment authorId="0" ref="H3">
      <text>
        <t xml:space="preserve">Exponent of the funciton</t>
      </text>
    </comment>
    <comment authorId="0" ref="I3">
      <text>
        <t xml:space="preserve">Y-Intercept (Vertical Shift)</t>
      </text>
    </comment>
    <comment authorId="0" ref="J3">
      <text>
        <t xml:space="preserve">X-Intercept (Horizontal Shift)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Name of the Action (ex. fleeToRallyPoint, attackEnemy)</t>
      </text>
    </comment>
    <comment authorId="0" ref="B1">
      <text>
        <t xml:space="preserve">Behavior to execute as part of the given Action</t>
      </text>
    </comment>
    <comment authorId="0" ref="E1">
      <text>
        <t xml:space="preserve">Factors that should be taken into consideration for selecting the given Action</t>
      </text>
    </comment>
    <comment authorId="0" ref="E2">
      <text>
        <t xml:space="preserve">Input value that should be used to determine the value of the given consideration (ex. myHealth, nearbyEnemies, etc.)</t>
      </text>
    </comment>
    <comment authorId="0" ref="F2">
      <text>
        <t xml:space="preserve">Parameters of the consideration function that determine the value the consideration should return for the given Input</t>
      </text>
    </comment>
    <comment authorId="0" ref="B3">
      <text>
        <t xml:space="preserve">Name of the Behavior Tree to execute (see Full Action Set for names)</t>
      </text>
    </comment>
    <comment authorId="0" ref="C3">
      <text>
        <t xml:space="preserve">Parameters pertinent to the given Behavior Tree (ex. Speed, Target(s), etc.)</t>
      </text>
    </comment>
    <comment authorId="0" ref="F3">
      <text>
        <t xml:space="preserve">Type of curve to use for the given function (Linear/Quadratic, Logistic, Logit, Logarithmic, etc)</t>
      </text>
    </comment>
    <comment authorId="0" ref="G3">
      <text>
        <t xml:space="preserve">Slope of the line</t>
      </text>
    </comment>
    <comment authorId="0" ref="H3">
      <text>
        <t xml:space="preserve">Exponent of the funciton</t>
      </text>
    </comment>
    <comment authorId="0" ref="I3">
      <text>
        <t xml:space="preserve">Y-Intercept (Vertical Shift)</t>
      </text>
    </comment>
    <comment authorId="0" ref="J3">
      <text>
        <t xml:space="preserve">X-Intercept (Horizontal Shift)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Name of the Action (ex. fleeToRallyPoint, attackEnemy)</t>
      </text>
    </comment>
    <comment authorId="0" ref="B1">
      <text>
        <t xml:space="preserve">Behavior to execute as part of the given Action</t>
      </text>
    </comment>
    <comment authorId="0" ref="E1">
      <text>
        <t xml:space="preserve">Factors that should be taken into consideration for selecting the given Action</t>
      </text>
    </comment>
    <comment authorId="0" ref="E2">
      <text>
        <t xml:space="preserve">Input value that should be used to determine the value of the given consideration (ex. myHealth, nearbyEnemies, etc.)</t>
      </text>
    </comment>
    <comment authorId="0" ref="F2">
      <text>
        <t xml:space="preserve">Parameters of the consideration function that determine the value the consideration should return for the given Input</t>
      </text>
    </comment>
    <comment authorId="0" ref="B3">
      <text>
        <t xml:space="preserve">Name of the Behavior Tree to execute (see Full Action Set for names)</t>
      </text>
    </comment>
    <comment authorId="0" ref="C3">
      <text>
        <t xml:space="preserve">Parameters pertinent to the given Behavior Tree (ex. Speed, Target(s), etc.)</t>
      </text>
    </comment>
    <comment authorId="0" ref="F3">
      <text>
        <t xml:space="preserve">Type of curve to use for the given function (Linear/Quadratic, Logistic, Logit, Logarithmic, etc)</t>
      </text>
    </comment>
    <comment authorId="0" ref="G3">
      <text>
        <t xml:space="preserve">Slope of the line</t>
      </text>
    </comment>
    <comment authorId="0" ref="H3">
      <text>
        <t xml:space="preserve">Exponent of the funciton</t>
      </text>
    </comment>
    <comment authorId="0" ref="I3">
      <text>
        <t xml:space="preserve">Y-Intercept (Vertical Shift)</t>
      </text>
    </comment>
    <comment authorId="0" ref="J3">
      <text>
        <t xml:space="preserve">X-Intercept (Horizontal Shift)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Name of the Action (ex. fleeToRallyPoint, attackEnemy)</t>
      </text>
    </comment>
    <comment authorId="0" ref="B1">
      <text>
        <t xml:space="preserve">Behavior to execute as part of the given Action</t>
      </text>
    </comment>
    <comment authorId="0" ref="E1">
      <text>
        <t xml:space="preserve">Factors that should be taken into consideration for selecting the given Action</t>
      </text>
    </comment>
    <comment authorId="0" ref="E2">
      <text>
        <t xml:space="preserve">Input value that should be used to determine the value of the given consideration (ex. myHealth, nearbyEnemies, etc.)</t>
      </text>
    </comment>
    <comment authorId="0" ref="F2">
      <text>
        <t xml:space="preserve">Parameters of the consideration function that determine the value the consideration should return for the given Input</t>
      </text>
    </comment>
    <comment authorId="0" ref="B3">
      <text>
        <t xml:space="preserve">Name of the Behavior Tree to execute (see Full Action Set for names)</t>
      </text>
    </comment>
    <comment authorId="0" ref="C3">
      <text>
        <t xml:space="preserve">Parameters pertinent to the given Behavior Tree (ex. Speed, Target(s), etc.)</t>
      </text>
    </comment>
    <comment authorId="0" ref="F3">
      <text>
        <t xml:space="preserve">Type of curve to use for the given function (Linear/Quadratic, Logistic, Logit, Logarithmic, etc)</t>
      </text>
    </comment>
    <comment authorId="0" ref="G3">
      <text>
        <t xml:space="preserve">Slope of the line</t>
      </text>
    </comment>
    <comment authorId="0" ref="H3">
      <text>
        <t xml:space="preserve">Exponent of the funciton</t>
      </text>
    </comment>
    <comment authorId="0" ref="I3">
      <text>
        <t xml:space="preserve">Y-Intercept (Vertical Shift)</t>
      </text>
    </comment>
    <comment authorId="0" ref="J3">
      <text>
        <t xml:space="preserve">X-Intercept (Horizontal Shift)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Name of the Action (ex. fleeToRallyPoint, attackEnemy)</t>
      </text>
    </comment>
    <comment authorId="0" ref="B1">
      <text>
        <t xml:space="preserve">Behavior to execute as part of the given Action</t>
      </text>
    </comment>
    <comment authorId="0" ref="E1">
      <text>
        <t xml:space="preserve">Factors that should be taken into consideration for selecting the given Action</t>
      </text>
    </comment>
    <comment authorId="0" ref="E2">
      <text>
        <t xml:space="preserve">Input value that should be used to determine the value of the given consideration (ex. myHealth, nearbyEnemies, etc.)</t>
      </text>
    </comment>
    <comment authorId="0" ref="F2">
      <text>
        <t xml:space="preserve">Parameters of the consideration function that determine the value the consideration should return for the given Input</t>
      </text>
    </comment>
    <comment authorId="0" ref="B3">
      <text>
        <t xml:space="preserve">Name of the Behavior Tree to execute (see Full Action Set for names)</t>
      </text>
    </comment>
    <comment authorId="0" ref="C3">
      <text>
        <t xml:space="preserve">Parameters pertinent to the given Behavior Tree (ex. Speed, Target(s), etc.)</t>
      </text>
    </comment>
    <comment authorId="0" ref="F3">
      <text>
        <t xml:space="preserve">Type of curve to use for the given function (Linear/Quadratic, Logistic, Logit, Logarithmic, etc)</t>
      </text>
    </comment>
    <comment authorId="0" ref="G3">
      <text>
        <t xml:space="preserve">Slope of the line</t>
      </text>
    </comment>
    <comment authorId="0" ref="H3">
      <text>
        <t xml:space="preserve">Exponent of the funciton</t>
      </text>
    </comment>
    <comment authorId="0" ref="I3">
      <text>
        <t xml:space="preserve">Y-Intercept (Vertical Shift)</t>
      </text>
    </comment>
    <comment authorId="0" ref="J3">
      <text>
        <t xml:space="preserve">X-Intercept (Horizontal Shift)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Name of the Action (ex. fleeToRallyPoint, attackEnemy)</t>
      </text>
    </comment>
    <comment authorId="0" ref="B1">
      <text>
        <t xml:space="preserve">Behavior to execute as part of the given Action</t>
      </text>
    </comment>
    <comment authorId="0" ref="E1">
      <text>
        <t xml:space="preserve">Factors that should be taken into consideration for selecting the given Action</t>
      </text>
    </comment>
    <comment authorId="0" ref="E2">
      <text>
        <t xml:space="preserve">Input value that should be used to determine the value of the given consideration (ex. myHealth, nearbyEnemies, etc.)</t>
      </text>
    </comment>
    <comment authorId="0" ref="F2">
      <text>
        <t xml:space="preserve">Parameters of the consideration function that determine the value the consideration should return for the given Input</t>
      </text>
    </comment>
    <comment authorId="0" ref="B3">
      <text>
        <t xml:space="preserve">Name of the Behavior Tree to execute (see Full Action Set for names)</t>
      </text>
    </comment>
    <comment authorId="0" ref="C3">
      <text>
        <t xml:space="preserve">Parameters pertinent to the given Behavior Tree (ex. Speed, Target(s), etc.)</t>
      </text>
    </comment>
    <comment authorId="0" ref="F3">
      <text>
        <t xml:space="preserve">Type of curve to use for the given function (Linear/Quadratic, Logistic, Logit, Logarithmic, etc)</t>
      </text>
    </comment>
    <comment authorId="0" ref="G3">
      <text>
        <t xml:space="preserve">Slope of the line</t>
      </text>
    </comment>
    <comment authorId="0" ref="H3">
      <text>
        <t xml:space="preserve">Exponent of the funciton</t>
      </text>
    </comment>
    <comment authorId="0" ref="I3">
      <text>
        <t xml:space="preserve">Y-Intercept (Vertical Shift)</t>
      </text>
    </comment>
    <comment authorId="0" ref="J3">
      <text>
        <t xml:space="preserve">X-Intercept (Horizontal Shift)</t>
      </text>
    </comment>
  </commentList>
</comments>
</file>

<file path=xl/sharedStrings.xml><?xml version="1.0" encoding="utf-8"?>
<sst xmlns="http://schemas.openxmlformats.org/spreadsheetml/2006/main" count="284" uniqueCount="94">
  <si>
    <t>Action Name</t>
  </si>
  <si>
    <t>Behavior</t>
  </si>
  <si>
    <t>Considerations</t>
  </si>
  <si>
    <t>Input</t>
  </si>
  <si>
    <t>Parameters</t>
  </si>
  <si>
    <t>Behavior Parameters</t>
  </si>
  <si>
    <t>Curve Type</t>
  </si>
  <si>
    <t>m</t>
  </si>
  <si>
    <t>k</t>
  </si>
  <si>
    <t>b</t>
  </si>
  <si>
    <t>c</t>
  </si>
  <si>
    <t>fleeToRallyPoint</t>
  </si>
  <si>
    <t>Flee</t>
  </si>
  <si>
    <t>Target</t>
  </si>
  <si>
    <t>Last RallyPoint</t>
  </si>
  <si>
    <t>myHealth</t>
  </si>
  <si>
    <t>Linear/Quadratic</t>
  </si>
  <si>
    <t>nearbyAllies</t>
  </si>
  <si>
    <t>nearbyEnemies</t>
  </si>
  <si>
    <t>attackNearestEnemy</t>
  </si>
  <si>
    <t>stealCoin</t>
  </si>
  <si>
    <t>Attack</t>
  </si>
  <si>
    <t>Pick up a coin</t>
  </si>
  <si>
    <t>NearestCoin</t>
  </si>
  <si>
    <t>nearbyCoins</t>
  </si>
  <si>
    <t>Nearest Enemy</t>
  </si>
  <si>
    <t>distanceToEnemy</t>
  </si>
  <si>
    <t>returnCoins</t>
  </si>
  <si>
    <t>Return coins to spawn point</t>
  </si>
  <si>
    <t>Spawn Point</t>
  </si>
  <si>
    <t>myCoins</t>
  </si>
  <si>
    <t>pursueObjective</t>
  </si>
  <si>
    <t>Pursue Objective</t>
  </si>
  <si>
    <t>Nearest Objective</t>
  </si>
  <si>
    <t>distanceToObjective</t>
  </si>
  <si>
    <t>throwNearestAlly</t>
  </si>
  <si>
    <t>Throw Ally Toward Objective</t>
  </si>
  <si>
    <t>Nearest Ally</t>
  </si>
  <si>
    <t>Objective</t>
  </si>
  <si>
    <t>knockOverTower</t>
  </si>
  <si>
    <t>Knock Over Nearest Enemy Tower</t>
  </si>
  <si>
    <t>Nearest Tower</t>
  </si>
  <si>
    <t>distanceToTower</t>
  </si>
  <si>
    <t>Attack (fire dart)</t>
  </si>
  <si>
    <t>myDartCount</t>
  </si>
  <si>
    <t>retrieveDart</t>
  </si>
  <si>
    <t>Retrieve Dart</t>
  </si>
  <si>
    <t>Nearest Dart</t>
  </si>
  <si>
    <t>distanceToDart</t>
  </si>
  <si>
    <t>Nearest Tripod</t>
  </si>
  <si>
    <t>nearestTripod</t>
  </si>
  <si>
    <t>pickUpAlly</t>
  </si>
  <si>
    <t>Pick ally off the ground to the table</t>
  </si>
  <si>
    <t>Nearest Enemy off table</t>
  </si>
  <si>
    <t>alliesOffTable</t>
  </si>
  <si>
    <t>Is enemy small unit type</t>
  </si>
  <si>
    <t>returnAlly</t>
  </si>
  <si>
    <t>Return picked up ally to islands</t>
  </si>
  <si>
    <t>Islands</t>
  </si>
  <si>
    <t>nearestIsland</t>
  </si>
  <si>
    <t>ejectPlayer</t>
  </si>
  <si>
    <t>Eject player from tower</t>
  </si>
  <si>
    <t>Player</t>
  </si>
  <si>
    <t>playerInTower</t>
  </si>
  <si>
    <t>Time</t>
  </si>
  <si>
    <t>30 second wait timer</t>
  </si>
  <si>
    <t>cloneAlly</t>
  </si>
  <si>
    <t>Clone ally in cloning pod</t>
  </si>
  <si>
    <t>Ally in pod</t>
  </si>
  <si>
    <t>allyInPod</t>
  </si>
  <si>
    <t>Timer</t>
  </si>
  <si>
    <t>Time between clonings</t>
  </si>
  <si>
    <t>generateDart</t>
  </si>
  <si>
    <t>Spawn a dart for an alien</t>
  </si>
  <si>
    <t>nearbyAlien</t>
  </si>
  <si>
    <t>Time beween spawns</t>
  </si>
  <si>
    <t>Linear/
Quadratic</t>
  </si>
  <si>
    <t>X</t>
  </si>
  <si>
    <t>Y</t>
  </si>
  <si>
    <t>Cap-Y</t>
  </si>
  <si>
    <t>Var</t>
  </si>
  <si>
    <t>Value</t>
  </si>
  <si>
    <t>Description</t>
  </si>
  <si>
    <t>Slope of the line -- positive numbers for up, negative for down</t>
  </si>
  <si>
    <t>Exponent (changed depth of curve)</t>
  </si>
  <si>
    <t>y-intercept (moves the line vertically)</t>
  </si>
  <si>
    <t>x-intercept (moves the line horizontally)</t>
  </si>
  <si>
    <t>Logistic (In-House)</t>
  </si>
  <si>
    <t>Slope of the line at the inflection point</t>
  </si>
  <si>
    <t>Vertical size of curve</t>
  </si>
  <si>
    <t>y-intercept of the inflection point (vertical shift)</t>
  </si>
  <si>
    <t>x-intercept of the inflection point (horizontal shift)</t>
  </si>
  <si>
    <t>Logarithmic</t>
  </si>
  <si>
    <t>Logistic (Dave Mark's)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</si>
</sst>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2">
    <font>
      <sz val="10.0"/>
      <color rgb="FF000000"/>
      <name val="Arial"/>
    </font>
    <font>
      <b/>
      <sz val="12.0"/>
      <name val="Times New Roman"/>
    </font>
    <font>
      <b/>
      <i/>
      <sz val="12.0"/>
      <name val="Times New Roman"/>
    </font>
    <font>
      <sz val="12.0"/>
      <name val="Times New Roman"/>
    </font>
    <font>
      <b/>
      <sz val="27.0"/>
      <name val="Times New Roman"/>
    </font>
    <font/>
    <font>
      <u/>
      <sz val="12.0"/>
      <name val="Times New Roman"/>
    </font>
    <font>
      <u/>
      <sz val="12.0"/>
      <name val="Times New Roman"/>
    </font>
    <font>
      <i/>
      <sz val="12.0"/>
      <name val="Times New Roman"/>
    </font>
    <font>
      <sz val="12.0"/>
      <color rgb="FF000000"/>
      <name val="Times New Roman"/>
    </font>
    <font>
      <sz val="18.0"/>
      <name val="Times New Roman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ck">
        <color rgb="FF000000"/>
      </top>
    </border>
    <border>
      <left style="medium">
        <color rgb="FF000000"/>
      </left>
      <top style="thick">
        <color rgb="FF000000"/>
      </top>
    </border>
    <border>
      <right style="medium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readingOrder="0" vertical="center"/>
    </xf>
    <xf borderId="0" fillId="3" fontId="3" numFmtId="0" xfId="0" applyAlignment="1" applyFont="1">
      <alignment readingOrder="0"/>
    </xf>
    <xf borderId="0" fillId="4" fontId="3" numFmtId="0" xfId="0" applyAlignment="1" applyFont="1">
      <alignment readingOrder="0" vertical="center"/>
    </xf>
    <xf borderId="0" fillId="4" fontId="3" numFmtId="0" xfId="0" applyAlignment="1" applyFont="1">
      <alignment readingOrder="0"/>
    </xf>
    <xf borderId="0" fillId="4" fontId="3" numFmtId="0" xfId="0" applyFont="1"/>
    <xf borderId="0" fillId="3" fontId="3" numFmtId="0" xfId="0" applyFont="1"/>
    <xf borderId="0" fillId="0" fontId="4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/>
    </xf>
    <xf borderId="2" fillId="2" fontId="5" numFmtId="0" xfId="0" applyBorder="1" applyFont="1"/>
    <xf borderId="3" fillId="0" fontId="5" numFmtId="0" xfId="0" applyBorder="1" applyFont="1"/>
    <xf borderId="0" fillId="0" fontId="1" numFmtId="0" xfId="0" applyAlignment="1" applyFont="1">
      <alignment horizontal="center" readingOrder="0"/>
    </xf>
    <xf borderId="4" fillId="3" fontId="6" numFmtId="0" xfId="0" applyAlignment="1" applyBorder="1" applyFont="1">
      <alignment horizontal="center" readingOrder="0"/>
    </xf>
    <xf borderId="0" fillId="3" fontId="7" numFmtId="0" xfId="0" applyAlignment="1" applyFont="1">
      <alignment horizontal="center" readingOrder="0"/>
    </xf>
    <xf borderId="5" fillId="0" fontId="5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Font="1" applyNumberFormat="1"/>
    <xf borderId="4" fillId="4" fontId="8" numFmtId="0" xfId="0" applyAlignment="1" applyBorder="1" applyFont="1">
      <alignment readingOrder="0"/>
    </xf>
    <xf borderId="4" fillId="3" fontId="8" numFmtId="0" xfId="0" applyAlignment="1" applyBorder="1" applyFont="1">
      <alignment readingOrder="0"/>
    </xf>
    <xf borderId="0" fillId="3" fontId="9" numFmtId="0" xfId="0" applyFont="1"/>
    <xf borderId="6" fillId="3" fontId="8" numFmtId="0" xfId="0" applyAlignment="1" applyBorder="1" applyFont="1">
      <alignment readingOrder="0"/>
    </xf>
    <xf borderId="7" fillId="3" fontId="3" numFmtId="0" xfId="0" applyAlignment="1" applyBorder="1" applyFont="1">
      <alignment readingOrder="0"/>
    </xf>
    <xf borderId="8" fillId="0" fontId="5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10" fillId="2" fontId="1" numFmtId="0" xfId="0" applyAlignment="1" applyBorder="1" applyFont="1">
      <alignment horizontal="center" readingOrder="0"/>
    </xf>
    <xf borderId="9" fillId="2" fontId="5" numFmtId="0" xfId="0" applyBorder="1" applyFont="1"/>
    <xf borderId="11" fillId="0" fontId="5" numFmtId="0" xfId="0" applyBorder="1" applyFont="1"/>
    <xf borderId="9" fillId="0" fontId="1" numFmtId="0" xfId="0" applyAlignment="1" applyBorder="1" applyFont="1">
      <alignment horizontal="center" readingOrder="0"/>
    </xf>
    <xf borderId="0" fillId="0" fontId="10" numFmtId="0" xfId="0" applyAlignment="1" applyFont="1">
      <alignment horizontal="left" readingOrder="0" shrinkToFit="0" vertical="center" wrapText="1"/>
    </xf>
    <xf borderId="0" fillId="0" fontId="11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Linear/Quadratic Parameters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'Consideration Functions'!$F$2:$F$12</c:f>
            </c:strRef>
          </c:cat>
          <c:val>
            <c:numRef>
              <c:f>'Consideration Functions'!$H$2:$H$12</c:f>
            </c:numRef>
          </c:val>
          <c:smooth val="1"/>
        </c:ser>
        <c:axId val="1002300410"/>
        <c:axId val="282411693"/>
      </c:lineChart>
      <c:catAx>
        <c:axId val="100230041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82411693"/>
      </c:catAx>
      <c:valAx>
        <c:axId val="282411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230041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Logistic Parameters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'Consideration Functions'!$F$59:$F$69</c:f>
            </c:strRef>
          </c:cat>
          <c:val>
            <c:numRef>
              <c:f>'Consideration Functions'!$H$59:$H$69</c:f>
            </c:numRef>
          </c:val>
          <c:smooth val="1"/>
        </c:ser>
        <c:axId val="1834771197"/>
        <c:axId val="824158881"/>
      </c:lineChart>
      <c:catAx>
        <c:axId val="18347711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24158881"/>
      </c:catAx>
      <c:valAx>
        <c:axId val="824158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477119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Logistic (In-House) Parameters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'Consideration Functions'!$F$21:$F$31</c:f>
            </c:strRef>
          </c:cat>
          <c:val>
            <c:numRef>
              <c:f>'Consideration Functions'!$H$21:$H$31</c:f>
            </c:numRef>
          </c:val>
          <c:smooth val="1"/>
        </c:ser>
        <c:axId val="1329187192"/>
        <c:axId val="1365077758"/>
      </c:lineChart>
      <c:catAx>
        <c:axId val="13291871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65077758"/>
      </c:catAx>
      <c:valAx>
        <c:axId val="1365077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918719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Logarithmic Parameters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'Consideration Functions'!$F$40:$F$50</c:f>
            </c:strRef>
          </c:cat>
          <c:val>
            <c:numRef>
              <c:f>'Consideration Functions'!$H$40:$H$50</c:f>
            </c:numRef>
          </c:val>
          <c:smooth val="1"/>
        </c:ser>
        <c:axId val="1733386876"/>
        <c:axId val="144636567"/>
      </c:lineChart>
      <c:catAx>
        <c:axId val="17333868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4636567"/>
      </c:catAx>
      <c:valAx>
        <c:axId val="144636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338687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7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19050</xdr:colOff>
      <xdr:row>6</xdr:row>
      <xdr:rowOff>9525</xdr:rowOff>
    </xdr:from>
    <xdr:ext cx="4210050" cy="2743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</xdr:colOff>
      <xdr:row>62</xdr:row>
      <xdr:rowOff>228600</xdr:rowOff>
    </xdr:from>
    <xdr:ext cx="4219575" cy="2733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</xdr:colOff>
      <xdr:row>24</xdr:row>
      <xdr:rowOff>238125</xdr:rowOff>
    </xdr:from>
    <xdr:ext cx="4219575" cy="2733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9525</xdr:colOff>
      <xdr:row>43</xdr:row>
      <xdr:rowOff>238125</xdr:rowOff>
    </xdr:from>
    <xdr:ext cx="4219575" cy="2733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9525</xdr:colOff>
      <xdr:row>29</xdr:row>
      <xdr:rowOff>104775</xdr:rowOff>
    </xdr:from>
    <xdr:ext cx="1924050" cy="53340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2333625</xdr:colOff>
      <xdr:row>10</xdr:row>
      <xdr:rowOff>161925</xdr:rowOff>
    </xdr:from>
    <xdr:ext cx="1924050" cy="419100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2343150</xdr:colOff>
      <xdr:row>49</xdr:row>
      <xdr:rowOff>114300</xdr:rowOff>
    </xdr:from>
    <xdr:ext cx="1933575" cy="247650"/>
    <xdr:pic>
      <xdr:nvPicPr>
        <xdr:cNvPr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4" max="4" width="35.14"/>
    <col customWidth="1" min="5" max="5" width="29.71"/>
  </cols>
  <sheetData>
    <row r="1">
      <c r="A1" s="11" t="s">
        <v>76</v>
      </c>
      <c r="B1" s="12" t="s">
        <v>4</v>
      </c>
      <c r="C1" s="13"/>
      <c r="D1" s="13"/>
      <c r="E1" s="14"/>
      <c r="F1" s="15" t="s">
        <v>77</v>
      </c>
      <c r="G1" s="15" t="s">
        <v>78</v>
      </c>
      <c r="H1" s="15" t="s">
        <v>79</v>
      </c>
    </row>
    <row r="2">
      <c r="B2" s="16" t="s">
        <v>80</v>
      </c>
      <c r="C2" s="17" t="s">
        <v>81</v>
      </c>
      <c r="D2" s="17" t="s">
        <v>82</v>
      </c>
      <c r="E2" s="18"/>
      <c r="F2" s="19">
        <v>0.0</v>
      </c>
      <c r="G2" s="20">
        <f>C3*(F2-C6)^C4 + C5</f>
        <v>1.75</v>
      </c>
      <c r="H2" s="21">
        <f t="shared" ref="H2:H12" si="1">MAX(0,MIN(G2,1))</f>
        <v>1</v>
      </c>
    </row>
    <row r="3">
      <c r="B3" s="22" t="s">
        <v>7</v>
      </c>
      <c r="C3" s="8">
        <v>-1.0</v>
      </c>
      <c r="D3" s="8" t="s">
        <v>83</v>
      </c>
      <c r="E3" s="18"/>
      <c r="F3" s="19">
        <v>0.1</v>
      </c>
      <c r="G3" s="20">
        <f>C3*(F3-C6)^C4 + C5</f>
        <v>1.65</v>
      </c>
      <c r="H3" s="21">
        <f t="shared" si="1"/>
        <v>1</v>
      </c>
    </row>
    <row r="4">
      <c r="B4" s="23" t="s">
        <v>8</v>
      </c>
      <c r="C4" s="6">
        <v>1.0</v>
      </c>
      <c r="D4" s="6" t="s">
        <v>84</v>
      </c>
      <c r="E4" s="18"/>
      <c r="F4" s="19">
        <v>0.2</v>
      </c>
      <c r="G4" s="24">
        <f>C3*(F4-C6)^C4 + C5</f>
        <v>1.55</v>
      </c>
      <c r="H4" s="21">
        <f t="shared" si="1"/>
        <v>1</v>
      </c>
    </row>
    <row r="5">
      <c r="B5" s="22" t="s">
        <v>9</v>
      </c>
      <c r="C5" s="8">
        <v>1.0</v>
      </c>
      <c r="D5" s="8" t="s">
        <v>85</v>
      </c>
      <c r="E5" s="18"/>
      <c r="F5" s="19">
        <v>0.3</v>
      </c>
      <c r="G5" s="24">
        <f>C3*(F5-C6)^C4 + C5</f>
        <v>1.45</v>
      </c>
      <c r="H5" s="21">
        <f t="shared" si="1"/>
        <v>1</v>
      </c>
    </row>
    <row r="6">
      <c r="B6" s="25" t="s">
        <v>10</v>
      </c>
      <c r="C6" s="26">
        <v>0.75</v>
      </c>
      <c r="D6" s="26" t="s">
        <v>86</v>
      </c>
      <c r="E6" s="27"/>
      <c r="F6" s="19">
        <v>0.4</v>
      </c>
      <c r="G6" s="24">
        <f>C3*(F6-C6)^C4 + C5</f>
        <v>1.35</v>
      </c>
      <c r="H6" s="21">
        <f t="shared" si="1"/>
        <v>1</v>
      </c>
    </row>
    <row r="7">
      <c r="B7" s="20"/>
      <c r="C7" s="20"/>
      <c r="D7" s="20"/>
      <c r="E7" s="28"/>
      <c r="F7" s="19">
        <v>0.5</v>
      </c>
      <c r="G7" s="24">
        <f>C3*(F7-C6)^C4 + C5</f>
        <v>1.25</v>
      </c>
      <c r="H7" s="21">
        <f t="shared" si="1"/>
        <v>1</v>
      </c>
    </row>
    <row r="8">
      <c r="B8" s="20"/>
      <c r="C8" s="20"/>
      <c r="D8" s="20"/>
      <c r="F8" s="19">
        <v>0.6</v>
      </c>
      <c r="G8" s="24">
        <f>C3*(F8-C6)^C4 + C5</f>
        <v>1.15</v>
      </c>
      <c r="H8" s="21">
        <f t="shared" si="1"/>
        <v>1</v>
      </c>
    </row>
    <row r="9">
      <c r="B9" s="20"/>
      <c r="C9" s="20"/>
      <c r="D9" s="20"/>
      <c r="F9" s="19">
        <v>0.7</v>
      </c>
      <c r="G9" s="24">
        <f>C3*(F9-C6)^C4 + C5</f>
        <v>1.05</v>
      </c>
      <c r="H9" s="21">
        <f t="shared" si="1"/>
        <v>1</v>
      </c>
    </row>
    <row r="10">
      <c r="B10" s="20"/>
      <c r="C10" s="20"/>
      <c r="D10" s="19"/>
      <c r="F10" s="19">
        <v>0.8</v>
      </c>
      <c r="G10" s="24">
        <f>C3*(F10-C6)^C4 + C5</f>
        <v>0.95</v>
      </c>
      <c r="H10" s="21">
        <f t="shared" si="1"/>
        <v>0.95</v>
      </c>
    </row>
    <row r="11">
      <c r="B11" s="20"/>
      <c r="C11" s="20"/>
      <c r="D11" s="20"/>
      <c r="F11" s="19">
        <v>0.9</v>
      </c>
      <c r="G11" s="24">
        <f>C3*(F11-C6)^C4 + C5</f>
        <v>0.85</v>
      </c>
      <c r="H11" s="21">
        <f t="shared" si="1"/>
        <v>0.85</v>
      </c>
    </row>
    <row r="12">
      <c r="B12" s="20"/>
      <c r="C12" s="20"/>
      <c r="D12" s="20"/>
      <c r="F12" s="19">
        <v>1.0</v>
      </c>
      <c r="G12" s="24">
        <f>C3*(F12-C6)^C4 + C5</f>
        <v>0.75</v>
      </c>
      <c r="H12" s="21">
        <f t="shared" si="1"/>
        <v>0.75</v>
      </c>
    </row>
    <row r="13">
      <c r="C13" s="20"/>
      <c r="D13" s="20"/>
      <c r="F13" s="20"/>
      <c r="G13" s="20"/>
      <c r="H13" s="20"/>
    </row>
    <row r="14">
      <c r="B14" s="20"/>
      <c r="C14" s="20"/>
      <c r="D14" s="20"/>
      <c r="F14" s="20"/>
      <c r="G14" s="20"/>
      <c r="H14" s="20"/>
    </row>
    <row r="15">
      <c r="B15" s="20"/>
      <c r="C15" s="20"/>
      <c r="D15" s="20"/>
      <c r="F15" s="20"/>
      <c r="G15" s="20"/>
      <c r="H15" s="20"/>
    </row>
    <row r="16">
      <c r="B16" s="20"/>
      <c r="C16" s="20"/>
      <c r="D16" s="20"/>
      <c r="F16" s="20"/>
      <c r="G16" s="20"/>
      <c r="H16" s="20"/>
    </row>
    <row r="17">
      <c r="B17" s="20"/>
      <c r="C17" s="20"/>
      <c r="D17" s="20"/>
      <c r="F17" s="20"/>
      <c r="G17" s="20"/>
      <c r="H17" s="20"/>
    </row>
    <row r="18">
      <c r="B18" s="20"/>
      <c r="C18" s="20"/>
      <c r="D18" s="20"/>
      <c r="F18" s="20"/>
      <c r="G18" s="19"/>
      <c r="H18" s="20"/>
    </row>
    <row r="19">
      <c r="B19" s="20"/>
      <c r="C19" s="20"/>
      <c r="D19" s="20"/>
      <c r="F19" s="20"/>
      <c r="G19" s="20"/>
      <c r="H19" s="20"/>
    </row>
    <row r="20">
      <c r="A20" s="29" t="s">
        <v>87</v>
      </c>
      <c r="B20" s="30" t="s">
        <v>4</v>
      </c>
      <c r="C20" s="31"/>
      <c r="D20" s="31"/>
      <c r="E20" s="32"/>
      <c r="F20" s="33" t="s">
        <v>77</v>
      </c>
      <c r="G20" s="33" t="s">
        <v>78</v>
      </c>
      <c r="H20" s="33" t="s">
        <v>79</v>
      </c>
    </row>
    <row r="21">
      <c r="B21" s="16" t="s">
        <v>80</v>
      </c>
      <c r="C21" s="17" t="s">
        <v>81</v>
      </c>
      <c r="D21" s="17" t="s">
        <v>82</v>
      </c>
      <c r="E21" s="18"/>
      <c r="F21" s="19">
        <v>0.0</v>
      </c>
      <c r="G21" s="20">
        <f>(C23/(1+exp(1)^(-1*C22*(F21-C25)))+C24)</f>
        <v>0.9890130574</v>
      </c>
      <c r="H21" s="21">
        <f t="shared" ref="H21:H31" si="2">MAX(0,MIN(G21,1))</f>
        <v>0.9890130574</v>
      </c>
    </row>
    <row r="22">
      <c r="B22" s="22" t="s">
        <v>7</v>
      </c>
      <c r="C22" s="8">
        <v>9.0</v>
      </c>
      <c r="D22" s="8" t="s">
        <v>88</v>
      </c>
      <c r="E22" s="18"/>
      <c r="F22" s="19">
        <v>0.1</v>
      </c>
      <c r="G22" s="24">
        <f>(C23/(1+exp(1)^(-1*C22*(F22-C25)))+C24)</f>
        <v>0.9734030064</v>
      </c>
      <c r="H22" s="21">
        <f t="shared" si="2"/>
        <v>0.9734030064</v>
      </c>
    </row>
    <row r="23">
      <c r="B23" s="23" t="s">
        <v>8</v>
      </c>
      <c r="C23" s="6">
        <v>-1.0</v>
      </c>
      <c r="D23" s="6" t="s">
        <v>89</v>
      </c>
      <c r="E23" s="18"/>
      <c r="F23" s="19">
        <v>0.2</v>
      </c>
      <c r="G23" s="24">
        <f>(C23/(1+exp(1)^(-1*C22*(F23-C25)))+C24)</f>
        <v>0.9370266439</v>
      </c>
      <c r="H23" s="21">
        <f t="shared" si="2"/>
        <v>0.9370266439</v>
      </c>
    </row>
    <row r="24">
      <c r="B24" s="22" t="s">
        <v>9</v>
      </c>
      <c r="C24" s="8">
        <v>1.0</v>
      </c>
      <c r="D24" s="8" t="s">
        <v>90</v>
      </c>
      <c r="E24" s="18"/>
      <c r="F24" s="19">
        <v>0.3</v>
      </c>
      <c r="G24" s="24">
        <f>(C23/(1+exp(1)^(-1*C22*(F24-C25)))+C24)</f>
        <v>0.8581489351</v>
      </c>
      <c r="H24" s="21">
        <f t="shared" si="2"/>
        <v>0.8581489351</v>
      </c>
    </row>
    <row r="25">
      <c r="B25" s="25" t="s">
        <v>10</v>
      </c>
      <c r="C25" s="26">
        <v>0.5</v>
      </c>
      <c r="D25" s="26" t="s">
        <v>91</v>
      </c>
      <c r="E25" s="27"/>
      <c r="F25" s="19">
        <v>0.4</v>
      </c>
      <c r="G25" s="24">
        <f>(C23/(1+exp(1)^(-1*C22*(F25-C25)))+C24)</f>
        <v>0.7109495026</v>
      </c>
      <c r="H25" s="21">
        <f t="shared" si="2"/>
        <v>0.7109495026</v>
      </c>
    </row>
    <row r="26">
      <c r="B26" s="20"/>
      <c r="C26" s="20"/>
      <c r="D26" s="20"/>
      <c r="E26" s="34"/>
      <c r="F26" s="19">
        <v>0.5</v>
      </c>
      <c r="G26" s="24">
        <f>(C23/(1+exp(1)^(-1*C22*(F26-C25)))+C24)</f>
        <v>0.5</v>
      </c>
      <c r="H26" s="21">
        <f t="shared" si="2"/>
        <v>0.5</v>
      </c>
    </row>
    <row r="27">
      <c r="B27" s="20"/>
      <c r="C27" s="20"/>
      <c r="D27" s="20"/>
      <c r="F27" s="19">
        <v>0.6</v>
      </c>
      <c r="G27" s="24">
        <f>(C23/(1+exp(1)^(-1*C22*(F27-C25)))+C24)</f>
        <v>0.2890504974</v>
      </c>
      <c r="H27" s="21">
        <f t="shared" si="2"/>
        <v>0.2890504974</v>
      </c>
    </row>
    <row r="28">
      <c r="B28" s="20"/>
      <c r="C28" s="20"/>
      <c r="D28" s="20"/>
      <c r="F28" s="19">
        <v>0.7</v>
      </c>
      <c r="G28" s="24">
        <f>(C23/(1+exp(1)^(-1*C22*(F28-C25)))+C24)</f>
        <v>0.1418510649</v>
      </c>
      <c r="H28" s="21">
        <f t="shared" si="2"/>
        <v>0.1418510649</v>
      </c>
    </row>
    <row r="29">
      <c r="B29" s="20"/>
      <c r="C29" s="20"/>
      <c r="D29" s="19"/>
      <c r="F29" s="19">
        <v>0.8</v>
      </c>
      <c r="G29" s="24">
        <f>(C23/(1+exp(1)^(-1*C22*(F29-C25)))+C24)</f>
        <v>0.06297335606</v>
      </c>
      <c r="H29" s="21">
        <f t="shared" si="2"/>
        <v>0.06297335606</v>
      </c>
    </row>
    <row r="30">
      <c r="B30" s="20"/>
      <c r="C30" s="20"/>
      <c r="D30" s="20"/>
      <c r="F30" s="19">
        <v>0.9</v>
      </c>
      <c r="G30" s="24">
        <f>(C23/(1+exp(1)^(-1*C22*(F30-C25)))+C24)</f>
        <v>0.02659699358</v>
      </c>
      <c r="H30" s="21">
        <f t="shared" si="2"/>
        <v>0.02659699358</v>
      </c>
    </row>
    <row r="31">
      <c r="B31" s="20"/>
      <c r="C31" s="20"/>
      <c r="D31" s="20"/>
      <c r="F31" s="19">
        <v>1.0</v>
      </c>
      <c r="G31" s="24">
        <f>(C23/(1+exp(1)^(-1*C22*(F31-C25)))+C24)</f>
        <v>0.01098694263</v>
      </c>
      <c r="H31" s="21">
        <f t="shared" si="2"/>
        <v>0.01098694263</v>
      </c>
    </row>
    <row r="32">
      <c r="C32" s="20"/>
      <c r="D32" s="20"/>
      <c r="F32" s="20"/>
      <c r="G32" s="20"/>
      <c r="H32" s="20"/>
    </row>
    <row r="33">
      <c r="B33" s="20"/>
      <c r="C33" s="20"/>
      <c r="D33" s="20"/>
      <c r="F33" s="20"/>
      <c r="G33" s="20"/>
      <c r="H33" s="20"/>
    </row>
    <row r="34">
      <c r="B34" s="20"/>
      <c r="C34" s="20"/>
      <c r="D34" s="20"/>
      <c r="F34" s="20"/>
      <c r="G34" s="20"/>
      <c r="H34" s="20"/>
    </row>
    <row r="35">
      <c r="B35" s="20"/>
      <c r="C35" s="20"/>
      <c r="D35" s="20"/>
      <c r="F35" s="20"/>
      <c r="G35" s="20"/>
      <c r="H35" s="20"/>
    </row>
    <row r="36">
      <c r="B36" s="20"/>
      <c r="C36" s="20"/>
      <c r="D36" s="20"/>
      <c r="F36" s="20"/>
      <c r="G36" s="20"/>
      <c r="H36" s="20"/>
    </row>
    <row r="37">
      <c r="B37" s="20"/>
      <c r="C37" s="20"/>
      <c r="D37" s="20"/>
      <c r="F37" s="20"/>
      <c r="G37" s="20"/>
      <c r="H37" s="20"/>
    </row>
    <row r="38">
      <c r="B38" s="20"/>
      <c r="C38" s="20"/>
      <c r="D38" s="20"/>
      <c r="F38" s="20"/>
      <c r="G38" s="35"/>
      <c r="H38" s="35"/>
    </row>
    <row r="39">
      <c r="A39" s="29" t="s">
        <v>92</v>
      </c>
      <c r="B39" s="30" t="s">
        <v>4</v>
      </c>
      <c r="C39" s="31"/>
      <c r="D39" s="31"/>
      <c r="E39" s="32"/>
      <c r="F39" s="33" t="s">
        <v>77</v>
      </c>
      <c r="G39" s="33" t="s">
        <v>78</v>
      </c>
      <c r="H39" s="33" t="s">
        <v>79</v>
      </c>
    </row>
    <row r="40">
      <c r="B40" s="16" t="s">
        <v>80</v>
      </c>
      <c r="C40" s="17" t="s">
        <v>81</v>
      </c>
      <c r="D40" s="17" t="s">
        <v>82</v>
      </c>
      <c r="E40" s="18"/>
      <c r="F40" s="19">
        <v>0.0</v>
      </c>
      <c r="G40" s="20">
        <f>C41*LOG(F40+C44+0.00000001, C42)+C43</f>
        <v>-4.030167858</v>
      </c>
      <c r="H40" s="21">
        <f t="shared" ref="H40:H50" si="3">MAX(0,MIN(G40,1))</f>
        <v>0</v>
      </c>
    </row>
    <row r="41">
      <c r="B41" s="22" t="s">
        <v>7</v>
      </c>
      <c r="C41" s="8">
        <v>0.3</v>
      </c>
      <c r="D41" s="8" t="s">
        <v>88</v>
      </c>
      <c r="E41" s="18"/>
      <c r="F41" s="19">
        <v>0.1</v>
      </c>
      <c r="G41" s="24">
        <f>C41*LOG(F41+C44, C42)+C43</f>
        <v>0.3712290177</v>
      </c>
      <c r="H41" s="21">
        <f t="shared" si="3"/>
        <v>0.3712290177</v>
      </c>
    </row>
    <row r="42">
      <c r="B42" s="23" t="s">
        <v>8</v>
      </c>
      <c r="C42" s="6">
        <v>3.0</v>
      </c>
      <c r="D42" s="6" t="s">
        <v>89</v>
      </c>
      <c r="E42" s="18"/>
      <c r="F42" s="19">
        <v>0.2</v>
      </c>
      <c r="G42" s="24">
        <f>C41*LOG(F42+C44, C42)+C43</f>
        <v>0.5605079438</v>
      </c>
      <c r="H42" s="21">
        <f t="shared" si="3"/>
        <v>0.5605079438</v>
      </c>
    </row>
    <row r="43">
      <c r="B43" s="22" t="s">
        <v>9</v>
      </c>
      <c r="C43" s="8">
        <v>1.0</v>
      </c>
      <c r="D43" s="8" t="s">
        <v>85</v>
      </c>
      <c r="E43" s="18"/>
      <c r="F43" s="19">
        <v>0.3</v>
      </c>
      <c r="G43" s="24">
        <f>C41*LOG(F43+C44, C42)+C43</f>
        <v>0.6712290177</v>
      </c>
      <c r="H43" s="21">
        <f t="shared" si="3"/>
        <v>0.6712290177</v>
      </c>
    </row>
    <row r="44">
      <c r="B44" s="25" t="s">
        <v>10</v>
      </c>
      <c r="C44" s="26">
        <v>0.0</v>
      </c>
      <c r="D44" s="26" t="s">
        <v>86</v>
      </c>
      <c r="E44" s="27"/>
      <c r="F44" s="19">
        <v>0.4</v>
      </c>
      <c r="G44" s="24">
        <f>C41*LOG(F44+C44, C42)+C43</f>
        <v>0.7497868699</v>
      </c>
      <c r="H44" s="21">
        <f t="shared" si="3"/>
        <v>0.7497868699</v>
      </c>
    </row>
    <row r="45">
      <c r="B45" s="20"/>
      <c r="C45" s="20"/>
      <c r="D45" s="20"/>
      <c r="E45" s="28"/>
      <c r="F45" s="19">
        <v>0.5</v>
      </c>
      <c r="G45" s="24">
        <f>C41*LOG(F45+C44, C42)+C43</f>
        <v>0.8107210739</v>
      </c>
      <c r="H45" s="21">
        <f t="shared" si="3"/>
        <v>0.8107210739</v>
      </c>
    </row>
    <row r="46">
      <c r="B46" s="20"/>
      <c r="C46" s="20"/>
      <c r="D46" s="20"/>
      <c r="F46" s="19">
        <v>0.6</v>
      </c>
      <c r="G46" s="24">
        <f>C41*LOG(F46+C44, C42)+C43</f>
        <v>0.8605079438</v>
      </c>
      <c r="H46" s="21">
        <f t="shared" si="3"/>
        <v>0.8605079438</v>
      </c>
    </row>
    <row r="47">
      <c r="B47" s="20"/>
      <c r="C47" s="20"/>
      <c r="D47" s="20"/>
      <c r="F47" s="19">
        <v>0.7</v>
      </c>
      <c r="G47" s="24">
        <f>C41*LOG(F47+C44, C42)+C43</f>
        <v>0.9026021425</v>
      </c>
      <c r="H47" s="21">
        <f t="shared" si="3"/>
        <v>0.9026021425</v>
      </c>
    </row>
    <row r="48">
      <c r="B48" s="20"/>
      <c r="C48" s="20"/>
      <c r="D48" s="19"/>
      <c r="F48" s="19">
        <v>0.8</v>
      </c>
      <c r="G48" s="24">
        <f>C41*LOG(F48+C44, C42)+C43</f>
        <v>0.9390657959</v>
      </c>
      <c r="H48" s="21">
        <f t="shared" si="3"/>
        <v>0.9390657959</v>
      </c>
    </row>
    <row r="49">
      <c r="B49" s="20"/>
      <c r="C49" s="20"/>
      <c r="D49" s="20"/>
      <c r="F49" s="19">
        <v>0.9</v>
      </c>
      <c r="G49" s="24">
        <f>C41*LOG(F49+C44, C42)+C43</f>
        <v>0.9712290177</v>
      </c>
      <c r="H49" s="21">
        <f t="shared" si="3"/>
        <v>0.9712290177</v>
      </c>
    </row>
    <row r="50">
      <c r="B50" s="20"/>
      <c r="C50" s="20"/>
      <c r="D50" s="20"/>
      <c r="F50" s="19">
        <v>1.0</v>
      </c>
      <c r="G50" s="24">
        <f>C41*LOG(F50+C44, C42)+C43</f>
        <v>1</v>
      </c>
      <c r="H50" s="21">
        <f t="shared" si="3"/>
        <v>1</v>
      </c>
    </row>
    <row r="51">
      <c r="C51" s="20"/>
      <c r="D51" s="20"/>
      <c r="F51" s="20"/>
      <c r="G51" s="20"/>
      <c r="H51" s="20"/>
    </row>
    <row r="52">
      <c r="B52" s="20"/>
      <c r="C52" s="20"/>
      <c r="D52" s="20"/>
      <c r="F52" s="20"/>
      <c r="G52" s="20"/>
      <c r="H52" s="20"/>
    </row>
    <row r="53">
      <c r="B53" s="20"/>
      <c r="C53" s="20"/>
      <c r="D53" s="20"/>
      <c r="F53" s="20"/>
      <c r="G53" s="20"/>
      <c r="H53" s="20"/>
    </row>
    <row r="54">
      <c r="B54" s="20"/>
      <c r="C54" s="20"/>
      <c r="D54" s="20"/>
      <c r="F54" s="20"/>
      <c r="G54" s="20"/>
      <c r="H54" s="20"/>
    </row>
    <row r="55">
      <c r="B55" s="20"/>
      <c r="C55" s="20"/>
      <c r="D55" s="20"/>
      <c r="F55" s="20"/>
      <c r="G55" s="20"/>
      <c r="H55" s="20"/>
    </row>
    <row r="56">
      <c r="B56" s="20"/>
      <c r="C56" s="20"/>
      <c r="D56" s="20"/>
      <c r="F56" s="20"/>
      <c r="G56" s="20"/>
      <c r="H56" s="20"/>
    </row>
    <row r="57">
      <c r="B57" s="20"/>
      <c r="C57" s="20"/>
      <c r="D57" s="20"/>
      <c r="F57" s="20"/>
      <c r="G57" s="35"/>
      <c r="H57" s="35"/>
    </row>
    <row r="58" hidden="1">
      <c r="A58" s="29" t="s">
        <v>93</v>
      </c>
      <c r="B58" s="30" t="s">
        <v>4</v>
      </c>
      <c r="C58" s="31"/>
      <c r="D58" s="31"/>
      <c r="E58" s="32"/>
      <c r="F58" s="33" t="s">
        <v>77</v>
      </c>
      <c r="G58" s="33" t="s">
        <v>78</v>
      </c>
      <c r="H58" s="33" t="s">
        <v>79</v>
      </c>
    </row>
    <row r="59" hidden="1">
      <c r="B59" s="16" t="s">
        <v>80</v>
      </c>
      <c r="C59" s="17" t="s">
        <v>81</v>
      </c>
      <c r="D59" s="17" t="s">
        <v>82</v>
      </c>
      <c r="E59" s="18"/>
      <c r="F59" s="19">
        <v>0.0</v>
      </c>
      <c r="G59" s="20">
        <f>C61/(1+(1000*EXP(1)*C60^(-1*F59+C63))) + C62</f>
        <v>0.9999936675</v>
      </c>
      <c r="H59" s="21">
        <f t="shared" ref="H59:H69" si="4">MAX(0,MIN(G59,1))</f>
        <v>0.9999936675</v>
      </c>
    </row>
    <row r="60" hidden="1">
      <c r="B60" s="22" t="s">
        <v>7</v>
      </c>
      <c r="C60" s="8">
        <v>800.0</v>
      </c>
      <c r="D60" s="8" t="s">
        <v>88</v>
      </c>
      <c r="E60" s="18"/>
      <c r="F60" s="19">
        <v>0.1</v>
      </c>
      <c r="G60" s="24">
        <f>C61/(1+(1000*(EXP(1)*C60)^(-1*F60+C63))) + C62</f>
        <v>0.9999796285</v>
      </c>
      <c r="H60" s="21">
        <f t="shared" si="4"/>
        <v>0.9999796285</v>
      </c>
    </row>
    <row r="61" hidden="1">
      <c r="B61" s="23" t="s">
        <v>8</v>
      </c>
      <c r="C61" s="6">
        <v>-0.95</v>
      </c>
      <c r="D61" s="6" t="s">
        <v>89</v>
      </c>
      <c r="E61" s="18"/>
      <c r="F61" s="19">
        <v>0.2</v>
      </c>
      <c r="G61" s="24">
        <f>C61/(1+(1000*(EXP(1)*C60)^(-1*F61+C63))) + C62</f>
        <v>0.9999560712</v>
      </c>
      <c r="H61" s="21">
        <f t="shared" si="4"/>
        <v>0.9999560712</v>
      </c>
    </row>
    <row r="62" hidden="1">
      <c r="B62" s="22" t="s">
        <v>9</v>
      </c>
      <c r="C62" s="8">
        <v>1.0</v>
      </c>
      <c r="D62" s="8" t="s">
        <v>90</v>
      </c>
      <c r="E62" s="18"/>
      <c r="F62" s="19">
        <v>0.3</v>
      </c>
      <c r="G62" s="24">
        <f>C61/(1+(1000*(EXP(1)*C60)^(-1*F62+C63))) + C62</f>
        <v>0.9999052749</v>
      </c>
      <c r="H62" s="21">
        <f t="shared" si="4"/>
        <v>0.9999052749</v>
      </c>
    </row>
    <row r="63" hidden="1">
      <c r="B63" s="25" t="s">
        <v>10</v>
      </c>
      <c r="C63" s="26">
        <v>0.6</v>
      </c>
      <c r="D63" s="26" t="s">
        <v>91</v>
      </c>
      <c r="E63" s="27"/>
      <c r="F63" s="19">
        <v>0.4</v>
      </c>
      <c r="G63" s="24">
        <f>C61/(1+(1000*(EXP(1)*C60)^(-F63+C63))) + C62</f>
        <v>0.9997957541</v>
      </c>
      <c r="H63" s="21">
        <f t="shared" si="4"/>
        <v>0.9997957541</v>
      </c>
    </row>
    <row r="64" hidden="1">
      <c r="B64" s="20"/>
      <c r="C64" s="20"/>
      <c r="D64" s="20"/>
      <c r="E64" s="28"/>
      <c r="F64" s="19">
        <v>0.5</v>
      </c>
      <c r="G64" s="24">
        <f>C61/(1+(1000*(EXP(1)*C60)^(-1*F64+C63))) + C62</f>
        <v>0.9995596644</v>
      </c>
      <c r="H64" s="21">
        <f t="shared" si="4"/>
        <v>0.9995596644</v>
      </c>
    </row>
    <row r="65" hidden="1">
      <c r="B65" s="20"/>
      <c r="C65" s="20"/>
      <c r="D65" s="20"/>
      <c r="F65" s="19">
        <v>0.6</v>
      </c>
      <c r="G65" s="24">
        <f>C61/(1+(1000*(EXP(1)*C60)^(-1*F65+C63))) + C62</f>
        <v>0.9990509491</v>
      </c>
      <c r="H65" s="21">
        <f t="shared" si="4"/>
        <v>0.9990509491</v>
      </c>
    </row>
    <row r="66" hidden="1">
      <c r="B66" s="20"/>
      <c r="C66" s="20"/>
      <c r="D66" s="20"/>
      <c r="F66" s="19">
        <v>0.7</v>
      </c>
      <c r="G66" s="24">
        <f>C61/(1+(1000*(EXP(1)*C60)^(-1*F66+C63))) + C62</f>
        <v>0.9979557852</v>
      </c>
      <c r="H66" s="21">
        <f t="shared" si="4"/>
        <v>0.9979557852</v>
      </c>
    </row>
    <row r="67" hidden="1">
      <c r="B67" s="20"/>
      <c r="C67" s="20"/>
      <c r="D67" s="19"/>
      <c r="F67" s="19">
        <v>0.8</v>
      </c>
      <c r="G67" s="24">
        <f>C61/(1+(1000*(EXP(1)*C60)^(-1*F67+C63))) + C62</f>
        <v>0.995602705</v>
      </c>
      <c r="H67" s="21">
        <f t="shared" si="4"/>
        <v>0.995602705</v>
      </c>
    </row>
    <row r="68" hidden="1">
      <c r="B68" s="20"/>
      <c r="C68" s="20"/>
      <c r="D68" s="20"/>
      <c r="F68" s="19">
        <v>0.9</v>
      </c>
      <c r="G68" s="24">
        <f>C61/(1+(1000*(EXP(1)*C60)^(-1*F68+C63))) + C62</f>
        <v>0.9905679624</v>
      </c>
      <c r="H68" s="21">
        <f t="shared" si="4"/>
        <v>0.9905679624</v>
      </c>
    </row>
    <row r="69" hidden="1">
      <c r="B69" s="20"/>
      <c r="C69" s="20"/>
      <c r="D69" s="20"/>
      <c r="F69" s="19">
        <v>1.0</v>
      </c>
      <c r="G69" s="24">
        <f>C61/(1+(1000*EXP(1)*C60^(-F69+C63))) + C62</f>
        <v>0.9949608726</v>
      </c>
      <c r="H69" s="21">
        <f t="shared" si="4"/>
        <v>0.9949608726</v>
      </c>
    </row>
    <row r="70" hidden="1">
      <c r="C70" s="20"/>
      <c r="D70" s="20"/>
      <c r="F70" s="20"/>
      <c r="G70" s="20"/>
      <c r="H70" s="20"/>
    </row>
    <row r="71" hidden="1">
      <c r="B71" s="20"/>
      <c r="C71" s="20"/>
      <c r="D71" s="20"/>
      <c r="F71" s="20"/>
      <c r="G71" s="20"/>
      <c r="H71" s="20"/>
    </row>
    <row r="72" hidden="1">
      <c r="B72" s="20"/>
      <c r="C72" s="20"/>
      <c r="D72" s="20"/>
      <c r="F72" s="20"/>
      <c r="G72" s="20"/>
      <c r="H72" s="20"/>
    </row>
    <row r="73" hidden="1">
      <c r="B73" s="20"/>
      <c r="C73" s="20"/>
      <c r="D73" s="20"/>
      <c r="F73" s="20"/>
      <c r="G73" s="20"/>
      <c r="H73" s="20"/>
    </row>
    <row r="74" hidden="1">
      <c r="B74" s="20"/>
      <c r="C74" s="20"/>
      <c r="D74" s="20"/>
      <c r="F74" s="20"/>
      <c r="G74" s="20"/>
      <c r="H74" s="20"/>
    </row>
    <row r="75" hidden="1">
      <c r="B75" s="20"/>
      <c r="C75" s="20"/>
      <c r="D75" s="20"/>
      <c r="F75" s="20"/>
      <c r="G75" s="20"/>
      <c r="H75" s="20"/>
    </row>
    <row r="76" hidden="1">
      <c r="B76" s="20"/>
      <c r="C76" s="20"/>
      <c r="D76" s="20"/>
      <c r="F76" s="20"/>
      <c r="G76" s="35"/>
      <c r="H76" s="35"/>
    </row>
  </sheetData>
  <mergeCells count="32">
    <mergeCell ref="D63:E63"/>
    <mergeCell ref="E64:E76"/>
    <mergeCell ref="D43:E43"/>
    <mergeCell ref="E45:E57"/>
    <mergeCell ref="D44:E44"/>
    <mergeCell ref="B39:E39"/>
    <mergeCell ref="D62:E62"/>
    <mergeCell ref="A58:A76"/>
    <mergeCell ref="D61:E61"/>
    <mergeCell ref="D60:E60"/>
    <mergeCell ref="D59:E59"/>
    <mergeCell ref="B58:E58"/>
    <mergeCell ref="A39:A57"/>
    <mergeCell ref="D40:E40"/>
    <mergeCell ref="D25:E25"/>
    <mergeCell ref="E26:E38"/>
    <mergeCell ref="B20:E20"/>
    <mergeCell ref="D23:E23"/>
    <mergeCell ref="D24:E24"/>
    <mergeCell ref="D22:E22"/>
    <mergeCell ref="A20:A38"/>
    <mergeCell ref="E7:E19"/>
    <mergeCell ref="A1:A19"/>
    <mergeCell ref="D2:E2"/>
    <mergeCell ref="D3:E3"/>
    <mergeCell ref="D42:E42"/>
    <mergeCell ref="D41:E41"/>
    <mergeCell ref="D5:E5"/>
    <mergeCell ref="D6:E6"/>
    <mergeCell ref="D21:E21"/>
    <mergeCell ref="B1:E1"/>
    <mergeCell ref="D4:E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7.57"/>
    <col customWidth="1" min="3" max="3" width="13.71"/>
    <col customWidth="1" min="4" max="4" width="18.86"/>
    <col customWidth="1" min="5" max="5" width="21.0"/>
    <col customWidth="1" min="6" max="6" width="16.43"/>
    <col customWidth="1" min="7" max="7" width="7.86"/>
    <col customWidth="1" min="8" max="8" width="7.29"/>
    <col customWidth="1" min="9" max="9" width="7.43"/>
    <col customWidth="1" min="10" max="10" width="8.29"/>
  </cols>
  <sheetData>
    <row r="1">
      <c r="A1" s="1" t="s">
        <v>0</v>
      </c>
      <c r="B1" s="1" t="s">
        <v>1</v>
      </c>
      <c r="E1" s="1" t="s">
        <v>2</v>
      </c>
    </row>
    <row r="2">
      <c r="E2" s="2" t="s">
        <v>3</v>
      </c>
      <c r="F2" s="2" t="s">
        <v>4</v>
      </c>
    </row>
    <row r="3">
      <c r="B3" s="3" t="s">
        <v>1</v>
      </c>
      <c r="C3" s="3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</row>
    <row r="4">
      <c r="A4" s="5" t="s">
        <v>11</v>
      </c>
      <c r="B4" s="5" t="s">
        <v>12</v>
      </c>
      <c r="C4" s="5" t="s">
        <v>13</v>
      </c>
      <c r="D4" s="5" t="s">
        <v>14</v>
      </c>
      <c r="E4" s="6" t="s">
        <v>15</v>
      </c>
      <c r="F4" s="6" t="s">
        <v>16</v>
      </c>
      <c r="G4" s="6">
        <v>-1.0</v>
      </c>
      <c r="H4" s="6">
        <v>30.0</v>
      </c>
      <c r="I4" s="6">
        <v>1.0</v>
      </c>
      <c r="J4" s="6">
        <v>-0.65</v>
      </c>
    </row>
    <row r="5">
      <c r="C5" s="7"/>
      <c r="D5" s="7"/>
      <c r="E5" s="8" t="s">
        <v>17</v>
      </c>
      <c r="F5" s="8" t="s">
        <v>16</v>
      </c>
      <c r="G5" s="8">
        <v>-1.0</v>
      </c>
      <c r="H5" s="8">
        <v>30.0</v>
      </c>
      <c r="I5" s="8">
        <v>1.0</v>
      </c>
      <c r="J5" s="8">
        <v>-0.375</v>
      </c>
    </row>
    <row r="6">
      <c r="A6" s="6" t="s">
        <v>19</v>
      </c>
      <c r="B6" s="6" t="s">
        <v>21</v>
      </c>
      <c r="C6" s="6" t="s">
        <v>13</v>
      </c>
      <c r="D6" s="6" t="s">
        <v>25</v>
      </c>
      <c r="E6" s="6" t="s">
        <v>26</v>
      </c>
      <c r="F6" s="6" t="s">
        <v>16</v>
      </c>
      <c r="G6" s="6">
        <v>-1.0</v>
      </c>
      <c r="H6" s="6">
        <v>1.0</v>
      </c>
      <c r="I6" s="6">
        <v>1.0</v>
      </c>
      <c r="J6" s="6">
        <v>0.0</v>
      </c>
    </row>
    <row r="7">
      <c r="A7" s="8" t="s">
        <v>31</v>
      </c>
      <c r="B7" s="8" t="s">
        <v>32</v>
      </c>
      <c r="C7" s="8" t="s">
        <v>13</v>
      </c>
      <c r="D7" s="8" t="s">
        <v>33</v>
      </c>
      <c r="E7" s="8" t="s">
        <v>34</v>
      </c>
      <c r="F7" s="8" t="s">
        <v>16</v>
      </c>
      <c r="G7" s="8">
        <v>-1.0</v>
      </c>
      <c r="H7" s="8">
        <v>1.0</v>
      </c>
      <c r="I7" s="8">
        <v>1.0</v>
      </c>
      <c r="J7" s="8">
        <v>0.75</v>
      </c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</row>
    <row r="9">
      <c r="A9" s="8"/>
      <c r="B9" s="8"/>
      <c r="C9" s="8"/>
      <c r="D9" s="9"/>
      <c r="E9" s="9"/>
      <c r="F9" s="9"/>
      <c r="G9" s="9"/>
      <c r="H9" s="9"/>
      <c r="I9" s="9"/>
      <c r="J9" s="9"/>
    </row>
    <row r="10">
      <c r="A10" s="10"/>
      <c r="B10" s="10"/>
      <c r="C10" s="6"/>
      <c r="D10" s="10"/>
      <c r="E10" s="10"/>
      <c r="F10" s="10"/>
      <c r="G10" s="10"/>
      <c r="H10" s="10"/>
      <c r="I10" s="10"/>
      <c r="J10" s="10"/>
    </row>
    <row r="11">
      <c r="A11" s="9"/>
      <c r="B11" s="9"/>
      <c r="C11" s="8"/>
      <c r="D11" s="9"/>
      <c r="E11" s="9"/>
      <c r="F11" s="9"/>
      <c r="G11" s="9"/>
      <c r="H11" s="9"/>
      <c r="I11" s="9"/>
      <c r="J11" s="9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</row>
  </sheetData>
  <mergeCells count="8">
    <mergeCell ref="B1:D2"/>
    <mergeCell ref="C3:D3"/>
    <mergeCell ref="F2:J2"/>
    <mergeCell ref="E2:E3"/>
    <mergeCell ref="A1:A3"/>
    <mergeCell ref="E1:J1"/>
    <mergeCell ref="B4:B5"/>
    <mergeCell ref="A4:A5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30.43"/>
    <col customWidth="1" min="3" max="3" width="13.71"/>
    <col customWidth="1" min="4" max="4" width="18.86"/>
    <col customWidth="1" min="5" max="5" width="18.57"/>
    <col customWidth="1" min="6" max="6" width="16.43"/>
    <col customWidth="1" min="7" max="7" width="7.86"/>
    <col customWidth="1" min="8" max="8" width="7.29"/>
    <col customWidth="1" min="9" max="10" width="7.43"/>
  </cols>
  <sheetData>
    <row r="1">
      <c r="A1" s="1" t="s">
        <v>0</v>
      </c>
      <c r="B1" s="1" t="s">
        <v>1</v>
      </c>
      <c r="E1" s="1" t="s">
        <v>2</v>
      </c>
    </row>
    <row r="2">
      <c r="E2" s="2" t="s">
        <v>3</v>
      </c>
      <c r="F2" s="2" t="s">
        <v>4</v>
      </c>
    </row>
    <row r="3">
      <c r="B3" s="3" t="s">
        <v>1</v>
      </c>
      <c r="C3" s="3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</row>
    <row r="4">
      <c r="A4" s="5" t="s">
        <v>11</v>
      </c>
      <c r="B4" s="5" t="s">
        <v>12</v>
      </c>
      <c r="C4" s="5" t="s">
        <v>13</v>
      </c>
      <c r="D4" s="5" t="s">
        <v>14</v>
      </c>
      <c r="E4" s="6" t="s">
        <v>15</v>
      </c>
      <c r="F4" s="6" t="s">
        <v>16</v>
      </c>
      <c r="G4" s="6">
        <v>1.0</v>
      </c>
      <c r="H4" s="6">
        <v>0.2</v>
      </c>
      <c r="I4" s="6">
        <v>0.0</v>
      </c>
      <c r="J4" s="6">
        <v>0.0</v>
      </c>
    </row>
    <row r="5">
      <c r="C5" s="7"/>
      <c r="D5" s="7"/>
      <c r="E5" s="8" t="s">
        <v>17</v>
      </c>
      <c r="F5" s="8" t="s">
        <v>16</v>
      </c>
      <c r="G5" s="8">
        <v>1.0</v>
      </c>
      <c r="H5" s="8">
        <v>0.2</v>
      </c>
      <c r="I5" s="8">
        <v>0.0</v>
      </c>
      <c r="J5" s="8">
        <v>0.0</v>
      </c>
    </row>
    <row r="6">
      <c r="C6" s="5"/>
      <c r="D6" s="5"/>
      <c r="E6" s="6" t="s">
        <v>18</v>
      </c>
      <c r="F6" s="6" t="s">
        <v>16</v>
      </c>
      <c r="G6" s="6">
        <v>-0.5</v>
      </c>
      <c r="H6" s="6">
        <v>3.0</v>
      </c>
      <c r="I6" s="6">
        <v>0.0</v>
      </c>
      <c r="J6" s="6">
        <v>0.0</v>
      </c>
    </row>
    <row r="7" ht="24.75" customHeight="1">
      <c r="A7" s="8" t="s">
        <v>20</v>
      </c>
      <c r="B7" s="8" t="s">
        <v>22</v>
      </c>
      <c r="C7" s="8" t="s">
        <v>13</v>
      </c>
      <c r="D7" s="8" t="s">
        <v>23</v>
      </c>
      <c r="E7" s="8" t="s">
        <v>24</v>
      </c>
      <c r="F7" s="8" t="s">
        <v>16</v>
      </c>
      <c r="G7" s="8">
        <v>-1.0</v>
      </c>
      <c r="H7" s="8">
        <v>1.0</v>
      </c>
      <c r="I7" s="8">
        <v>1.0</v>
      </c>
      <c r="J7" s="8">
        <v>80.0</v>
      </c>
    </row>
    <row r="8" ht="20.25" customHeight="1">
      <c r="A8" s="6" t="s">
        <v>27</v>
      </c>
      <c r="B8" s="6" t="s">
        <v>28</v>
      </c>
      <c r="C8" s="6" t="s">
        <v>13</v>
      </c>
      <c r="D8" s="6" t="s">
        <v>29</v>
      </c>
      <c r="E8" s="6" t="s">
        <v>30</v>
      </c>
      <c r="F8" s="6" t="s">
        <v>16</v>
      </c>
      <c r="G8" s="6">
        <v>-1.0</v>
      </c>
      <c r="H8" s="6">
        <v>1.0</v>
      </c>
      <c r="I8" s="6">
        <v>1.0</v>
      </c>
      <c r="J8" s="6">
        <v>0.0</v>
      </c>
    </row>
    <row r="9">
      <c r="B9" s="9"/>
      <c r="C9" s="9"/>
      <c r="D9" s="9"/>
      <c r="E9" s="9"/>
      <c r="F9" s="9"/>
      <c r="G9" s="9"/>
      <c r="H9" s="9"/>
      <c r="I9" s="9"/>
      <c r="J9" s="9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</row>
  </sheetData>
  <mergeCells count="8">
    <mergeCell ref="B1:D2"/>
    <mergeCell ref="C3:D3"/>
    <mergeCell ref="F2:J2"/>
    <mergeCell ref="E2:E3"/>
    <mergeCell ref="A1:A3"/>
    <mergeCell ref="E1:J1"/>
    <mergeCell ref="A4:A6"/>
    <mergeCell ref="B4:B6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30.43"/>
    <col customWidth="1" min="3" max="3" width="13.71"/>
    <col customWidth="1" min="4" max="4" width="18.86"/>
    <col customWidth="1" min="5" max="5" width="19.43"/>
    <col customWidth="1" min="6" max="6" width="16.43"/>
    <col customWidth="1" min="7" max="7" width="7.86"/>
    <col customWidth="1" min="8" max="8" width="7.29"/>
    <col customWidth="1" min="9" max="10" width="7.43"/>
  </cols>
  <sheetData>
    <row r="1">
      <c r="A1" s="1" t="s">
        <v>0</v>
      </c>
      <c r="B1" s="1" t="s">
        <v>1</v>
      </c>
      <c r="E1" s="1" t="s">
        <v>2</v>
      </c>
    </row>
    <row r="2">
      <c r="E2" s="2" t="s">
        <v>3</v>
      </c>
      <c r="F2" s="2" t="s">
        <v>4</v>
      </c>
    </row>
    <row r="3">
      <c r="B3" s="3" t="s">
        <v>1</v>
      </c>
      <c r="C3" s="3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</row>
    <row r="4">
      <c r="A4" s="5" t="s">
        <v>11</v>
      </c>
      <c r="B4" s="5" t="s">
        <v>12</v>
      </c>
      <c r="C4" s="5" t="s">
        <v>13</v>
      </c>
      <c r="D4" s="5" t="s">
        <v>14</v>
      </c>
      <c r="E4" s="6" t="s">
        <v>15</v>
      </c>
      <c r="F4" s="6" t="s">
        <v>16</v>
      </c>
      <c r="G4" s="6">
        <v>1.0</v>
      </c>
      <c r="H4" s="6">
        <v>0.2</v>
      </c>
      <c r="I4" s="6">
        <v>0.0</v>
      </c>
      <c r="J4" s="6">
        <v>0.0</v>
      </c>
    </row>
    <row r="5">
      <c r="C5" s="7"/>
      <c r="D5" s="7"/>
      <c r="E5" s="8" t="s">
        <v>17</v>
      </c>
      <c r="F5" s="8" t="s">
        <v>16</v>
      </c>
      <c r="G5" s="8">
        <v>1.0</v>
      </c>
      <c r="H5" s="8">
        <v>0.2</v>
      </c>
      <c r="I5" s="8">
        <v>0.0</v>
      </c>
      <c r="J5" s="8">
        <v>0.0</v>
      </c>
    </row>
    <row r="6">
      <c r="C6" s="5"/>
      <c r="D6" s="5"/>
      <c r="E6" s="6" t="s">
        <v>18</v>
      </c>
      <c r="F6" s="6" t="s">
        <v>16</v>
      </c>
      <c r="G6" s="6">
        <v>-0.5</v>
      </c>
      <c r="H6" s="6">
        <v>3.0</v>
      </c>
      <c r="I6" s="6">
        <v>0.0</v>
      </c>
      <c r="J6" s="6">
        <v>0.0</v>
      </c>
    </row>
    <row r="7">
      <c r="A7" s="8" t="s">
        <v>35</v>
      </c>
      <c r="B7" s="8" t="s">
        <v>36</v>
      </c>
      <c r="C7" s="8" t="s">
        <v>13</v>
      </c>
      <c r="D7" s="8" t="s">
        <v>37</v>
      </c>
      <c r="E7" s="8" t="s">
        <v>17</v>
      </c>
      <c r="F7" s="8" t="s">
        <v>16</v>
      </c>
      <c r="G7" s="8">
        <v>-1.0</v>
      </c>
      <c r="H7" s="8">
        <v>1.0</v>
      </c>
      <c r="I7" s="8">
        <v>1.0</v>
      </c>
      <c r="J7" s="8">
        <v>0.0</v>
      </c>
    </row>
    <row r="8">
      <c r="A8" s="6"/>
      <c r="B8" s="10"/>
      <c r="C8" s="6" t="s">
        <v>13</v>
      </c>
      <c r="D8" s="6" t="s">
        <v>38</v>
      </c>
      <c r="E8" s="10"/>
      <c r="F8" s="6"/>
      <c r="G8" s="6"/>
      <c r="H8" s="6"/>
      <c r="I8" s="6"/>
      <c r="J8" s="6"/>
    </row>
    <row r="9">
      <c r="A9" s="8" t="s">
        <v>39</v>
      </c>
      <c r="B9" s="8" t="s">
        <v>40</v>
      </c>
      <c r="C9" s="8" t="s">
        <v>13</v>
      </c>
      <c r="D9" s="8" t="s">
        <v>41</v>
      </c>
      <c r="E9" s="8" t="s">
        <v>42</v>
      </c>
      <c r="F9" s="8" t="s">
        <v>16</v>
      </c>
      <c r="G9" s="8">
        <v>-1.0</v>
      </c>
      <c r="H9" s="8">
        <v>1.0</v>
      </c>
      <c r="I9" s="8">
        <v>1.0</v>
      </c>
      <c r="J9" s="8">
        <v>0.0</v>
      </c>
    </row>
    <row r="10">
      <c r="A10" s="6" t="s">
        <v>31</v>
      </c>
      <c r="B10" s="6" t="s">
        <v>32</v>
      </c>
      <c r="C10" s="6" t="s">
        <v>13</v>
      </c>
      <c r="D10" s="6" t="s">
        <v>33</v>
      </c>
      <c r="E10" s="6" t="s">
        <v>34</v>
      </c>
      <c r="F10" s="6" t="s">
        <v>16</v>
      </c>
      <c r="G10" s="6">
        <v>-1.0</v>
      </c>
      <c r="H10" s="6">
        <v>1.0</v>
      </c>
      <c r="I10" s="6">
        <v>1.0</v>
      </c>
      <c r="J10" s="6">
        <v>0.0</v>
      </c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</row>
  </sheetData>
  <mergeCells count="8">
    <mergeCell ref="B1:D2"/>
    <mergeCell ref="C3:D3"/>
    <mergeCell ref="F2:J2"/>
    <mergeCell ref="E2:E3"/>
    <mergeCell ref="A1:A3"/>
    <mergeCell ref="E1:J1"/>
    <mergeCell ref="A4:A6"/>
    <mergeCell ref="B4:B6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7.57"/>
    <col customWidth="1" min="3" max="3" width="13.71"/>
    <col customWidth="1" min="4" max="4" width="18.86"/>
    <col customWidth="1" min="5" max="5" width="21.0"/>
    <col customWidth="1" min="6" max="6" width="16.43"/>
    <col customWidth="1" min="7" max="7" width="7.86"/>
    <col customWidth="1" min="8" max="8" width="7.29"/>
    <col customWidth="1" min="9" max="9" width="7.43"/>
    <col customWidth="1" min="10" max="10" width="8.29"/>
  </cols>
  <sheetData>
    <row r="1">
      <c r="A1" s="1" t="s">
        <v>0</v>
      </c>
      <c r="B1" s="1" t="s">
        <v>1</v>
      </c>
      <c r="E1" s="1" t="s">
        <v>2</v>
      </c>
    </row>
    <row r="2">
      <c r="E2" s="2" t="s">
        <v>3</v>
      </c>
      <c r="F2" s="2" t="s">
        <v>4</v>
      </c>
    </row>
    <row r="3">
      <c r="B3" s="3" t="s">
        <v>1</v>
      </c>
      <c r="C3" s="3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</row>
    <row r="4">
      <c r="A4" s="5" t="s">
        <v>11</v>
      </c>
      <c r="B4" s="5" t="s">
        <v>12</v>
      </c>
      <c r="C4" s="5" t="s">
        <v>13</v>
      </c>
      <c r="D4" s="5" t="s">
        <v>14</v>
      </c>
      <c r="E4" s="6" t="s">
        <v>15</v>
      </c>
      <c r="F4" s="6" t="s">
        <v>16</v>
      </c>
      <c r="G4" s="6">
        <v>-1.0</v>
      </c>
      <c r="H4" s="6">
        <v>30.0</v>
      </c>
      <c r="I4" s="6">
        <v>1.0</v>
      </c>
      <c r="J4" s="6">
        <v>-0.65</v>
      </c>
    </row>
    <row r="5">
      <c r="C5" s="7"/>
      <c r="D5" s="7"/>
      <c r="E5" s="8" t="s">
        <v>17</v>
      </c>
      <c r="F5" s="8" t="s">
        <v>16</v>
      </c>
      <c r="G5" s="8">
        <v>-1.0</v>
      </c>
      <c r="H5" s="8">
        <v>30.0</v>
      </c>
      <c r="I5" s="8">
        <v>1.0</v>
      </c>
      <c r="J5" s="8">
        <v>-0.375</v>
      </c>
    </row>
    <row r="6">
      <c r="A6" s="5" t="s">
        <v>19</v>
      </c>
      <c r="B6" s="5" t="s">
        <v>43</v>
      </c>
      <c r="C6" s="5" t="s">
        <v>13</v>
      </c>
      <c r="D6" s="5" t="s">
        <v>25</v>
      </c>
      <c r="E6" s="6" t="s">
        <v>26</v>
      </c>
      <c r="F6" s="6" t="s">
        <v>16</v>
      </c>
      <c r="G6" s="6">
        <v>-1.0</v>
      </c>
      <c r="H6" s="6">
        <v>1.0</v>
      </c>
      <c r="I6" s="6">
        <v>1.0</v>
      </c>
      <c r="J6" s="6">
        <v>0.0</v>
      </c>
    </row>
    <row r="7">
      <c r="C7" s="7"/>
      <c r="D7" s="7"/>
      <c r="E7" s="8" t="s">
        <v>44</v>
      </c>
      <c r="F7" s="8" t="s">
        <v>16</v>
      </c>
      <c r="G7" s="8">
        <v>-1.0</v>
      </c>
      <c r="H7" s="8">
        <v>1.0</v>
      </c>
      <c r="I7" s="8">
        <v>1.0</v>
      </c>
      <c r="J7" s="8">
        <v>0.0</v>
      </c>
    </row>
    <row r="8">
      <c r="A8" s="6" t="s">
        <v>45</v>
      </c>
      <c r="B8" s="6" t="s">
        <v>46</v>
      </c>
      <c r="C8" s="6" t="s">
        <v>13</v>
      </c>
      <c r="D8" s="6" t="s">
        <v>47</v>
      </c>
      <c r="E8" s="6" t="s">
        <v>48</v>
      </c>
      <c r="F8" s="6" t="s">
        <v>16</v>
      </c>
      <c r="G8" s="6">
        <v>-1.0</v>
      </c>
      <c r="H8" s="6">
        <v>1.0</v>
      </c>
      <c r="I8" s="6">
        <v>1.0</v>
      </c>
      <c r="J8" s="6">
        <v>0.0</v>
      </c>
    </row>
    <row r="9">
      <c r="A9" s="9"/>
      <c r="B9" s="9"/>
      <c r="C9" s="8" t="s">
        <v>13</v>
      </c>
      <c r="D9" s="8" t="s">
        <v>49</v>
      </c>
      <c r="E9" s="8" t="s">
        <v>50</v>
      </c>
      <c r="F9" s="8" t="s">
        <v>16</v>
      </c>
      <c r="G9" s="8">
        <v>-1.0</v>
      </c>
      <c r="H9" s="8">
        <v>1.0</v>
      </c>
      <c r="I9" s="8">
        <v>1.0</v>
      </c>
      <c r="J9" s="8">
        <v>0.0</v>
      </c>
    </row>
    <row r="10">
      <c r="A10" s="6" t="s">
        <v>31</v>
      </c>
      <c r="B10" s="6" t="s">
        <v>32</v>
      </c>
      <c r="C10" s="6" t="s">
        <v>13</v>
      </c>
      <c r="D10" s="6" t="s">
        <v>33</v>
      </c>
      <c r="E10" s="6" t="s">
        <v>34</v>
      </c>
      <c r="F10" s="6" t="s">
        <v>16</v>
      </c>
      <c r="G10" s="6">
        <v>-1.0</v>
      </c>
      <c r="H10" s="6">
        <v>1.0</v>
      </c>
      <c r="I10" s="6">
        <v>1.0</v>
      </c>
      <c r="J10" s="6">
        <v>0.75</v>
      </c>
    </row>
    <row r="11">
      <c r="A11" s="9"/>
      <c r="B11" s="9"/>
      <c r="C11" s="8"/>
      <c r="D11" s="9"/>
      <c r="E11" s="9"/>
      <c r="F11" s="9"/>
      <c r="G11" s="9"/>
      <c r="H11" s="9"/>
      <c r="I11" s="9"/>
      <c r="J11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</row>
  </sheetData>
  <mergeCells count="10">
    <mergeCell ref="F2:J2"/>
    <mergeCell ref="E1:J1"/>
    <mergeCell ref="A4:A5"/>
    <mergeCell ref="A6:A7"/>
    <mergeCell ref="B6:B7"/>
    <mergeCell ref="B1:D2"/>
    <mergeCell ref="C3:D3"/>
    <mergeCell ref="E2:E3"/>
    <mergeCell ref="A1:A3"/>
    <mergeCell ref="B4:B5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7.57"/>
    <col customWidth="1" min="3" max="3" width="13.71"/>
    <col customWidth="1" min="4" max="4" width="18.86"/>
    <col customWidth="1" min="5" max="5" width="21.0"/>
    <col customWidth="1" min="6" max="6" width="16.43"/>
    <col customWidth="1" min="7" max="7" width="7.86"/>
    <col customWidth="1" min="8" max="8" width="7.29"/>
    <col customWidth="1" min="9" max="9" width="7.43"/>
    <col customWidth="1" min="10" max="10" width="8.29"/>
  </cols>
  <sheetData>
    <row r="1">
      <c r="A1" s="1" t="s">
        <v>0</v>
      </c>
      <c r="B1" s="1" t="s">
        <v>1</v>
      </c>
      <c r="E1" s="1" t="s">
        <v>2</v>
      </c>
    </row>
    <row r="2">
      <c r="E2" s="2" t="s">
        <v>3</v>
      </c>
      <c r="F2" s="2" t="s">
        <v>4</v>
      </c>
    </row>
    <row r="3">
      <c r="B3" s="3" t="s">
        <v>1</v>
      </c>
      <c r="C3" s="3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</row>
    <row r="4">
      <c r="A4" s="5" t="s">
        <v>51</v>
      </c>
      <c r="B4" s="5" t="s">
        <v>52</v>
      </c>
      <c r="C4" s="5" t="s">
        <v>13</v>
      </c>
      <c r="D4" s="5" t="s">
        <v>53</v>
      </c>
      <c r="E4" s="6" t="s">
        <v>54</v>
      </c>
      <c r="F4" s="6" t="s">
        <v>16</v>
      </c>
      <c r="G4" s="6">
        <v>-1.0</v>
      </c>
      <c r="H4" s="6">
        <v>30.0</v>
      </c>
      <c r="I4" s="6">
        <v>1.0</v>
      </c>
      <c r="J4" s="6">
        <v>-0.65</v>
      </c>
    </row>
    <row r="5">
      <c r="C5" s="7" t="s">
        <v>13</v>
      </c>
      <c r="D5" s="7" t="s">
        <v>55</v>
      </c>
      <c r="E5" s="8"/>
      <c r="F5" s="8"/>
      <c r="G5" s="8"/>
      <c r="H5" s="8"/>
      <c r="I5" s="8"/>
      <c r="J5" s="8"/>
    </row>
    <row r="6">
      <c r="A6" s="6" t="s">
        <v>56</v>
      </c>
      <c r="B6" s="6" t="s">
        <v>57</v>
      </c>
      <c r="C6" s="6" t="s">
        <v>13</v>
      </c>
      <c r="D6" s="6" t="s">
        <v>58</v>
      </c>
      <c r="E6" s="6" t="s">
        <v>59</v>
      </c>
      <c r="F6" s="6" t="s">
        <v>16</v>
      </c>
      <c r="G6" s="6">
        <v>-1.0</v>
      </c>
      <c r="H6" s="6">
        <v>1.0</v>
      </c>
      <c r="I6" s="6">
        <v>1.0</v>
      </c>
      <c r="J6" s="6">
        <v>0.0</v>
      </c>
    </row>
    <row r="7">
      <c r="A7" s="7" t="s">
        <v>60</v>
      </c>
      <c r="B7" s="7" t="s">
        <v>61</v>
      </c>
      <c r="C7" s="7" t="s">
        <v>13</v>
      </c>
      <c r="D7" s="7" t="s">
        <v>62</v>
      </c>
      <c r="E7" s="8" t="s">
        <v>63</v>
      </c>
      <c r="F7" s="8" t="s">
        <v>16</v>
      </c>
      <c r="G7" s="8">
        <v>-1.0</v>
      </c>
      <c r="H7" s="8">
        <v>1.0</v>
      </c>
      <c r="I7" s="8">
        <v>1.0</v>
      </c>
      <c r="J7" s="8">
        <v>0.0</v>
      </c>
    </row>
    <row r="8">
      <c r="C8" s="5" t="s">
        <v>64</v>
      </c>
      <c r="D8" s="5" t="s">
        <v>65</v>
      </c>
      <c r="E8" s="6"/>
      <c r="F8" s="6"/>
      <c r="G8" s="6"/>
      <c r="H8" s="6"/>
      <c r="I8" s="6"/>
      <c r="J8" s="6"/>
    </row>
    <row r="9">
      <c r="A9" s="7"/>
      <c r="B9" s="7"/>
      <c r="C9" s="7"/>
      <c r="D9" s="7"/>
      <c r="E9" s="8"/>
      <c r="F9" s="8"/>
      <c r="G9" s="8"/>
      <c r="H9" s="8"/>
      <c r="I9" s="8"/>
      <c r="J9" s="8"/>
    </row>
    <row r="10">
      <c r="C10" s="5"/>
      <c r="D10" s="5"/>
      <c r="E10" s="6"/>
      <c r="F10" s="6"/>
      <c r="G10" s="6"/>
      <c r="H10" s="6"/>
      <c r="I10" s="6"/>
      <c r="J10" s="6"/>
    </row>
    <row r="11">
      <c r="A11" s="9"/>
      <c r="B11" s="9"/>
      <c r="C11" s="8"/>
      <c r="D11" s="9"/>
      <c r="E11" s="9"/>
      <c r="F11" s="9"/>
      <c r="G11" s="9"/>
      <c r="H11" s="9"/>
      <c r="I11" s="9"/>
      <c r="J11" s="9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</row>
  </sheetData>
  <mergeCells count="12">
    <mergeCell ref="A7:A8"/>
    <mergeCell ref="B7:B8"/>
    <mergeCell ref="A4:A5"/>
    <mergeCell ref="A1:A3"/>
    <mergeCell ref="C3:D3"/>
    <mergeCell ref="E2:E3"/>
    <mergeCell ref="F2:J2"/>
    <mergeCell ref="E1:J1"/>
    <mergeCell ref="A9:A10"/>
    <mergeCell ref="B9:B10"/>
    <mergeCell ref="B1:D2"/>
    <mergeCell ref="B4:B5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7.57"/>
    <col customWidth="1" min="3" max="3" width="13.71"/>
    <col customWidth="1" min="4" max="4" width="18.86"/>
    <col customWidth="1" min="5" max="5" width="21.0"/>
    <col customWidth="1" min="6" max="6" width="16.43"/>
    <col customWidth="1" min="7" max="7" width="7.86"/>
    <col customWidth="1" min="8" max="8" width="7.29"/>
    <col customWidth="1" min="9" max="9" width="7.43"/>
    <col customWidth="1" min="10" max="10" width="8.29"/>
  </cols>
  <sheetData>
    <row r="1">
      <c r="A1" s="1" t="s">
        <v>0</v>
      </c>
      <c r="B1" s="1" t="s">
        <v>1</v>
      </c>
      <c r="E1" s="1" t="s">
        <v>2</v>
      </c>
    </row>
    <row r="2">
      <c r="E2" s="2" t="s">
        <v>3</v>
      </c>
      <c r="F2" s="2" t="s">
        <v>4</v>
      </c>
    </row>
    <row r="3">
      <c r="B3" s="3" t="s">
        <v>1</v>
      </c>
      <c r="C3" s="3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</row>
    <row r="4">
      <c r="A4" s="6" t="s">
        <v>31</v>
      </c>
      <c r="B4" s="6" t="s">
        <v>32</v>
      </c>
      <c r="C4" s="6" t="s">
        <v>13</v>
      </c>
      <c r="D4" s="6" t="s">
        <v>33</v>
      </c>
      <c r="E4" s="6" t="s">
        <v>34</v>
      </c>
      <c r="F4" s="6" t="s">
        <v>16</v>
      </c>
      <c r="G4" s="6">
        <v>-1.0</v>
      </c>
      <c r="H4" s="6">
        <v>1.0</v>
      </c>
      <c r="I4" s="6">
        <v>1.0</v>
      </c>
      <c r="J4" s="6">
        <v>0.75</v>
      </c>
    </row>
    <row r="5">
      <c r="A5" s="7" t="s">
        <v>66</v>
      </c>
      <c r="B5" s="7" t="s">
        <v>67</v>
      </c>
      <c r="C5" s="7" t="s">
        <v>13</v>
      </c>
      <c r="D5" s="7" t="s">
        <v>68</v>
      </c>
      <c r="E5" s="8" t="s">
        <v>69</v>
      </c>
      <c r="F5" s="8" t="s">
        <v>16</v>
      </c>
      <c r="G5" s="8">
        <v>-1.0</v>
      </c>
      <c r="H5" s="8">
        <v>1.0</v>
      </c>
      <c r="I5" s="8">
        <v>1.0</v>
      </c>
      <c r="J5" s="8">
        <v>0.0</v>
      </c>
    </row>
    <row r="6">
      <c r="C6" s="5" t="s">
        <v>70</v>
      </c>
      <c r="D6" s="5" t="s">
        <v>71</v>
      </c>
      <c r="E6" s="6"/>
      <c r="F6" s="6"/>
      <c r="G6" s="6"/>
      <c r="H6" s="6"/>
      <c r="I6" s="6"/>
      <c r="J6" s="6"/>
    </row>
    <row r="7">
      <c r="A7" s="8" t="s">
        <v>72</v>
      </c>
      <c r="B7" s="8" t="s">
        <v>73</v>
      </c>
      <c r="C7" s="8" t="s">
        <v>13</v>
      </c>
      <c r="D7" s="8" t="s">
        <v>25</v>
      </c>
      <c r="E7" s="8" t="s">
        <v>74</v>
      </c>
      <c r="F7" s="8" t="s">
        <v>16</v>
      </c>
      <c r="G7" s="8">
        <v>-1.0</v>
      </c>
      <c r="H7" s="8">
        <v>1.0</v>
      </c>
      <c r="I7" s="8">
        <v>1.0</v>
      </c>
      <c r="J7" s="8">
        <v>0.0</v>
      </c>
    </row>
    <row r="8">
      <c r="A8" s="6"/>
      <c r="B8" s="6"/>
      <c r="C8" s="6" t="s">
        <v>70</v>
      </c>
      <c r="D8" s="6" t="s">
        <v>75</v>
      </c>
      <c r="E8" s="10"/>
      <c r="F8" s="10"/>
      <c r="G8" s="10"/>
      <c r="H8" s="10"/>
      <c r="I8" s="10"/>
      <c r="J8" s="10"/>
    </row>
    <row r="10">
      <c r="A10" s="10"/>
      <c r="B10" s="10"/>
      <c r="C10" s="6"/>
      <c r="D10" s="10"/>
      <c r="E10" s="10"/>
      <c r="F10" s="10"/>
      <c r="G10" s="10"/>
      <c r="H10" s="10"/>
      <c r="I10" s="10"/>
      <c r="J10" s="10"/>
    </row>
    <row r="11">
      <c r="A11" s="9"/>
      <c r="B11" s="9"/>
      <c r="C11" s="8"/>
      <c r="D11" s="9"/>
      <c r="E11" s="9"/>
      <c r="F11" s="9"/>
      <c r="G11" s="9"/>
      <c r="H11" s="9"/>
      <c r="I11" s="9"/>
      <c r="J11" s="9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</row>
  </sheetData>
  <mergeCells count="8">
    <mergeCell ref="B1:D2"/>
    <mergeCell ref="C3:D3"/>
    <mergeCell ref="F2:J2"/>
    <mergeCell ref="E2:E3"/>
    <mergeCell ref="A1:A3"/>
    <mergeCell ref="E1:J1"/>
    <mergeCell ref="A5:A6"/>
    <mergeCell ref="B5:B6"/>
  </mergeCells>
  <drawing r:id="rId2"/>
  <legacyDrawing r:id="rId3"/>
</worksheet>
</file>