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rojects\open-science-badges\results\"/>
    </mc:Choice>
  </mc:AlternateContent>
  <xr:revisionPtr revIDLastSave="0" documentId="13_ncr:1_{AA41CFFF-308F-47E8-8EA3-F48D7704C7D7}" xr6:coauthVersionLast="47" xr6:coauthVersionMax="47" xr10:uidLastSave="{00000000-0000-0000-0000-000000000000}"/>
  <bookViews>
    <workbookView xWindow="-120" yWindow="-120" windowWidth="29040" windowHeight="15720" activeTab="1" xr2:uid="{8B084D20-FC89-4612-AE9E-030D035D3BB3}"/>
  </bookViews>
  <sheets>
    <sheet name="WoS_Categories_raw" sheetId="1" r:id="rId1"/>
    <sheet name="Summary_table" sheetId="2" r:id="rId2"/>
  </sheets>
  <definedNames>
    <definedName name="_xlnm._FilterDatabase" localSheetId="0" hidden="1">WoS_Categories_raw!$A$1:$N$74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28" i="2"/>
  <c r="C10" i="2"/>
  <c r="C15" i="2"/>
  <c r="C29" i="2"/>
  <c r="C30" i="2"/>
  <c r="C16" i="2"/>
  <c r="C7" i="2"/>
  <c r="C18" i="2"/>
  <c r="C35" i="2"/>
  <c r="C5" i="2"/>
  <c r="C36" i="2"/>
  <c r="C37" i="2"/>
  <c r="C38" i="2"/>
  <c r="C20" i="2"/>
  <c r="C21" i="2"/>
  <c r="C22" i="2"/>
  <c r="C12" i="2"/>
  <c r="C4" i="2"/>
  <c r="C41" i="2"/>
  <c r="C45" i="2"/>
  <c r="C14" i="2"/>
  <c r="C3" i="2"/>
  <c r="B24" i="2"/>
  <c r="C24" i="2" s="1"/>
  <c r="B9" i="2"/>
  <c r="C9" i="2" s="1"/>
  <c r="B25" i="2"/>
  <c r="C25" i="2" s="1"/>
  <c r="B26" i="2"/>
  <c r="C26" i="2" s="1"/>
  <c r="B27" i="2"/>
  <c r="C27" i="2" s="1"/>
  <c r="B8" i="2"/>
  <c r="B28" i="2"/>
  <c r="B10" i="2"/>
  <c r="B15" i="2"/>
  <c r="B29" i="2"/>
  <c r="B30" i="2"/>
  <c r="B16" i="2"/>
  <c r="B31" i="2"/>
  <c r="C31" i="2" s="1"/>
  <c r="B32" i="2"/>
  <c r="C32" i="2" s="1"/>
  <c r="B17" i="2"/>
  <c r="C17" i="2" s="1"/>
  <c r="B33" i="2"/>
  <c r="C33" i="2" s="1"/>
  <c r="B34" i="2"/>
  <c r="C34" i="2" s="1"/>
  <c r="B7" i="2"/>
  <c r="B18" i="2"/>
  <c r="B35" i="2"/>
  <c r="B5" i="2"/>
  <c r="B36" i="2"/>
  <c r="B37" i="2"/>
  <c r="B38" i="2"/>
  <c r="B19" i="2"/>
  <c r="C19" i="2" s="1"/>
  <c r="B11" i="2"/>
  <c r="C11" i="2" s="1"/>
  <c r="B6" i="2"/>
  <c r="C6" i="2" s="1"/>
  <c r="B39" i="2"/>
  <c r="C39" i="2" s="1"/>
  <c r="B40" i="2"/>
  <c r="C40" i="2" s="1"/>
  <c r="B20" i="2"/>
  <c r="B21" i="2"/>
  <c r="B22" i="2"/>
  <c r="B12" i="2"/>
  <c r="B4" i="2"/>
  <c r="B2" i="2"/>
  <c r="C2" i="2" s="1"/>
  <c r="B41" i="2"/>
  <c r="B42" i="2"/>
  <c r="C42" i="2" s="1"/>
  <c r="B43" i="2"/>
  <c r="C43" i="2" s="1"/>
  <c r="B23" i="2"/>
  <c r="C23" i="2" s="1"/>
  <c r="B44" i="2"/>
  <c r="C44" i="2" s="1"/>
  <c r="B13" i="2"/>
  <c r="C13" i="2" s="1"/>
  <c r="B45" i="2"/>
  <c r="B14" i="2"/>
  <c r="B3" i="2"/>
  <c r="H74" i="1"/>
  <c r="G74" i="1"/>
  <c r="H73" i="1"/>
  <c r="G73" i="1"/>
  <c r="H72" i="1"/>
  <c r="G72" i="1"/>
  <c r="I72" i="1" s="1"/>
  <c r="J72" i="1" s="1"/>
  <c r="K72" i="1" s="1"/>
  <c r="H71" i="1"/>
  <c r="G71" i="1"/>
  <c r="H70" i="1"/>
  <c r="G70" i="1"/>
  <c r="H69" i="1"/>
  <c r="G69" i="1"/>
  <c r="H68" i="1"/>
  <c r="G68" i="1"/>
  <c r="H67" i="1"/>
  <c r="G67" i="1"/>
  <c r="H66" i="1"/>
  <c r="G66" i="1"/>
  <c r="I66" i="1" s="1"/>
  <c r="H65" i="1"/>
  <c r="G65" i="1"/>
  <c r="H64" i="1"/>
  <c r="G64" i="1"/>
  <c r="H63" i="1"/>
  <c r="G63" i="1"/>
  <c r="H62" i="1"/>
  <c r="G62" i="1"/>
  <c r="H61" i="1"/>
  <c r="G61" i="1"/>
  <c r="H60" i="1"/>
  <c r="G60" i="1"/>
  <c r="I60" i="1" s="1"/>
  <c r="K60" i="1" s="1"/>
  <c r="H59" i="1"/>
  <c r="G59" i="1"/>
  <c r="H58" i="1"/>
  <c r="G58" i="1"/>
  <c r="H57" i="1"/>
  <c r="G57" i="1"/>
  <c r="H56" i="1"/>
  <c r="G56" i="1"/>
  <c r="H55" i="1"/>
  <c r="G55" i="1"/>
  <c r="I55" i="1" s="1"/>
  <c r="L55" i="1" s="1"/>
  <c r="H54" i="1"/>
  <c r="G54" i="1"/>
  <c r="I54" i="1" s="1"/>
  <c r="H53" i="1"/>
  <c r="G53" i="1"/>
  <c r="H52" i="1"/>
  <c r="G52" i="1"/>
  <c r="H51" i="1"/>
  <c r="G51" i="1"/>
  <c r="H50" i="1"/>
  <c r="G50" i="1"/>
  <c r="H49" i="1"/>
  <c r="G49" i="1"/>
  <c r="H48" i="1"/>
  <c r="G48" i="1"/>
  <c r="I48" i="1" s="1"/>
  <c r="L48" i="1" s="1"/>
  <c r="H47" i="1"/>
  <c r="G47" i="1"/>
  <c r="H46" i="1"/>
  <c r="G46" i="1"/>
  <c r="H45" i="1"/>
  <c r="G45" i="1"/>
  <c r="H44" i="1"/>
  <c r="G44" i="1"/>
  <c r="H43" i="1"/>
  <c r="G43" i="1"/>
  <c r="I43" i="1" s="1"/>
  <c r="L43" i="1" s="1"/>
  <c r="H42" i="1"/>
  <c r="G42" i="1"/>
  <c r="I42" i="1" s="1"/>
  <c r="H41" i="1"/>
  <c r="G41" i="1"/>
  <c r="H40" i="1"/>
  <c r="G40" i="1"/>
  <c r="H39" i="1"/>
  <c r="G39" i="1"/>
  <c r="H38" i="1"/>
  <c r="G38" i="1"/>
  <c r="H37" i="1"/>
  <c r="G37" i="1"/>
  <c r="H36" i="1"/>
  <c r="G36" i="1"/>
  <c r="I36" i="1" s="1"/>
  <c r="L36" i="1" s="1"/>
  <c r="H35" i="1"/>
  <c r="G35" i="1"/>
  <c r="H34" i="1"/>
  <c r="G34" i="1"/>
  <c r="H33" i="1"/>
  <c r="G33" i="1"/>
  <c r="H32" i="1"/>
  <c r="G32" i="1"/>
  <c r="H31" i="1"/>
  <c r="G31" i="1"/>
  <c r="I31" i="1" s="1"/>
  <c r="J31" i="1" s="1"/>
  <c r="H30" i="1"/>
  <c r="G30" i="1"/>
  <c r="I30" i="1" s="1"/>
  <c r="L30" i="1" s="1"/>
  <c r="H29" i="1"/>
  <c r="G29" i="1"/>
  <c r="H28" i="1"/>
  <c r="G28" i="1"/>
  <c r="H27" i="1"/>
  <c r="G27" i="1"/>
  <c r="H26" i="1"/>
  <c r="G26" i="1"/>
  <c r="H25" i="1"/>
  <c r="G25" i="1"/>
  <c r="H24" i="1"/>
  <c r="G24" i="1"/>
  <c r="I24" i="1" s="1"/>
  <c r="L24" i="1" s="1"/>
  <c r="H23" i="1"/>
  <c r="G23" i="1"/>
  <c r="H22" i="1"/>
  <c r="G22" i="1"/>
  <c r="H21" i="1"/>
  <c r="G21" i="1"/>
  <c r="H20" i="1"/>
  <c r="G20" i="1"/>
  <c r="H19" i="1"/>
  <c r="G19" i="1"/>
  <c r="I19" i="1" s="1"/>
  <c r="L19" i="1" s="1"/>
  <c r="H18" i="1"/>
  <c r="G18" i="1"/>
  <c r="I18" i="1" s="1"/>
  <c r="L18" i="1" s="1"/>
  <c r="H17" i="1"/>
  <c r="G17" i="1"/>
  <c r="H16" i="1"/>
  <c r="G16" i="1"/>
  <c r="H15" i="1"/>
  <c r="G15" i="1"/>
  <c r="H14" i="1"/>
  <c r="G14" i="1"/>
  <c r="H13" i="1"/>
  <c r="G13" i="1"/>
  <c r="H12" i="1"/>
  <c r="G12" i="1"/>
  <c r="I12" i="1" s="1"/>
  <c r="J12" i="1" s="1"/>
  <c r="L12" i="1" s="1"/>
  <c r="H11" i="1"/>
  <c r="G11" i="1"/>
  <c r="H10" i="1"/>
  <c r="G10" i="1"/>
  <c r="H9" i="1"/>
  <c r="G9" i="1"/>
  <c r="H8" i="1"/>
  <c r="G8" i="1"/>
  <c r="H7" i="1"/>
  <c r="G7" i="1"/>
  <c r="I7" i="1" s="1"/>
  <c r="J7" i="1" s="1"/>
  <c r="H6" i="1"/>
  <c r="G6" i="1"/>
  <c r="I6" i="1" s="1"/>
  <c r="L6" i="1" s="1"/>
  <c r="H5" i="1"/>
  <c r="G5" i="1"/>
  <c r="H4" i="1"/>
  <c r="G4" i="1"/>
  <c r="H3" i="1"/>
  <c r="G3" i="1"/>
  <c r="H2" i="1"/>
  <c r="G2" i="1"/>
  <c r="I57" i="1" l="1"/>
  <c r="K57" i="1" s="1"/>
  <c r="I67" i="1"/>
  <c r="J67" i="1" s="1"/>
  <c r="I9" i="1"/>
  <c r="J9" i="1" s="1"/>
  <c r="K9" i="1" s="1"/>
  <c r="I21" i="1"/>
  <c r="J21" i="1" s="1"/>
  <c r="K21" i="1" s="1"/>
  <c r="I33" i="1"/>
  <c r="L33" i="1" s="1"/>
  <c r="I45" i="1"/>
  <c r="J45" i="1" s="1"/>
  <c r="L45" i="1" s="1"/>
  <c r="I69" i="1"/>
  <c r="J69" i="1" s="1"/>
  <c r="K69" i="1" s="1"/>
  <c r="I2" i="1"/>
  <c r="J2" i="1" s="1"/>
  <c r="L2" i="1" s="1"/>
  <c r="J60" i="1"/>
  <c r="J48" i="1"/>
  <c r="J36" i="1"/>
  <c r="K48" i="1"/>
  <c r="I11" i="1"/>
  <c r="J11" i="1" s="1"/>
  <c r="I23" i="1"/>
  <c r="I35" i="1"/>
  <c r="J35" i="1" s="1"/>
  <c r="L35" i="1" s="1"/>
  <c r="I47" i="1"/>
  <c r="J47" i="1" s="1"/>
  <c r="L47" i="1" s="1"/>
  <c r="I59" i="1"/>
  <c r="J59" i="1" s="1"/>
  <c r="I71" i="1"/>
  <c r="K71" i="1" s="1"/>
  <c r="K36" i="1"/>
  <c r="K24" i="1"/>
  <c r="J57" i="1"/>
  <c r="J33" i="1"/>
  <c r="L60" i="1"/>
  <c r="L57" i="1"/>
  <c r="J24" i="1"/>
  <c r="L11" i="1"/>
  <c r="K11" i="1"/>
  <c r="I5" i="1"/>
  <c r="I17" i="1"/>
  <c r="I29" i="1"/>
  <c r="I41" i="1"/>
  <c r="I53" i="1"/>
  <c r="I65" i="1"/>
  <c r="J23" i="1"/>
  <c r="K23" i="1" s="1"/>
  <c r="K12" i="1"/>
  <c r="K45" i="1"/>
  <c r="J55" i="1"/>
  <c r="J43" i="1"/>
  <c r="J19" i="1"/>
  <c r="L69" i="1"/>
  <c r="L9" i="1"/>
  <c r="I13" i="1"/>
  <c r="I49" i="1"/>
  <c r="I61" i="1"/>
  <c r="I73" i="1"/>
  <c r="J66" i="1"/>
  <c r="K66" i="1" s="1"/>
  <c r="J54" i="1"/>
  <c r="K54" i="1" s="1"/>
  <c r="J42" i="1"/>
  <c r="K42" i="1" s="1"/>
  <c r="J30" i="1"/>
  <c r="J18" i="1"/>
  <c r="J6" i="1"/>
  <c r="K67" i="1"/>
  <c r="K55" i="1"/>
  <c r="K43" i="1"/>
  <c r="K31" i="1"/>
  <c r="K19" i="1"/>
  <c r="K7" i="1"/>
  <c r="I8" i="1"/>
  <c r="I14" i="1"/>
  <c r="I20" i="1"/>
  <c r="I26" i="1"/>
  <c r="I32" i="1"/>
  <c r="I38" i="1"/>
  <c r="I44" i="1"/>
  <c r="I50" i="1"/>
  <c r="I56" i="1"/>
  <c r="I62" i="1"/>
  <c r="I68" i="1"/>
  <c r="I74" i="1"/>
  <c r="K30" i="1"/>
  <c r="K18" i="1"/>
  <c r="K6" i="1"/>
  <c r="L31" i="1"/>
  <c r="L7" i="1"/>
  <c r="L21" i="1"/>
  <c r="I25" i="1"/>
  <c r="I3" i="1"/>
  <c r="I15" i="1"/>
  <c r="I27" i="1"/>
  <c r="I39" i="1"/>
  <c r="I51" i="1"/>
  <c r="I63" i="1"/>
  <c r="I37" i="1"/>
  <c r="I4" i="1"/>
  <c r="I10" i="1"/>
  <c r="I16" i="1"/>
  <c r="I22" i="1"/>
  <c r="I28" i="1"/>
  <c r="I34" i="1"/>
  <c r="I40" i="1"/>
  <c r="I46" i="1"/>
  <c r="I52" i="1"/>
  <c r="I58" i="1"/>
  <c r="I64" i="1"/>
  <c r="I70" i="1"/>
  <c r="L71" i="1" l="1"/>
  <c r="L54" i="1"/>
  <c r="L66" i="1"/>
  <c r="L42" i="1"/>
  <c r="K33" i="1"/>
  <c r="L59" i="1"/>
  <c r="K59" i="1"/>
  <c r="J71" i="1"/>
  <c r="L70" i="1"/>
  <c r="K70" i="1"/>
  <c r="J70" i="1"/>
  <c r="J64" i="1"/>
  <c r="L64" i="1" s="1"/>
  <c r="L58" i="1"/>
  <c r="K58" i="1"/>
  <c r="J58" i="1"/>
  <c r="J52" i="1"/>
  <c r="L52" i="1" s="1"/>
  <c r="J27" i="1"/>
  <c r="L27" i="1" s="1"/>
  <c r="L40" i="1"/>
  <c r="K40" i="1"/>
  <c r="J40" i="1"/>
  <c r="L15" i="1"/>
  <c r="K15" i="1"/>
  <c r="J15" i="1"/>
  <c r="L8" i="1"/>
  <c r="K8" i="1"/>
  <c r="J8" i="1"/>
  <c r="J3" i="1"/>
  <c r="L3" i="1" s="1"/>
  <c r="K74" i="1"/>
  <c r="J74" i="1"/>
  <c r="L74" i="1"/>
  <c r="J73" i="1"/>
  <c r="L73" i="1"/>
  <c r="K73" i="1"/>
  <c r="K2" i="1"/>
  <c r="K29" i="1"/>
  <c r="L29" i="1"/>
  <c r="J29" i="1"/>
  <c r="L23" i="1"/>
  <c r="L4" i="1"/>
  <c r="K4" i="1"/>
  <c r="J4" i="1"/>
  <c r="K44" i="1"/>
  <c r="L44" i="1"/>
  <c r="J44" i="1"/>
  <c r="J37" i="1"/>
  <c r="L37" i="1"/>
  <c r="K37" i="1"/>
  <c r="L63" i="1"/>
  <c r="K63" i="1"/>
  <c r="J63" i="1"/>
  <c r="L51" i="1"/>
  <c r="K51" i="1"/>
  <c r="J51" i="1"/>
  <c r="J39" i="1"/>
  <c r="L39" i="1" s="1"/>
  <c r="K47" i="1"/>
  <c r="K35" i="1"/>
  <c r="K53" i="1"/>
  <c r="L53" i="1"/>
  <c r="J53" i="1"/>
  <c r="J28" i="1"/>
  <c r="L28" i="1" s="1"/>
  <c r="K28" i="1"/>
  <c r="J61" i="1"/>
  <c r="K61" i="1" s="1"/>
  <c r="J22" i="1"/>
  <c r="K22" i="1" s="1"/>
  <c r="J62" i="1"/>
  <c r="L62" i="1" s="1"/>
  <c r="J49" i="1"/>
  <c r="L49" i="1"/>
  <c r="K49" i="1"/>
  <c r="J16" i="1"/>
  <c r="L16" i="1"/>
  <c r="K16" i="1"/>
  <c r="L56" i="1"/>
  <c r="K56" i="1"/>
  <c r="J56" i="1"/>
  <c r="J13" i="1"/>
  <c r="L13" i="1"/>
  <c r="K13" i="1"/>
  <c r="K17" i="1"/>
  <c r="L17" i="1"/>
  <c r="J17" i="1"/>
  <c r="J38" i="1"/>
  <c r="K38" i="1" s="1"/>
  <c r="L38" i="1"/>
  <c r="K32" i="1"/>
  <c r="J32" i="1"/>
  <c r="L32" i="1"/>
  <c r="J26" i="1"/>
  <c r="L26" i="1" s="1"/>
  <c r="J20" i="1"/>
  <c r="L20" i="1" s="1"/>
  <c r="L46" i="1"/>
  <c r="K46" i="1"/>
  <c r="J46" i="1"/>
  <c r="K14" i="1"/>
  <c r="J14" i="1"/>
  <c r="L14" i="1"/>
  <c r="K65" i="1"/>
  <c r="L65" i="1"/>
  <c r="J65" i="1"/>
  <c r="J34" i="1"/>
  <c r="L34" i="1" s="1"/>
  <c r="J25" i="1"/>
  <c r="K25" i="1"/>
  <c r="L25" i="1"/>
  <c r="L68" i="1"/>
  <c r="K68" i="1"/>
  <c r="J68" i="1"/>
  <c r="J41" i="1"/>
  <c r="L41" i="1" s="1"/>
  <c r="L10" i="1"/>
  <c r="K10" i="1"/>
  <c r="J10" i="1"/>
  <c r="K50" i="1"/>
  <c r="J50" i="1"/>
  <c r="L50" i="1"/>
  <c r="L5" i="1"/>
  <c r="K5" i="1"/>
  <c r="J5" i="1"/>
  <c r="K64" i="1" l="1"/>
  <c r="L61" i="1"/>
  <c r="K52" i="1"/>
  <c r="K41" i="1"/>
  <c r="K39" i="1"/>
  <c r="K26" i="1"/>
  <c r="K62" i="1"/>
  <c r="K34" i="1"/>
  <c r="K20" i="1"/>
  <c r="K3" i="1"/>
  <c r="K27" i="1"/>
</calcChain>
</file>

<file path=xl/sharedStrings.xml><?xml version="1.0" encoding="utf-8"?>
<sst xmlns="http://schemas.openxmlformats.org/spreadsheetml/2006/main" count="436" uniqueCount="326">
  <si>
    <t>Journal Name</t>
  </si>
  <si>
    <t>Journal abbrev. (sheet name)</t>
  </si>
  <si>
    <t>Publisher</t>
  </si>
  <si>
    <t>Note</t>
  </si>
  <si>
    <t>ISSN</t>
  </si>
  <si>
    <t>WoS Core Collection Category</t>
  </si>
  <si>
    <t>Addiction</t>
  </si>
  <si>
    <t>ADDICTION</t>
  </si>
  <si>
    <t>Wiley</t>
  </si>
  <si>
    <t>No longer offers badges</t>
  </si>
  <si>
    <t>0965-2140</t>
  </si>
  <si>
    <t>Psychiatry | Substance Abuse</t>
  </si>
  <si>
    <t>Addiction Research &amp; Theory</t>
  </si>
  <si>
    <t>ADDICT RES THEORY</t>
  </si>
  <si>
    <t>Taylor &amp; Francis</t>
  </si>
  <si>
    <t>1606-6359</t>
  </si>
  <si>
    <t>Substance Abuse | Social Issues</t>
  </si>
  <si>
    <t>Advances in Methods and Practices in Psychological Science</t>
  </si>
  <si>
    <t>AMPPS</t>
  </si>
  <si>
    <t>SAGE</t>
  </si>
  <si>
    <t>2515-2459</t>
  </si>
  <si>
    <t>Psychology</t>
  </si>
  <si>
    <t>AIS Transactions on Replication Research</t>
  </si>
  <si>
    <t>TRR</t>
  </si>
  <si>
    <t>Elsevier</t>
  </si>
  <si>
    <t>2473-3458</t>
  </si>
  <si>
    <t>(not found)</t>
  </si>
  <si>
    <t>American Journal of Orthopsychiatry</t>
  </si>
  <si>
    <t>AM J ORTHOPSYCHIAT</t>
  </si>
  <si>
    <t>APA</t>
  </si>
  <si>
    <t>0002-9432</t>
  </si>
  <si>
    <t>Social Work</t>
  </si>
  <si>
    <t>American Journal of Political Science</t>
  </si>
  <si>
    <t>AM J POLIT SCI</t>
  </si>
  <si>
    <t>0092-5853</t>
  </si>
  <si>
    <t>Political Science</t>
  </si>
  <si>
    <t>American Journal of Primatology</t>
  </si>
  <si>
    <t>AM J PRIMATOL</t>
  </si>
  <si>
    <t>0275-2565</t>
  </si>
  <si>
    <t>Zoology</t>
  </si>
  <si>
    <t>Analyses of Social Issues and Public Policy (ASAP)</t>
  </si>
  <si>
    <t>ASAP</t>
  </si>
  <si>
    <t>1529-7489</t>
  </si>
  <si>
    <t>Social Issues | Psychology, Social</t>
  </si>
  <si>
    <t>Annual Review of Applied Linguistics</t>
  </si>
  <si>
    <t>ANNU REV APPL LINGUI</t>
  </si>
  <si>
    <t>Cambridge University Press</t>
  </si>
  <si>
    <t>0267-1905</t>
  </si>
  <si>
    <t>Linguistics</t>
  </si>
  <si>
    <t>Archive for the Psychology of Religion</t>
  </si>
  <si>
    <t>ARCH PSYCHOL RELIG</t>
  </si>
  <si>
    <t>0084-6724</t>
  </si>
  <si>
    <t>Psychology, Multidisciplinary</t>
  </si>
  <si>
    <t>Asian American Journal of Psychology</t>
  </si>
  <si>
    <t>ASIAN AM J PSYCHOL</t>
  </si>
  <si>
    <t>1948-1985</t>
  </si>
  <si>
    <t>Ethnic Studies | Psychology, Multidisciplinary</t>
  </si>
  <si>
    <t>BMJ Open Science</t>
  </si>
  <si>
    <t>BMJ OPEN SCI</t>
  </si>
  <si>
    <t>BMJ</t>
  </si>
  <si>
    <t>No longer published</t>
  </si>
  <si>
    <t>Brain and Neuroscience Advances</t>
  </si>
  <si>
    <t>BRAIN NEUROSCI ADV</t>
  </si>
  <si>
    <t>2398-2128</t>
  </si>
  <si>
    <t>Canadian Journal of Experimental Psychology (CJEP)</t>
  </si>
  <si>
    <t>CJEP</t>
  </si>
  <si>
    <t>1196-1961</t>
  </si>
  <si>
    <t>Psychology, Experimental</t>
  </si>
  <si>
    <t>Clinical Psychological Science</t>
  </si>
  <si>
    <t>CLIN PSYCHOL SCI</t>
  </si>
  <si>
    <t>APS</t>
  </si>
  <si>
    <t>2167-7026</t>
  </si>
  <si>
    <t>Psychology | Psychiatry</t>
  </si>
  <si>
    <t>Cognitive Science</t>
  </si>
  <si>
    <t>COGNITIVE SCI</t>
  </si>
  <si>
    <t>1551-6709</t>
  </si>
  <si>
    <t>Communication Research Reports</t>
  </si>
  <si>
    <t>COMMUN RES REP</t>
  </si>
  <si>
    <t>0882-4096</t>
  </si>
  <si>
    <t>Communication</t>
  </si>
  <si>
    <t>Communication Studies</t>
  </si>
  <si>
    <t>COMMUN STUD</t>
  </si>
  <si>
    <t>1051-0974</t>
  </si>
  <si>
    <t>Cortex</t>
  </si>
  <si>
    <t>CORTEX</t>
  </si>
  <si>
    <t>0010-9452</t>
  </si>
  <si>
    <t>Neurosciences | Behavioral Sciences</t>
  </si>
  <si>
    <t>Cultural Diversity &amp; Ethnic Minority Psychology</t>
  </si>
  <si>
    <t>CULT DIVERS ETHN MIN</t>
  </si>
  <si>
    <t>1099-9809</t>
  </si>
  <si>
    <t>Psychology, Social | Ethnic Studies</t>
  </si>
  <si>
    <t>Emerging Adulthood</t>
  </si>
  <si>
    <t>EA</t>
  </si>
  <si>
    <t>2167-6968</t>
  </si>
  <si>
    <t>Psychology, Development | Family Studies | Psychology, Social</t>
  </si>
  <si>
    <t>Environmental Toxicology and Chemistry</t>
  </si>
  <si>
    <t>ENVIRON TOXICOL CHEM</t>
  </si>
  <si>
    <t>0730-7268</t>
  </si>
  <si>
    <t>Toxicology | Environmental Sciences</t>
  </si>
  <si>
    <t>European Journal of Personality</t>
  </si>
  <si>
    <t>EUR J PERSONALITY</t>
  </si>
  <si>
    <t>Was Wiley, now SAGE</t>
  </si>
  <si>
    <t>0890-2070</t>
  </si>
  <si>
    <t>Psychology, Social</t>
  </si>
  <si>
    <t>Evolution and Human Behavior</t>
  </si>
  <si>
    <t>EVOL HUM BEHAV</t>
  </si>
  <si>
    <t>1090-5138</t>
  </si>
  <si>
    <t>Behavioral Sciences</t>
  </si>
  <si>
    <t>Exceptional Children</t>
  </si>
  <si>
    <t>EXCEPT CHILDREN</t>
  </si>
  <si>
    <t>0014-4029</t>
  </si>
  <si>
    <t>Education, Special | Rehabilitation</t>
  </si>
  <si>
    <t>Geoscience Data Journal</t>
  </si>
  <si>
    <t>GEOSCI DATA J</t>
  </si>
  <si>
    <t>2049-6060</t>
  </si>
  <si>
    <t>Meteorology &amp; Atmospheric Sciences | Geosciences, Multidisciplinary</t>
  </si>
  <si>
    <t>Gifted Child Quarterly</t>
  </si>
  <si>
    <t>GIFTED CHILD QUART</t>
  </si>
  <si>
    <t>0016-9862</t>
  </si>
  <si>
    <t>Psychology, Educational | Education, Special</t>
  </si>
  <si>
    <t>International Gambling Studies</t>
  </si>
  <si>
    <t>INT GAMBL STUD</t>
  </si>
  <si>
    <t>1445-9795</t>
  </si>
  <si>
    <t>Substance Abuse</t>
  </si>
  <si>
    <t>International Journal for the Psychology of Religion</t>
  </si>
  <si>
    <t>INT J PSYCHOL RELIG</t>
  </si>
  <si>
    <t>1050-8619</t>
  </si>
  <si>
    <t>International Journal of Primatology</t>
  </si>
  <si>
    <t>INT J PRIMATOL</t>
  </si>
  <si>
    <t>Springer Nature</t>
  </si>
  <si>
    <t>0164-0291</t>
  </si>
  <si>
    <t>Internet Archaeology</t>
  </si>
  <si>
    <t>INTERNET ARCHAEOL</t>
  </si>
  <si>
    <t>University of York</t>
  </si>
  <si>
    <t>1363-5387</t>
  </si>
  <si>
    <t>Journal of Behavioral Public Administration</t>
  </si>
  <si>
    <t>JBPA</t>
  </si>
  <si>
    <t>2576-6465</t>
  </si>
  <si>
    <t>Journal of Cognition and Development</t>
  </si>
  <si>
    <t>J COGN DEV</t>
  </si>
  <si>
    <t>1524-8372</t>
  </si>
  <si>
    <t>Psychology, Experimental | Psychology, Development</t>
  </si>
  <si>
    <t>Journal of Counseling Psychology</t>
  </si>
  <si>
    <t>J COUNS PSYCHOL</t>
  </si>
  <si>
    <t>0022-0167</t>
  </si>
  <si>
    <t>Psychology, Applied | Psychology, Educational</t>
  </si>
  <si>
    <t>Journal of Experimental Social Psychology</t>
  </si>
  <si>
    <t>J EXP SOC PSYCHOL</t>
  </si>
  <si>
    <t>0022-1031</t>
  </si>
  <si>
    <t>Journal of International Crisis and Risk Communication Research</t>
  </si>
  <si>
    <t>JICRCR</t>
  </si>
  <si>
    <t>Nicholson School of Communication and Media</t>
  </si>
  <si>
    <t>2576-0017</t>
  </si>
  <si>
    <t>Journal of Neurochemistry</t>
  </si>
  <si>
    <t>J NEUROCHEM</t>
  </si>
  <si>
    <t>0022-3042</t>
  </si>
  <si>
    <t>Neurosciences | Biochemistry &amp; Molecular Biology</t>
  </si>
  <si>
    <t>Journal of Neuroendocrinology</t>
  </si>
  <si>
    <t>J NEUROENDOCRINOL</t>
  </si>
  <si>
    <t>0953-8194</t>
  </si>
  <si>
    <t>Neurosciences | Endocrinology &amp; Metabolism</t>
  </si>
  <si>
    <t>Journal of Neuroscience Research (JNR)</t>
  </si>
  <si>
    <t>JNR</t>
  </si>
  <si>
    <t>0360-4012</t>
  </si>
  <si>
    <t>Neurosciences</t>
  </si>
  <si>
    <t>Journal of Personality Assessment</t>
  </si>
  <si>
    <t>J PERS ASSESS</t>
  </si>
  <si>
    <t>0022-3891</t>
  </si>
  <si>
    <t>Psychology, Social | Psychology, Clinical</t>
  </si>
  <si>
    <t>Journal of Psychiatric and Mental Health Nursing</t>
  </si>
  <si>
    <t>J PSYCHIATR MENT HLT</t>
  </si>
  <si>
    <t>1351-0126</t>
  </si>
  <si>
    <t>Psychiatry | Nursing</t>
  </si>
  <si>
    <t>Journal of Research in Personality</t>
  </si>
  <si>
    <t>J RES PERS</t>
  </si>
  <si>
    <t>0092-6566</t>
  </si>
  <si>
    <t>Journal of Research on Educational Effectiveness</t>
  </si>
  <si>
    <t>J RES EDUC EFF</t>
  </si>
  <si>
    <t>1934-5747</t>
  </si>
  <si>
    <t>Education &amp; Educational Research</t>
  </si>
  <si>
    <t>Journal of Sleep Research</t>
  </si>
  <si>
    <t>J SLEEP RES</t>
  </si>
  <si>
    <t>0962-1105</t>
  </si>
  <si>
    <t>Clinical Neurology | Neurosciences</t>
  </si>
  <si>
    <t>Journal of Social Psychology</t>
  </si>
  <si>
    <t>J SOC PSYCHOL</t>
  </si>
  <si>
    <t>0022-4545</t>
  </si>
  <si>
    <t>Language Learning</t>
  </si>
  <si>
    <t>LANG LEARN</t>
  </si>
  <si>
    <t>0023-8333</t>
  </si>
  <si>
    <t>Linguistics | Education &amp; Educational Research</t>
  </si>
  <si>
    <t>Language Testing</t>
  </si>
  <si>
    <t>LANG TEST</t>
  </si>
  <si>
    <t>0265-5322</t>
  </si>
  <si>
    <t>Law and Human Behavior</t>
  </si>
  <si>
    <t>LAW HUMAN BEHAV</t>
  </si>
  <si>
    <t>0147-7307</t>
  </si>
  <si>
    <t>Law | Psychology, Social</t>
  </si>
  <si>
    <t>Management and Organization Review</t>
  </si>
  <si>
    <t>MANAGE ORGAN REV</t>
  </si>
  <si>
    <t>1740-8776</t>
  </si>
  <si>
    <t>Management</t>
  </si>
  <si>
    <t>Meta-Psychology</t>
  </si>
  <si>
    <t>META PSYCH</t>
  </si>
  <si>
    <t>Linneaus University Press</t>
  </si>
  <si>
    <t>2003-2714</t>
  </si>
  <si>
    <t>Neuropsychology</t>
  </si>
  <si>
    <t>NEUROPSYCHOLOGY</t>
  </si>
  <si>
    <t>0894-4105</t>
  </si>
  <si>
    <t>Psychology | Neurosciences</t>
  </si>
  <si>
    <t>Neuroscience of Consciousness</t>
  </si>
  <si>
    <t>NEUROSCI CONSCIOUS</t>
  </si>
  <si>
    <t>Oxford University Press</t>
  </si>
  <si>
    <t>2057-2107</t>
  </si>
  <si>
    <t>Psychology, Biological</t>
  </si>
  <si>
    <t>Political Communication</t>
  </si>
  <si>
    <t>POLIT COMMUN</t>
  </si>
  <si>
    <t>1058-4609</t>
  </si>
  <si>
    <t>Communication | Political Science</t>
  </si>
  <si>
    <t>Psi Chi Journal of Psychological Research</t>
  </si>
  <si>
    <t>PSI CHI J PSYCHOL RES</t>
  </si>
  <si>
    <t>Psi Chi</t>
  </si>
  <si>
    <t>2164-8204</t>
  </si>
  <si>
    <t>Psychological Methods</t>
  </si>
  <si>
    <t>PSYCHOL METHODS</t>
  </si>
  <si>
    <t>1082-989X</t>
  </si>
  <si>
    <t>Psychological Science</t>
  </si>
  <si>
    <t>PSYCHOL SCI</t>
  </si>
  <si>
    <t>0956-7976</t>
  </si>
  <si>
    <t>Psychology of Men &amp; Masculinities</t>
  </si>
  <si>
    <t>PSYCHOL MEN MASCULIN</t>
  </si>
  <si>
    <t>1524-9220</t>
  </si>
  <si>
    <t>Psychology of Popular Media Culture</t>
  </si>
  <si>
    <t>PSYCHOL POP MEDIA CULT</t>
  </si>
  <si>
    <t>2689-6567</t>
  </si>
  <si>
    <t>Communication | Psychology, Multidisciplinary</t>
  </si>
  <si>
    <t>Public Administration Review</t>
  </si>
  <si>
    <t>PUBLIC ADMIN REV</t>
  </si>
  <si>
    <t>Published by ASPA previously?</t>
  </si>
  <si>
    <t>0033-3352</t>
  </si>
  <si>
    <t>Public Administration</t>
  </si>
  <si>
    <t>Quarterly Journal of Experimental Psychology</t>
  </si>
  <si>
    <t>Q J EXP PSYCHOL</t>
  </si>
  <si>
    <t>1747-0218</t>
  </si>
  <si>
    <t>Psychology | Physiology</t>
  </si>
  <si>
    <t>Sexual Abuse</t>
  </si>
  <si>
    <t>SEX ABUSE</t>
  </si>
  <si>
    <t>1079-0632</t>
  </si>
  <si>
    <t>Psychology, Clinical | Criminology &amp; Penology</t>
  </si>
  <si>
    <t>Social Psychology</t>
  </si>
  <si>
    <t>SOC PSYCHOL</t>
  </si>
  <si>
    <t>Hogrefe</t>
  </si>
  <si>
    <t>1864-9335</t>
  </si>
  <si>
    <t>Strategic Management Journal</t>
  </si>
  <si>
    <t>STRATEG MANAGE J</t>
  </si>
  <si>
    <t>0143-2095</t>
  </si>
  <si>
    <t>Management | Business</t>
  </si>
  <si>
    <t>Studies in Second Language Acquisition</t>
  </si>
  <si>
    <t>STUD SECOND LANG ACQ</t>
  </si>
  <si>
    <t>0272-2631</t>
  </si>
  <si>
    <t>The Modern Language Journal</t>
  </si>
  <si>
    <t>MOD LANG J</t>
  </si>
  <si>
    <t>0026-7902</t>
  </si>
  <si>
    <t>Education &amp; Educational Research | Linguistics</t>
  </si>
  <si>
    <t>The Photogrammetric Record</t>
  </si>
  <si>
    <t>PHOTOGRAMM REC</t>
  </si>
  <si>
    <t>0031-868X</t>
  </si>
  <si>
    <t>Geography, Physical | Geosciences, Multidisciplinary | Remote Sensing | Imaging Science &amp; Photographic Technology</t>
  </si>
  <si>
    <t>Decision</t>
  </si>
  <si>
    <t>DECISION</t>
  </si>
  <si>
    <t>2325-9965</t>
  </si>
  <si>
    <t>Ear and Hearing</t>
  </si>
  <si>
    <t>EAR HEAR</t>
  </si>
  <si>
    <t>Wolters Kluwer</t>
  </si>
  <si>
    <t>1538-4667</t>
  </si>
  <si>
    <t>Otorhinolaryngology | Audiology &amp; Speech-Language Pathology</t>
  </si>
  <si>
    <t>Archives of Scientific Psychology</t>
  </si>
  <si>
    <t>ARCH SCI PSYCHOL</t>
  </si>
  <si>
    <t>2169-3269</t>
  </si>
  <si>
    <t>Canadian Journal of Behavioural Science</t>
  </si>
  <si>
    <t>CAN J BEHAV SCI</t>
  </si>
  <si>
    <t>0008-400X</t>
  </si>
  <si>
    <t>Journal of Comparative Psychology</t>
  </si>
  <si>
    <t>J COMP PSYCHOL</t>
  </si>
  <si>
    <t>0735-7036</t>
  </si>
  <si>
    <t>Psychology | Zoology | Behavioral Sciences</t>
  </si>
  <si>
    <t>Journal of Threat Assessment and Management</t>
  </si>
  <si>
    <t>J THREAT ASS MAN</t>
  </si>
  <si>
    <t>2169-4842</t>
  </si>
  <si>
    <t>Journal of Experimental Psychology: Learning, Memory, and Cognition</t>
  </si>
  <si>
    <t>J EXP PSYCHOL LEARN MEM COGN</t>
  </si>
  <si>
    <t>0278-7393</t>
  </si>
  <si>
    <t>N</t>
  </si>
  <si>
    <t>Field 1</t>
  </si>
  <si>
    <t>Field 2</t>
  </si>
  <si>
    <t>Field 3</t>
  </si>
  <si>
    <t>Field 4</t>
  </si>
  <si>
    <t>Family Studies</t>
  </si>
  <si>
    <t>Imaging Science &amp; Photographic Technology</t>
  </si>
  <si>
    <t>Geosciences, Multidisciplinary</t>
  </si>
  <si>
    <t>Remote Sensing</t>
  </si>
  <si>
    <t>Psychiatry</t>
  </si>
  <si>
    <t>Social Issues</t>
  </si>
  <si>
    <t>Ethnic Studies</t>
  </si>
  <si>
    <t>Psychology, Development</t>
  </si>
  <si>
    <t>Toxicology</t>
  </si>
  <si>
    <t>Education, Special</t>
  </si>
  <si>
    <t>Meteorology &amp; Atmospheric Sciences</t>
  </si>
  <si>
    <t>Psychology, Educational</t>
  </si>
  <si>
    <t>Psychology, Applied</t>
  </si>
  <si>
    <t>Clinical Neurology</t>
  </si>
  <si>
    <t>Law</t>
  </si>
  <si>
    <t>Psychology, Clinical</t>
  </si>
  <si>
    <t>Geography, Physical</t>
  </si>
  <si>
    <t>Otorhinolaryngology</t>
  </si>
  <si>
    <t>Environmental Sciences</t>
  </si>
  <si>
    <t>Rehabilitation</t>
  </si>
  <si>
    <t>Biochemistry &amp; Molecular Biology</t>
  </si>
  <si>
    <t>Endocrinology &amp; Metabolism</t>
  </si>
  <si>
    <t>Nursing</t>
  </si>
  <si>
    <t>Physiology</t>
  </si>
  <si>
    <t>Criminology &amp; Penology</t>
  </si>
  <si>
    <t>Business</t>
  </si>
  <si>
    <t>Audiology &amp; Speech-Language Pathology</t>
  </si>
  <si>
    <t>%</t>
  </si>
  <si>
    <t>Subject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</si>
</sst>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4" borderId="1" xfId="0" applyFill="1" applyBorder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166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68C5-8F8F-4F6C-AE54-8764F70BD1E7}">
  <dimension ref="A1:N74"/>
  <sheetViews>
    <sheetView topLeftCell="H71" workbookViewId="0">
      <selection activeCell="N2" sqref="N2:N74"/>
    </sheetView>
  </sheetViews>
  <sheetFormatPr defaultRowHeight="15" x14ac:dyDescent="0.25"/>
  <cols>
    <col min="1" max="1" width="63.5703125" bestFit="1" customWidth="1"/>
    <col min="6" max="6" width="107.28515625" bestFit="1" customWidth="1"/>
    <col min="11" max="11" width="34" bestFit="1" customWidth="1"/>
    <col min="12" max="12" width="37.28515625" bestFit="1" customWidth="1"/>
    <col min="13" max="13" width="18.85546875" bestFit="1" customWidth="1"/>
    <col min="14" max="14" width="4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8" t="s">
        <v>292</v>
      </c>
      <c r="J1" s="4"/>
      <c r="K1" s="9" t="s">
        <v>293</v>
      </c>
      <c r="L1" s="9" t="s">
        <v>294</v>
      </c>
      <c r="M1" s="10" t="s">
        <v>295</v>
      </c>
      <c r="N1" s="10" t="s">
        <v>296</v>
      </c>
    </row>
    <row r="2" spans="1:14" x14ac:dyDescent="0.25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2" t="s">
        <v>11</v>
      </c>
      <c r="G2" s="4">
        <f>LEN(F2)</f>
        <v>28</v>
      </c>
      <c r="H2" s="4">
        <f>LEN(SUBSTITUTE(F2,"|",""))</f>
        <v>27</v>
      </c>
      <c r="I2" s="4">
        <f>G2-H2+1</f>
        <v>2</v>
      </c>
      <c r="J2" s="4">
        <f>IF(I2&gt;1,FIND("|",F2,1),0)</f>
        <v>12</v>
      </c>
      <c r="K2" s="4" t="str">
        <f>IF(I2=1,TRIM(F2),TRIM(LEFT(F2,J2-1)))</f>
        <v>Psychiatry</v>
      </c>
      <c r="L2" s="4" t="str">
        <f>IF(I2=2,TRIM(RIGHT(F2,G2-J2)),"")</f>
        <v>Substance Abuse</v>
      </c>
      <c r="M2" s="4"/>
      <c r="N2" s="4"/>
    </row>
    <row r="3" spans="1:14" x14ac:dyDescent="0.25">
      <c r="A3" s="4" t="s">
        <v>12</v>
      </c>
      <c r="B3" s="4" t="s">
        <v>13</v>
      </c>
      <c r="C3" s="4" t="s">
        <v>14</v>
      </c>
      <c r="D3" s="4"/>
      <c r="E3" s="5" t="s">
        <v>15</v>
      </c>
      <c r="F3" s="4" t="s">
        <v>16</v>
      </c>
      <c r="G3" s="4">
        <f t="shared" ref="G3:G66" si="0">LEN(F3)</f>
        <v>31</v>
      </c>
      <c r="H3" s="4">
        <f t="shared" ref="H3:H66" si="1">LEN(SUBSTITUTE(F3,"|",""))</f>
        <v>30</v>
      </c>
      <c r="I3" s="4">
        <f t="shared" ref="I3:I66" si="2">G3-H3+1</f>
        <v>2</v>
      </c>
      <c r="J3" s="4">
        <f t="shared" ref="J3:J66" si="3">IF(I3&gt;1,FIND("|",F3,1),0)</f>
        <v>17</v>
      </c>
      <c r="K3" s="4" t="str">
        <f t="shared" ref="K3:K66" si="4">IF(I3=1,TRIM(F3),TRIM(LEFT(F3,J3-1)))</f>
        <v>Substance Abuse</v>
      </c>
      <c r="L3" s="4" t="str">
        <f t="shared" ref="L3:L66" si="5">IF(I3=2,TRIM(RIGHT(F3,G3-J3)),"")</f>
        <v>Social Issues</v>
      </c>
      <c r="M3" s="4"/>
      <c r="N3" s="4"/>
    </row>
    <row r="4" spans="1:14" x14ac:dyDescent="0.25">
      <c r="A4" s="4" t="s">
        <v>17</v>
      </c>
      <c r="B4" s="4" t="s">
        <v>18</v>
      </c>
      <c r="C4" s="4" t="s">
        <v>19</v>
      </c>
      <c r="D4" s="4"/>
      <c r="E4" s="5" t="s">
        <v>20</v>
      </c>
      <c r="F4" s="4" t="s">
        <v>21</v>
      </c>
      <c r="G4" s="4">
        <f t="shared" si="0"/>
        <v>10</v>
      </c>
      <c r="H4" s="4">
        <f t="shared" si="1"/>
        <v>10</v>
      </c>
      <c r="I4" s="4">
        <f t="shared" si="2"/>
        <v>1</v>
      </c>
      <c r="J4" s="4">
        <f t="shared" si="3"/>
        <v>0</v>
      </c>
      <c r="K4" s="4" t="str">
        <f t="shared" si="4"/>
        <v>Psychology</v>
      </c>
      <c r="L4" s="4" t="str">
        <f t="shared" si="5"/>
        <v/>
      </c>
      <c r="M4" s="4"/>
      <c r="N4" s="4"/>
    </row>
    <row r="5" spans="1:14" x14ac:dyDescent="0.25">
      <c r="A5" s="4" t="s">
        <v>22</v>
      </c>
      <c r="B5" s="4" t="s">
        <v>23</v>
      </c>
      <c r="C5" s="4" t="s">
        <v>24</v>
      </c>
      <c r="D5" s="4"/>
      <c r="E5" s="5" t="s">
        <v>25</v>
      </c>
      <c r="F5" s="4" t="s">
        <v>26</v>
      </c>
      <c r="G5" s="4">
        <f t="shared" si="0"/>
        <v>11</v>
      </c>
      <c r="H5" s="4">
        <f t="shared" si="1"/>
        <v>11</v>
      </c>
      <c r="I5" s="4">
        <f t="shared" si="2"/>
        <v>1</v>
      </c>
      <c r="J5" s="4">
        <f t="shared" si="3"/>
        <v>0</v>
      </c>
      <c r="K5" s="4" t="str">
        <f t="shared" si="4"/>
        <v>(not found)</v>
      </c>
      <c r="L5" s="4" t="str">
        <f t="shared" si="5"/>
        <v/>
      </c>
      <c r="M5" s="4"/>
      <c r="N5" s="4"/>
    </row>
    <row r="6" spans="1:14" x14ac:dyDescent="0.25">
      <c r="A6" s="4" t="s">
        <v>27</v>
      </c>
      <c r="B6" s="4" t="s">
        <v>28</v>
      </c>
      <c r="C6" s="4" t="s">
        <v>29</v>
      </c>
      <c r="D6" s="4"/>
      <c r="E6" s="5" t="s">
        <v>30</v>
      </c>
      <c r="F6" s="4" t="s">
        <v>31</v>
      </c>
      <c r="G6" s="4">
        <f t="shared" si="0"/>
        <v>11</v>
      </c>
      <c r="H6" s="4">
        <f t="shared" si="1"/>
        <v>11</v>
      </c>
      <c r="I6" s="4">
        <f t="shared" si="2"/>
        <v>1</v>
      </c>
      <c r="J6" s="4">
        <f t="shared" si="3"/>
        <v>0</v>
      </c>
      <c r="K6" s="4" t="str">
        <f t="shared" si="4"/>
        <v>Social Work</v>
      </c>
      <c r="L6" s="4" t="str">
        <f t="shared" si="5"/>
        <v/>
      </c>
      <c r="M6" s="4"/>
      <c r="N6" s="4"/>
    </row>
    <row r="7" spans="1:14" x14ac:dyDescent="0.25">
      <c r="A7" s="4" t="s">
        <v>32</v>
      </c>
      <c r="B7" s="4" t="s">
        <v>33</v>
      </c>
      <c r="C7" s="4" t="s">
        <v>8</v>
      </c>
      <c r="D7" s="4"/>
      <c r="E7" s="5" t="s">
        <v>34</v>
      </c>
      <c r="F7" s="4" t="s">
        <v>35</v>
      </c>
      <c r="G7" s="4">
        <f t="shared" si="0"/>
        <v>17</v>
      </c>
      <c r="H7" s="4">
        <f t="shared" si="1"/>
        <v>17</v>
      </c>
      <c r="I7" s="4">
        <f t="shared" si="2"/>
        <v>1</v>
      </c>
      <c r="J7" s="4">
        <f t="shared" si="3"/>
        <v>0</v>
      </c>
      <c r="K7" s="4" t="str">
        <f t="shared" si="4"/>
        <v>Political Science</v>
      </c>
      <c r="L7" s="4" t="str">
        <f t="shared" si="5"/>
        <v/>
      </c>
      <c r="M7" s="4"/>
      <c r="N7" s="4"/>
    </row>
    <row r="8" spans="1:14" x14ac:dyDescent="0.25">
      <c r="A8" s="4" t="s">
        <v>36</v>
      </c>
      <c r="B8" s="4" t="s">
        <v>37</v>
      </c>
      <c r="C8" s="4" t="s">
        <v>8</v>
      </c>
      <c r="D8" s="4"/>
      <c r="E8" s="5" t="s">
        <v>38</v>
      </c>
      <c r="F8" s="4" t="s">
        <v>39</v>
      </c>
      <c r="G8" s="4">
        <f t="shared" si="0"/>
        <v>7</v>
      </c>
      <c r="H8" s="4">
        <f t="shared" si="1"/>
        <v>7</v>
      </c>
      <c r="I8" s="4">
        <f t="shared" si="2"/>
        <v>1</v>
      </c>
      <c r="J8" s="4">
        <f t="shared" si="3"/>
        <v>0</v>
      </c>
      <c r="K8" s="4" t="str">
        <f t="shared" si="4"/>
        <v>Zoology</v>
      </c>
      <c r="L8" s="4" t="str">
        <f t="shared" si="5"/>
        <v/>
      </c>
      <c r="M8" s="4"/>
      <c r="N8" s="4"/>
    </row>
    <row r="9" spans="1:14" x14ac:dyDescent="0.25">
      <c r="A9" s="4" t="s">
        <v>40</v>
      </c>
      <c r="B9" s="4" t="s">
        <v>41</v>
      </c>
      <c r="C9" s="4" t="s">
        <v>8</v>
      </c>
      <c r="D9" s="4"/>
      <c r="E9" s="5" t="s">
        <v>42</v>
      </c>
      <c r="F9" s="4" t="s">
        <v>43</v>
      </c>
      <c r="G9" s="4">
        <f t="shared" si="0"/>
        <v>34</v>
      </c>
      <c r="H9" s="4">
        <f t="shared" si="1"/>
        <v>33</v>
      </c>
      <c r="I9" s="4">
        <f t="shared" si="2"/>
        <v>2</v>
      </c>
      <c r="J9" s="4">
        <f t="shared" si="3"/>
        <v>15</v>
      </c>
      <c r="K9" s="4" t="str">
        <f t="shared" si="4"/>
        <v>Social Issues</v>
      </c>
      <c r="L9" s="4" t="str">
        <f t="shared" si="5"/>
        <v>Psychology, Social</v>
      </c>
      <c r="M9" s="4"/>
      <c r="N9" s="4"/>
    </row>
    <row r="10" spans="1:14" x14ac:dyDescent="0.25">
      <c r="A10" s="4" t="s">
        <v>44</v>
      </c>
      <c r="B10" s="4" t="s">
        <v>45</v>
      </c>
      <c r="C10" s="4" t="s">
        <v>46</v>
      </c>
      <c r="D10" s="4"/>
      <c r="E10" s="5" t="s">
        <v>47</v>
      </c>
      <c r="F10" s="4" t="s">
        <v>48</v>
      </c>
      <c r="G10" s="4">
        <f t="shared" si="0"/>
        <v>11</v>
      </c>
      <c r="H10" s="4">
        <f t="shared" si="1"/>
        <v>11</v>
      </c>
      <c r="I10" s="4">
        <f t="shared" si="2"/>
        <v>1</v>
      </c>
      <c r="J10" s="4">
        <f t="shared" si="3"/>
        <v>0</v>
      </c>
      <c r="K10" s="4" t="str">
        <f t="shared" si="4"/>
        <v>Linguistics</v>
      </c>
      <c r="L10" s="4" t="str">
        <f t="shared" si="5"/>
        <v/>
      </c>
      <c r="M10" s="4"/>
      <c r="N10" s="4"/>
    </row>
    <row r="11" spans="1:14" x14ac:dyDescent="0.25">
      <c r="A11" s="4" t="s">
        <v>49</v>
      </c>
      <c r="B11" s="4" t="s">
        <v>50</v>
      </c>
      <c r="C11" s="4" t="s">
        <v>19</v>
      </c>
      <c r="D11" s="4"/>
      <c r="E11" s="5" t="s">
        <v>51</v>
      </c>
      <c r="F11" s="4" t="s">
        <v>52</v>
      </c>
      <c r="G11" s="4">
        <f t="shared" si="0"/>
        <v>29</v>
      </c>
      <c r="H11" s="4">
        <f t="shared" si="1"/>
        <v>29</v>
      </c>
      <c r="I11" s="4">
        <f t="shared" si="2"/>
        <v>1</v>
      </c>
      <c r="J11" s="4">
        <f t="shared" si="3"/>
        <v>0</v>
      </c>
      <c r="K11" s="4" t="str">
        <f t="shared" si="4"/>
        <v>Psychology, Multidisciplinary</v>
      </c>
      <c r="L11" s="4" t="str">
        <f t="shared" si="5"/>
        <v/>
      </c>
      <c r="M11" s="4"/>
      <c r="N11" s="4"/>
    </row>
    <row r="12" spans="1:14" x14ac:dyDescent="0.25">
      <c r="A12" s="4" t="s">
        <v>53</v>
      </c>
      <c r="B12" s="4" t="s">
        <v>54</v>
      </c>
      <c r="C12" s="4" t="s">
        <v>29</v>
      </c>
      <c r="D12" s="4"/>
      <c r="E12" s="5" t="s">
        <v>55</v>
      </c>
      <c r="F12" s="4" t="s">
        <v>56</v>
      </c>
      <c r="G12" s="4">
        <f t="shared" si="0"/>
        <v>46</v>
      </c>
      <c r="H12" s="4">
        <f t="shared" si="1"/>
        <v>45</v>
      </c>
      <c r="I12" s="4">
        <f t="shared" si="2"/>
        <v>2</v>
      </c>
      <c r="J12" s="4">
        <f t="shared" si="3"/>
        <v>16</v>
      </c>
      <c r="K12" s="4" t="str">
        <f t="shared" si="4"/>
        <v>Ethnic Studies</v>
      </c>
      <c r="L12" s="4" t="str">
        <f t="shared" si="5"/>
        <v>Psychology, Multidisciplinary</v>
      </c>
      <c r="M12" s="4"/>
      <c r="N12" s="4"/>
    </row>
    <row r="13" spans="1:14" x14ac:dyDescent="0.25">
      <c r="A13" s="6" t="s">
        <v>57</v>
      </c>
      <c r="B13" s="6" t="s">
        <v>58</v>
      </c>
      <c r="C13" s="6" t="s">
        <v>59</v>
      </c>
      <c r="D13" s="6" t="s">
        <v>60</v>
      </c>
      <c r="E13" s="7"/>
      <c r="F13" s="6" t="s">
        <v>26</v>
      </c>
      <c r="G13" s="4">
        <f t="shared" si="0"/>
        <v>11</v>
      </c>
      <c r="H13" s="4">
        <f t="shared" si="1"/>
        <v>11</v>
      </c>
      <c r="I13" s="4">
        <f t="shared" si="2"/>
        <v>1</v>
      </c>
      <c r="J13" s="4">
        <f t="shared" si="3"/>
        <v>0</v>
      </c>
      <c r="K13" s="4" t="str">
        <f t="shared" si="4"/>
        <v>(not found)</v>
      </c>
      <c r="L13" s="4" t="str">
        <f t="shared" si="5"/>
        <v/>
      </c>
      <c r="M13" s="4"/>
      <c r="N13" s="4"/>
    </row>
    <row r="14" spans="1:14" x14ac:dyDescent="0.25">
      <c r="A14" s="4" t="s">
        <v>61</v>
      </c>
      <c r="B14" s="4" t="s">
        <v>62</v>
      </c>
      <c r="C14" s="4" t="s">
        <v>19</v>
      </c>
      <c r="D14" s="4"/>
      <c r="E14" s="5" t="s">
        <v>63</v>
      </c>
      <c r="F14" s="4" t="s">
        <v>26</v>
      </c>
      <c r="G14" s="4">
        <f t="shared" si="0"/>
        <v>11</v>
      </c>
      <c r="H14" s="4">
        <f t="shared" si="1"/>
        <v>11</v>
      </c>
      <c r="I14" s="4">
        <f t="shared" si="2"/>
        <v>1</v>
      </c>
      <c r="J14" s="4">
        <f t="shared" si="3"/>
        <v>0</v>
      </c>
      <c r="K14" s="4" t="str">
        <f t="shared" si="4"/>
        <v>(not found)</v>
      </c>
      <c r="L14" s="4" t="str">
        <f t="shared" si="5"/>
        <v/>
      </c>
      <c r="M14" s="4"/>
      <c r="N14" s="4"/>
    </row>
    <row r="15" spans="1:14" x14ac:dyDescent="0.25">
      <c r="A15" s="4" t="s">
        <v>64</v>
      </c>
      <c r="B15" s="4" t="s">
        <v>65</v>
      </c>
      <c r="C15" s="4" t="s">
        <v>29</v>
      </c>
      <c r="D15" s="4"/>
      <c r="E15" s="5" t="s">
        <v>66</v>
      </c>
      <c r="F15" s="4" t="s">
        <v>67</v>
      </c>
      <c r="G15" s="4">
        <f t="shared" si="0"/>
        <v>24</v>
      </c>
      <c r="H15" s="4">
        <f t="shared" si="1"/>
        <v>24</v>
      </c>
      <c r="I15" s="4">
        <f t="shared" si="2"/>
        <v>1</v>
      </c>
      <c r="J15" s="4">
        <f t="shared" si="3"/>
        <v>0</v>
      </c>
      <c r="K15" s="4" t="str">
        <f t="shared" si="4"/>
        <v>Psychology, Experimental</v>
      </c>
      <c r="L15" s="4" t="str">
        <f t="shared" si="5"/>
        <v/>
      </c>
      <c r="M15" s="4"/>
      <c r="N15" s="4"/>
    </row>
    <row r="16" spans="1:14" x14ac:dyDescent="0.25">
      <c r="A16" s="4" t="s">
        <v>68</v>
      </c>
      <c r="B16" s="4" t="s">
        <v>69</v>
      </c>
      <c r="C16" s="4" t="s">
        <v>70</v>
      </c>
      <c r="D16" s="4"/>
      <c r="E16" s="5" t="s">
        <v>71</v>
      </c>
      <c r="F16" s="4" t="s">
        <v>72</v>
      </c>
      <c r="G16" s="4">
        <f t="shared" si="0"/>
        <v>23</v>
      </c>
      <c r="H16" s="4">
        <f t="shared" si="1"/>
        <v>22</v>
      </c>
      <c r="I16" s="4">
        <f t="shared" si="2"/>
        <v>2</v>
      </c>
      <c r="J16" s="4">
        <f t="shared" si="3"/>
        <v>12</v>
      </c>
      <c r="K16" s="4" t="str">
        <f t="shared" si="4"/>
        <v>Psychology</v>
      </c>
      <c r="L16" s="4" t="str">
        <f t="shared" si="5"/>
        <v>Psychiatry</v>
      </c>
      <c r="M16" s="4"/>
      <c r="N16" s="4"/>
    </row>
    <row r="17" spans="1:14" x14ac:dyDescent="0.25">
      <c r="A17" s="4" t="s">
        <v>73</v>
      </c>
      <c r="B17" s="4" t="s">
        <v>74</v>
      </c>
      <c r="C17" s="4" t="s">
        <v>8</v>
      </c>
      <c r="D17" s="4"/>
      <c r="E17" s="5" t="s">
        <v>75</v>
      </c>
      <c r="F17" s="4" t="s">
        <v>67</v>
      </c>
      <c r="G17" s="4">
        <f t="shared" si="0"/>
        <v>24</v>
      </c>
      <c r="H17" s="4">
        <f t="shared" si="1"/>
        <v>24</v>
      </c>
      <c r="I17" s="4">
        <f t="shared" si="2"/>
        <v>1</v>
      </c>
      <c r="J17" s="4">
        <f t="shared" si="3"/>
        <v>0</v>
      </c>
      <c r="K17" s="4" t="str">
        <f t="shared" si="4"/>
        <v>Psychology, Experimental</v>
      </c>
      <c r="L17" s="4" t="str">
        <f t="shared" si="5"/>
        <v/>
      </c>
      <c r="M17" s="4"/>
      <c r="N17" s="4"/>
    </row>
    <row r="18" spans="1:14" x14ac:dyDescent="0.25">
      <c r="A18" s="4" t="s">
        <v>76</v>
      </c>
      <c r="B18" s="4" t="s">
        <v>77</v>
      </c>
      <c r="C18" s="4" t="s">
        <v>14</v>
      </c>
      <c r="D18" s="4"/>
      <c r="E18" s="5" t="s">
        <v>78</v>
      </c>
      <c r="F18" s="4" t="s">
        <v>79</v>
      </c>
      <c r="G18" s="4">
        <f t="shared" si="0"/>
        <v>13</v>
      </c>
      <c r="H18" s="4">
        <f t="shared" si="1"/>
        <v>13</v>
      </c>
      <c r="I18" s="4">
        <f t="shared" si="2"/>
        <v>1</v>
      </c>
      <c r="J18" s="4">
        <f t="shared" si="3"/>
        <v>0</v>
      </c>
      <c r="K18" s="4" t="str">
        <f t="shared" si="4"/>
        <v>Communication</v>
      </c>
      <c r="L18" s="4" t="str">
        <f t="shared" si="5"/>
        <v/>
      </c>
      <c r="M18" s="4"/>
      <c r="N18" s="4"/>
    </row>
    <row r="19" spans="1:14" x14ac:dyDescent="0.25">
      <c r="A19" s="4" t="s">
        <v>80</v>
      </c>
      <c r="B19" s="4" t="s">
        <v>81</v>
      </c>
      <c r="C19" s="4" t="s">
        <v>14</v>
      </c>
      <c r="D19" s="4"/>
      <c r="E19" s="5" t="s">
        <v>82</v>
      </c>
      <c r="F19" s="4" t="s">
        <v>79</v>
      </c>
      <c r="G19" s="4">
        <f t="shared" si="0"/>
        <v>13</v>
      </c>
      <c r="H19" s="4">
        <f t="shared" si="1"/>
        <v>13</v>
      </c>
      <c r="I19" s="4">
        <f t="shared" si="2"/>
        <v>1</v>
      </c>
      <c r="J19" s="4">
        <f t="shared" si="3"/>
        <v>0</v>
      </c>
      <c r="K19" s="4" t="str">
        <f t="shared" si="4"/>
        <v>Communication</v>
      </c>
      <c r="L19" s="4" t="str">
        <f t="shared" si="5"/>
        <v/>
      </c>
      <c r="M19" s="4"/>
      <c r="N19" s="4"/>
    </row>
    <row r="20" spans="1:14" x14ac:dyDescent="0.25">
      <c r="A20" s="4" t="s">
        <v>83</v>
      </c>
      <c r="B20" s="4" t="s">
        <v>84</v>
      </c>
      <c r="C20" s="4" t="s">
        <v>24</v>
      </c>
      <c r="D20" s="4"/>
      <c r="E20" s="5" t="s">
        <v>85</v>
      </c>
      <c r="F20" s="4" t="s">
        <v>86</v>
      </c>
      <c r="G20" s="4">
        <f t="shared" si="0"/>
        <v>35</v>
      </c>
      <c r="H20" s="4">
        <f t="shared" si="1"/>
        <v>34</v>
      </c>
      <c r="I20" s="4">
        <f t="shared" si="2"/>
        <v>2</v>
      </c>
      <c r="J20" s="4">
        <f t="shared" si="3"/>
        <v>15</v>
      </c>
      <c r="K20" s="4" t="str">
        <f t="shared" si="4"/>
        <v>Neurosciences</v>
      </c>
      <c r="L20" s="4" t="str">
        <f t="shared" si="5"/>
        <v>Behavioral Sciences</v>
      </c>
      <c r="M20" s="4"/>
      <c r="N20" s="4"/>
    </row>
    <row r="21" spans="1:14" x14ac:dyDescent="0.25">
      <c r="A21" s="4" t="s">
        <v>87</v>
      </c>
      <c r="B21" s="4" t="s">
        <v>88</v>
      </c>
      <c r="C21" s="4" t="s">
        <v>29</v>
      </c>
      <c r="D21" s="4"/>
      <c r="E21" s="5" t="s">
        <v>89</v>
      </c>
      <c r="F21" s="4" t="s">
        <v>90</v>
      </c>
      <c r="G21" s="4">
        <f t="shared" si="0"/>
        <v>35</v>
      </c>
      <c r="H21" s="4">
        <f t="shared" si="1"/>
        <v>34</v>
      </c>
      <c r="I21" s="4">
        <f t="shared" si="2"/>
        <v>2</v>
      </c>
      <c r="J21" s="4">
        <f t="shared" si="3"/>
        <v>20</v>
      </c>
      <c r="K21" s="4" t="str">
        <f t="shared" si="4"/>
        <v>Psychology, Social</v>
      </c>
      <c r="L21" s="4" t="str">
        <f t="shared" si="5"/>
        <v>Ethnic Studies</v>
      </c>
      <c r="M21" s="4"/>
      <c r="N21" s="4"/>
    </row>
    <row r="22" spans="1:14" x14ac:dyDescent="0.25">
      <c r="A22" s="4" t="s">
        <v>91</v>
      </c>
      <c r="B22" s="4" t="s">
        <v>92</v>
      </c>
      <c r="C22" s="4" t="s">
        <v>19</v>
      </c>
      <c r="D22" s="4"/>
      <c r="E22" s="5" t="s">
        <v>93</v>
      </c>
      <c r="F22" s="4" t="s">
        <v>94</v>
      </c>
      <c r="G22" s="4">
        <f t="shared" si="0"/>
        <v>61</v>
      </c>
      <c r="H22" s="4">
        <f t="shared" si="1"/>
        <v>59</v>
      </c>
      <c r="I22" s="4">
        <f t="shared" si="2"/>
        <v>3</v>
      </c>
      <c r="J22" s="4">
        <f t="shared" si="3"/>
        <v>25</v>
      </c>
      <c r="K22" s="4" t="str">
        <f t="shared" si="4"/>
        <v>Psychology, Development</v>
      </c>
      <c r="L22" s="11" t="s">
        <v>297</v>
      </c>
      <c r="M22" s="11" t="s">
        <v>103</v>
      </c>
      <c r="N22" s="4"/>
    </row>
    <row r="23" spans="1:14" x14ac:dyDescent="0.25">
      <c r="A23" s="4" t="s">
        <v>95</v>
      </c>
      <c r="B23" s="4" t="s">
        <v>96</v>
      </c>
      <c r="C23" s="4" t="s">
        <v>8</v>
      </c>
      <c r="D23" s="4"/>
      <c r="E23" s="5" t="s">
        <v>97</v>
      </c>
      <c r="F23" s="4" t="s">
        <v>98</v>
      </c>
      <c r="G23" s="4">
        <f t="shared" si="0"/>
        <v>35</v>
      </c>
      <c r="H23" s="4">
        <f t="shared" si="1"/>
        <v>34</v>
      </c>
      <c r="I23" s="4">
        <f t="shared" si="2"/>
        <v>2</v>
      </c>
      <c r="J23" s="4">
        <f t="shared" si="3"/>
        <v>12</v>
      </c>
      <c r="K23" s="4" t="str">
        <f t="shared" si="4"/>
        <v>Toxicology</v>
      </c>
      <c r="L23" s="4" t="str">
        <f t="shared" si="5"/>
        <v>Environmental Sciences</v>
      </c>
      <c r="M23" s="4"/>
      <c r="N23" s="4"/>
    </row>
    <row r="24" spans="1:14" x14ac:dyDescent="0.25">
      <c r="A24" s="4" t="s">
        <v>99</v>
      </c>
      <c r="B24" s="4" t="s">
        <v>100</v>
      </c>
      <c r="C24" s="4" t="s">
        <v>19</v>
      </c>
      <c r="D24" s="4" t="s">
        <v>101</v>
      </c>
      <c r="E24" s="5" t="s">
        <v>102</v>
      </c>
      <c r="F24" s="4" t="s">
        <v>103</v>
      </c>
      <c r="G24" s="4">
        <f t="shared" si="0"/>
        <v>18</v>
      </c>
      <c r="H24" s="4">
        <f t="shared" si="1"/>
        <v>18</v>
      </c>
      <c r="I24" s="4">
        <f t="shared" si="2"/>
        <v>1</v>
      </c>
      <c r="J24" s="4">
        <f t="shared" si="3"/>
        <v>0</v>
      </c>
      <c r="K24" s="4" t="str">
        <f t="shared" si="4"/>
        <v>Psychology, Social</v>
      </c>
      <c r="L24" s="4" t="str">
        <f t="shared" si="5"/>
        <v/>
      </c>
      <c r="M24" s="4"/>
      <c r="N24" s="4"/>
    </row>
    <row r="25" spans="1:14" x14ac:dyDescent="0.25">
      <c r="A25" s="4" t="s">
        <v>104</v>
      </c>
      <c r="B25" s="4" t="s">
        <v>105</v>
      </c>
      <c r="C25" s="4" t="s">
        <v>24</v>
      </c>
      <c r="D25" s="4"/>
      <c r="E25" s="5" t="s">
        <v>106</v>
      </c>
      <c r="F25" s="4" t="s">
        <v>107</v>
      </c>
      <c r="G25" s="4">
        <f t="shared" si="0"/>
        <v>19</v>
      </c>
      <c r="H25" s="4">
        <f t="shared" si="1"/>
        <v>19</v>
      </c>
      <c r="I25" s="4">
        <f t="shared" si="2"/>
        <v>1</v>
      </c>
      <c r="J25" s="4">
        <f t="shared" si="3"/>
        <v>0</v>
      </c>
      <c r="K25" s="4" t="str">
        <f t="shared" si="4"/>
        <v>Behavioral Sciences</v>
      </c>
      <c r="L25" s="4" t="str">
        <f t="shared" si="5"/>
        <v/>
      </c>
      <c r="M25" s="4"/>
      <c r="N25" s="4"/>
    </row>
    <row r="26" spans="1:14" x14ac:dyDescent="0.25">
      <c r="A26" s="4" t="s">
        <v>108</v>
      </c>
      <c r="B26" s="4" t="s">
        <v>109</v>
      </c>
      <c r="C26" s="4" t="s">
        <v>19</v>
      </c>
      <c r="D26" s="4"/>
      <c r="E26" s="5" t="s">
        <v>110</v>
      </c>
      <c r="F26" s="4" t="s">
        <v>111</v>
      </c>
      <c r="G26" s="4">
        <f t="shared" si="0"/>
        <v>35</v>
      </c>
      <c r="H26" s="4">
        <f t="shared" si="1"/>
        <v>34</v>
      </c>
      <c r="I26" s="4">
        <f t="shared" si="2"/>
        <v>2</v>
      </c>
      <c r="J26" s="4">
        <f t="shared" si="3"/>
        <v>20</v>
      </c>
      <c r="K26" s="4" t="str">
        <f t="shared" si="4"/>
        <v>Education, Special</v>
      </c>
      <c r="L26" s="4" t="str">
        <f t="shared" si="5"/>
        <v>Rehabilitation</v>
      </c>
      <c r="M26" s="4"/>
      <c r="N26" s="4"/>
    </row>
    <row r="27" spans="1:14" x14ac:dyDescent="0.25">
      <c r="A27" s="4" t="s">
        <v>112</v>
      </c>
      <c r="B27" s="4" t="s">
        <v>113</v>
      </c>
      <c r="C27" s="4" t="s">
        <v>8</v>
      </c>
      <c r="D27" s="4"/>
      <c r="E27" s="5" t="s">
        <v>114</v>
      </c>
      <c r="F27" s="4" t="s">
        <v>115</v>
      </c>
      <c r="G27" s="4">
        <f t="shared" si="0"/>
        <v>67</v>
      </c>
      <c r="H27" s="4">
        <f t="shared" si="1"/>
        <v>66</v>
      </c>
      <c r="I27" s="4">
        <f t="shared" si="2"/>
        <v>2</v>
      </c>
      <c r="J27" s="4">
        <f t="shared" si="3"/>
        <v>36</v>
      </c>
      <c r="K27" s="4" t="str">
        <f t="shared" si="4"/>
        <v>Meteorology &amp; Atmospheric Sciences</v>
      </c>
      <c r="L27" s="4" t="str">
        <f t="shared" si="5"/>
        <v>Geosciences, Multidisciplinary</v>
      </c>
      <c r="M27" s="4"/>
      <c r="N27" s="4"/>
    </row>
    <row r="28" spans="1:14" x14ac:dyDescent="0.25">
      <c r="A28" s="4" t="s">
        <v>116</v>
      </c>
      <c r="B28" s="4" t="s">
        <v>117</v>
      </c>
      <c r="C28" s="4" t="s">
        <v>19</v>
      </c>
      <c r="D28" s="4"/>
      <c r="E28" s="5" t="s">
        <v>118</v>
      </c>
      <c r="F28" s="4" t="s">
        <v>119</v>
      </c>
      <c r="G28" s="4">
        <f t="shared" si="0"/>
        <v>44</v>
      </c>
      <c r="H28" s="4">
        <f t="shared" si="1"/>
        <v>43</v>
      </c>
      <c r="I28" s="4">
        <f t="shared" si="2"/>
        <v>2</v>
      </c>
      <c r="J28" s="4">
        <f t="shared" si="3"/>
        <v>25</v>
      </c>
      <c r="K28" s="4" t="str">
        <f t="shared" si="4"/>
        <v>Psychology, Educational</v>
      </c>
      <c r="L28" s="4" t="str">
        <f t="shared" si="5"/>
        <v>Education, Special</v>
      </c>
      <c r="M28" s="4"/>
      <c r="N28" s="4"/>
    </row>
    <row r="29" spans="1:14" x14ac:dyDescent="0.25">
      <c r="A29" s="4" t="s">
        <v>120</v>
      </c>
      <c r="B29" s="4" t="s">
        <v>121</v>
      </c>
      <c r="C29" s="4" t="s">
        <v>14</v>
      </c>
      <c r="D29" s="4"/>
      <c r="E29" s="5" t="s">
        <v>122</v>
      </c>
      <c r="F29" s="4" t="s">
        <v>123</v>
      </c>
      <c r="G29" s="4">
        <f t="shared" si="0"/>
        <v>15</v>
      </c>
      <c r="H29" s="4">
        <f t="shared" si="1"/>
        <v>15</v>
      </c>
      <c r="I29" s="4">
        <f t="shared" si="2"/>
        <v>1</v>
      </c>
      <c r="J29" s="4">
        <f t="shared" si="3"/>
        <v>0</v>
      </c>
      <c r="K29" s="4" t="str">
        <f t="shared" si="4"/>
        <v>Substance Abuse</v>
      </c>
      <c r="L29" s="4" t="str">
        <f t="shared" si="5"/>
        <v/>
      </c>
      <c r="M29" s="4"/>
      <c r="N29" s="4"/>
    </row>
    <row r="30" spans="1:14" x14ac:dyDescent="0.25">
      <c r="A30" s="4" t="s">
        <v>124</v>
      </c>
      <c r="B30" s="4" t="s">
        <v>125</v>
      </c>
      <c r="C30" s="4" t="s">
        <v>14</v>
      </c>
      <c r="D30" s="4"/>
      <c r="E30" s="5" t="s">
        <v>126</v>
      </c>
      <c r="F30" s="4" t="s">
        <v>52</v>
      </c>
      <c r="G30" s="4">
        <f t="shared" si="0"/>
        <v>29</v>
      </c>
      <c r="H30" s="4">
        <f t="shared" si="1"/>
        <v>29</v>
      </c>
      <c r="I30" s="4">
        <f t="shared" si="2"/>
        <v>1</v>
      </c>
      <c r="J30" s="4">
        <f t="shared" si="3"/>
        <v>0</v>
      </c>
      <c r="K30" s="4" t="str">
        <f t="shared" si="4"/>
        <v>Psychology, Multidisciplinary</v>
      </c>
      <c r="L30" s="4" t="str">
        <f t="shared" si="5"/>
        <v/>
      </c>
      <c r="M30" s="4"/>
      <c r="N30" s="4"/>
    </row>
    <row r="31" spans="1:14" x14ac:dyDescent="0.25">
      <c r="A31" s="4" t="s">
        <v>127</v>
      </c>
      <c r="B31" s="4" t="s">
        <v>128</v>
      </c>
      <c r="C31" s="4" t="s">
        <v>129</v>
      </c>
      <c r="D31" s="4"/>
      <c r="E31" s="5" t="s">
        <v>130</v>
      </c>
      <c r="F31" s="4" t="s">
        <v>39</v>
      </c>
      <c r="G31" s="4">
        <f t="shared" si="0"/>
        <v>7</v>
      </c>
      <c r="H31" s="4">
        <f t="shared" si="1"/>
        <v>7</v>
      </c>
      <c r="I31" s="4">
        <f t="shared" si="2"/>
        <v>1</v>
      </c>
      <c r="J31" s="4">
        <f t="shared" si="3"/>
        <v>0</v>
      </c>
      <c r="K31" s="4" t="str">
        <f t="shared" si="4"/>
        <v>Zoology</v>
      </c>
      <c r="L31" s="4" t="str">
        <f t="shared" si="5"/>
        <v/>
      </c>
      <c r="M31" s="4"/>
      <c r="N31" s="4"/>
    </row>
    <row r="32" spans="1:14" x14ac:dyDescent="0.25">
      <c r="A32" s="4" t="s">
        <v>131</v>
      </c>
      <c r="B32" s="4" t="s">
        <v>132</v>
      </c>
      <c r="C32" s="4" t="s">
        <v>133</v>
      </c>
      <c r="D32" s="4"/>
      <c r="E32" s="5" t="s">
        <v>134</v>
      </c>
      <c r="F32" s="4" t="s">
        <v>26</v>
      </c>
      <c r="G32" s="4">
        <f t="shared" si="0"/>
        <v>11</v>
      </c>
      <c r="H32" s="4">
        <f t="shared" si="1"/>
        <v>11</v>
      </c>
      <c r="I32" s="4">
        <f t="shared" si="2"/>
        <v>1</v>
      </c>
      <c r="J32" s="4">
        <f t="shared" si="3"/>
        <v>0</v>
      </c>
      <c r="K32" s="4" t="str">
        <f t="shared" si="4"/>
        <v>(not found)</v>
      </c>
      <c r="L32" s="4" t="str">
        <f t="shared" si="5"/>
        <v/>
      </c>
      <c r="M32" s="4"/>
      <c r="N32" s="4"/>
    </row>
    <row r="33" spans="1:14" x14ac:dyDescent="0.25">
      <c r="A33" s="4" t="s">
        <v>135</v>
      </c>
      <c r="B33" s="4" t="s">
        <v>136</v>
      </c>
      <c r="C33" s="4" t="s">
        <v>136</v>
      </c>
      <c r="D33" s="4"/>
      <c r="E33" s="5" t="s">
        <v>137</v>
      </c>
      <c r="F33" s="4" t="s">
        <v>26</v>
      </c>
      <c r="G33" s="4">
        <f t="shared" si="0"/>
        <v>11</v>
      </c>
      <c r="H33" s="4">
        <f t="shared" si="1"/>
        <v>11</v>
      </c>
      <c r="I33" s="4">
        <f t="shared" si="2"/>
        <v>1</v>
      </c>
      <c r="J33" s="4">
        <f t="shared" si="3"/>
        <v>0</v>
      </c>
      <c r="K33" s="4" t="str">
        <f t="shared" si="4"/>
        <v>(not found)</v>
      </c>
      <c r="L33" s="4" t="str">
        <f t="shared" si="5"/>
        <v/>
      </c>
      <c r="M33" s="4"/>
      <c r="N33" s="4"/>
    </row>
    <row r="34" spans="1:14" x14ac:dyDescent="0.25">
      <c r="A34" s="4" t="s">
        <v>138</v>
      </c>
      <c r="B34" s="4" t="s">
        <v>139</v>
      </c>
      <c r="C34" s="4" t="s">
        <v>14</v>
      </c>
      <c r="D34" s="4"/>
      <c r="E34" s="5" t="s">
        <v>140</v>
      </c>
      <c r="F34" s="4" t="s">
        <v>141</v>
      </c>
      <c r="G34" s="4">
        <f t="shared" si="0"/>
        <v>50</v>
      </c>
      <c r="H34" s="4">
        <f t="shared" si="1"/>
        <v>49</v>
      </c>
      <c r="I34" s="4">
        <f t="shared" si="2"/>
        <v>2</v>
      </c>
      <c r="J34" s="4">
        <f t="shared" si="3"/>
        <v>26</v>
      </c>
      <c r="K34" s="4" t="str">
        <f t="shared" si="4"/>
        <v>Psychology, Experimental</v>
      </c>
      <c r="L34" s="4" t="str">
        <f t="shared" si="5"/>
        <v>Psychology, Development</v>
      </c>
      <c r="M34" s="4"/>
      <c r="N34" s="4"/>
    </row>
    <row r="35" spans="1:14" x14ac:dyDescent="0.25">
      <c r="A35" s="2" t="s">
        <v>142</v>
      </c>
      <c r="B35" s="2" t="s">
        <v>143</v>
      </c>
      <c r="C35" s="2" t="s">
        <v>29</v>
      </c>
      <c r="D35" s="2" t="s">
        <v>9</v>
      </c>
      <c r="E35" s="3" t="s">
        <v>144</v>
      </c>
      <c r="F35" s="2" t="s">
        <v>145</v>
      </c>
      <c r="G35" s="4">
        <f t="shared" si="0"/>
        <v>45</v>
      </c>
      <c r="H35" s="4">
        <f t="shared" si="1"/>
        <v>44</v>
      </c>
      <c r="I35" s="4">
        <f t="shared" si="2"/>
        <v>2</v>
      </c>
      <c r="J35" s="4">
        <f t="shared" si="3"/>
        <v>21</v>
      </c>
      <c r="K35" s="4" t="str">
        <f t="shared" si="4"/>
        <v>Psychology, Applied</v>
      </c>
      <c r="L35" s="4" t="str">
        <f t="shared" si="5"/>
        <v>Psychology, Educational</v>
      </c>
      <c r="M35" s="4"/>
      <c r="N35" s="4"/>
    </row>
    <row r="36" spans="1:14" x14ac:dyDescent="0.25">
      <c r="A36" s="4" t="s">
        <v>146</v>
      </c>
      <c r="B36" s="4" t="s">
        <v>147</v>
      </c>
      <c r="C36" s="4" t="s">
        <v>24</v>
      </c>
      <c r="D36" s="4"/>
      <c r="E36" s="5" t="s">
        <v>148</v>
      </c>
      <c r="F36" s="4" t="s">
        <v>103</v>
      </c>
      <c r="G36" s="4">
        <f t="shared" si="0"/>
        <v>18</v>
      </c>
      <c r="H36" s="4">
        <f t="shared" si="1"/>
        <v>18</v>
      </c>
      <c r="I36" s="4">
        <f t="shared" si="2"/>
        <v>1</v>
      </c>
      <c r="J36" s="4">
        <f t="shared" si="3"/>
        <v>0</v>
      </c>
      <c r="K36" s="4" t="str">
        <f t="shared" si="4"/>
        <v>Psychology, Social</v>
      </c>
      <c r="L36" s="4" t="str">
        <f t="shared" si="5"/>
        <v/>
      </c>
      <c r="M36" s="4"/>
      <c r="N36" s="4"/>
    </row>
    <row r="37" spans="1:14" x14ac:dyDescent="0.25">
      <c r="A37" s="4" t="s">
        <v>149</v>
      </c>
      <c r="B37" s="4" t="s">
        <v>150</v>
      </c>
      <c r="C37" s="4" t="s">
        <v>151</v>
      </c>
      <c r="D37" s="4"/>
      <c r="E37" s="5" t="s">
        <v>152</v>
      </c>
      <c r="F37" s="4" t="s">
        <v>26</v>
      </c>
      <c r="G37" s="4">
        <f t="shared" si="0"/>
        <v>11</v>
      </c>
      <c r="H37" s="4">
        <f t="shared" si="1"/>
        <v>11</v>
      </c>
      <c r="I37" s="4">
        <f t="shared" si="2"/>
        <v>1</v>
      </c>
      <c r="J37" s="4">
        <f t="shared" si="3"/>
        <v>0</v>
      </c>
      <c r="K37" s="4" t="str">
        <f t="shared" si="4"/>
        <v>(not found)</v>
      </c>
      <c r="L37" s="4" t="str">
        <f t="shared" si="5"/>
        <v/>
      </c>
      <c r="M37" s="4"/>
      <c r="N37" s="4"/>
    </row>
    <row r="38" spans="1:14" x14ac:dyDescent="0.25">
      <c r="A38" s="4" t="s">
        <v>153</v>
      </c>
      <c r="B38" s="4" t="s">
        <v>154</v>
      </c>
      <c r="C38" s="4" t="s">
        <v>8</v>
      </c>
      <c r="D38" s="4"/>
      <c r="E38" s="5" t="s">
        <v>155</v>
      </c>
      <c r="F38" s="4" t="s">
        <v>156</v>
      </c>
      <c r="G38" s="4">
        <f t="shared" si="0"/>
        <v>48</v>
      </c>
      <c r="H38" s="4">
        <f t="shared" si="1"/>
        <v>47</v>
      </c>
      <c r="I38" s="4">
        <f t="shared" si="2"/>
        <v>2</v>
      </c>
      <c r="J38" s="4">
        <f t="shared" si="3"/>
        <v>15</v>
      </c>
      <c r="K38" s="4" t="str">
        <f t="shared" si="4"/>
        <v>Neurosciences</v>
      </c>
      <c r="L38" s="4" t="str">
        <f t="shared" si="5"/>
        <v>Biochemistry &amp; Molecular Biology</v>
      </c>
      <c r="M38" s="4"/>
      <c r="N38" s="4"/>
    </row>
    <row r="39" spans="1:14" x14ac:dyDescent="0.25">
      <c r="A39" s="4" t="s">
        <v>157</v>
      </c>
      <c r="B39" s="4" t="s">
        <v>158</v>
      </c>
      <c r="C39" s="4" t="s">
        <v>8</v>
      </c>
      <c r="D39" s="4"/>
      <c r="E39" s="5" t="s">
        <v>159</v>
      </c>
      <c r="F39" s="4" t="s">
        <v>160</v>
      </c>
      <c r="G39" s="4">
        <f t="shared" si="0"/>
        <v>42</v>
      </c>
      <c r="H39" s="4">
        <f t="shared" si="1"/>
        <v>41</v>
      </c>
      <c r="I39" s="4">
        <f t="shared" si="2"/>
        <v>2</v>
      </c>
      <c r="J39" s="4">
        <f t="shared" si="3"/>
        <v>15</v>
      </c>
      <c r="K39" s="4" t="str">
        <f t="shared" si="4"/>
        <v>Neurosciences</v>
      </c>
      <c r="L39" s="4" t="str">
        <f t="shared" si="5"/>
        <v>Endocrinology &amp; Metabolism</v>
      </c>
      <c r="M39" s="4"/>
      <c r="N39" s="4"/>
    </row>
    <row r="40" spans="1:14" x14ac:dyDescent="0.25">
      <c r="A40" s="4" t="s">
        <v>161</v>
      </c>
      <c r="B40" s="4" t="s">
        <v>162</v>
      </c>
      <c r="C40" s="4" t="s">
        <v>8</v>
      </c>
      <c r="D40" s="4"/>
      <c r="E40" s="5" t="s">
        <v>163</v>
      </c>
      <c r="F40" s="4" t="s">
        <v>164</v>
      </c>
      <c r="G40" s="4">
        <f t="shared" si="0"/>
        <v>13</v>
      </c>
      <c r="H40" s="4">
        <f t="shared" si="1"/>
        <v>13</v>
      </c>
      <c r="I40" s="4">
        <f t="shared" si="2"/>
        <v>1</v>
      </c>
      <c r="J40" s="4">
        <f t="shared" si="3"/>
        <v>0</v>
      </c>
      <c r="K40" s="4" t="str">
        <f t="shared" si="4"/>
        <v>Neurosciences</v>
      </c>
      <c r="L40" s="4" t="str">
        <f t="shared" si="5"/>
        <v/>
      </c>
      <c r="M40" s="4"/>
      <c r="N40" s="4"/>
    </row>
    <row r="41" spans="1:14" x14ac:dyDescent="0.25">
      <c r="A41" s="4" t="s">
        <v>165</v>
      </c>
      <c r="B41" s="4" t="s">
        <v>166</v>
      </c>
      <c r="C41" s="4" t="s">
        <v>14</v>
      </c>
      <c r="D41" s="4"/>
      <c r="E41" s="4" t="s">
        <v>167</v>
      </c>
      <c r="F41" s="4" t="s">
        <v>168</v>
      </c>
      <c r="G41" s="4">
        <f t="shared" si="0"/>
        <v>41</v>
      </c>
      <c r="H41" s="4">
        <f t="shared" si="1"/>
        <v>40</v>
      </c>
      <c r="I41" s="4">
        <f t="shared" si="2"/>
        <v>2</v>
      </c>
      <c r="J41" s="4">
        <f t="shared" si="3"/>
        <v>20</v>
      </c>
      <c r="K41" s="4" t="str">
        <f t="shared" si="4"/>
        <v>Psychology, Social</v>
      </c>
      <c r="L41" s="4" t="str">
        <f t="shared" si="5"/>
        <v>Psychology, Clinical</v>
      </c>
      <c r="M41" s="4"/>
      <c r="N41" s="4"/>
    </row>
    <row r="42" spans="1:14" x14ac:dyDescent="0.25">
      <c r="A42" s="4" t="s">
        <v>169</v>
      </c>
      <c r="B42" s="4" t="s">
        <v>170</v>
      </c>
      <c r="C42" s="4" t="s">
        <v>8</v>
      </c>
      <c r="D42" s="4"/>
      <c r="E42" s="5" t="s">
        <v>171</v>
      </c>
      <c r="F42" s="4" t="s">
        <v>172</v>
      </c>
      <c r="G42" s="4">
        <f t="shared" si="0"/>
        <v>20</v>
      </c>
      <c r="H42" s="4">
        <f t="shared" si="1"/>
        <v>19</v>
      </c>
      <c r="I42" s="4">
        <f t="shared" si="2"/>
        <v>2</v>
      </c>
      <c r="J42" s="4">
        <f t="shared" si="3"/>
        <v>12</v>
      </c>
      <c r="K42" s="4" t="str">
        <f t="shared" si="4"/>
        <v>Psychiatry</v>
      </c>
      <c r="L42" s="4" t="str">
        <f t="shared" si="5"/>
        <v>Nursing</v>
      </c>
      <c r="M42" s="4"/>
      <c r="N42" s="4"/>
    </row>
    <row r="43" spans="1:14" x14ac:dyDescent="0.25">
      <c r="A43" s="4" t="s">
        <v>173</v>
      </c>
      <c r="B43" s="4" t="s">
        <v>174</v>
      </c>
      <c r="C43" s="4" t="s">
        <v>24</v>
      </c>
      <c r="D43" s="4"/>
      <c r="E43" s="5" t="s">
        <v>175</v>
      </c>
      <c r="F43" s="4" t="s">
        <v>103</v>
      </c>
      <c r="G43" s="4">
        <f t="shared" si="0"/>
        <v>18</v>
      </c>
      <c r="H43" s="4">
        <f t="shared" si="1"/>
        <v>18</v>
      </c>
      <c r="I43" s="4">
        <f t="shared" si="2"/>
        <v>1</v>
      </c>
      <c r="J43" s="4">
        <f t="shared" si="3"/>
        <v>0</v>
      </c>
      <c r="K43" s="4" t="str">
        <f t="shared" si="4"/>
        <v>Psychology, Social</v>
      </c>
      <c r="L43" s="4" t="str">
        <f t="shared" si="5"/>
        <v/>
      </c>
      <c r="M43" s="4"/>
      <c r="N43" s="4"/>
    </row>
    <row r="44" spans="1:14" x14ac:dyDescent="0.25">
      <c r="A44" s="4" t="s">
        <v>176</v>
      </c>
      <c r="B44" s="4" t="s">
        <v>177</v>
      </c>
      <c r="C44" s="4" t="s">
        <v>14</v>
      </c>
      <c r="D44" s="4"/>
      <c r="E44" s="5" t="s">
        <v>178</v>
      </c>
      <c r="F44" s="4" t="s">
        <v>179</v>
      </c>
      <c r="G44" s="4">
        <f t="shared" si="0"/>
        <v>32</v>
      </c>
      <c r="H44" s="4">
        <f t="shared" si="1"/>
        <v>32</v>
      </c>
      <c r="I44" s="4">
        <f t="shared" si="2"/>
        <v>1</v>
      </c>
      <c r="J44" s="4">
        <f t="shared" si="3"/>
        <v>0</v>
      </c>
      <c r="K44" s="4" t="str">
        <f t="shared" si="4"/>
        <v>Education &amp; Educational Research</v>
      </c>
      <c r="L44" s="4" t="str">
        <f t="shared" si="5"/>
        <v/>
      </c>
      <c r="M44" s="4"/>
      <c r="N44" s="4"/>
    </row>
    <row r="45" spans="1:14" x14ac:dyDescent="0.25">
      <c r="A45" s="2" t="s">
        <v>180</v>
      </c>
      <c r="B45" s="2" t="s">
        <v>181</v>
      </c>
      <c r="C45" s="2" t="s">
        <v>8</v>
      </c>
      <c r="D45" s="2" t="s">
        <v>9</v>
      </c>
      <c r="E45" s="3" t="s">
        <v>182</v>
      </c>
      <c r="F45" s="2" t="s">
        <v>183</v>
      </c>
      <c r="G45" s="4">
        <f t="shared" si="0"/>
        <v>34</v>
      </c>
      <c r="H45" s="4">
        <f t="shared" si="1"/>
        <v>33</v>
      </c>
      <c r="I45" s="4">
        <f t="shared" si="2"/>
        <v>2</v>
      </c>
      <c r="J45" s="4">
        <f t="shared" si="3"/>
        <v>20</v>
      </c>
      <c r="K45" s="4" t="str">
        <f t="shared" si="4"/>
        <v>Clinical Neurology</v>
      </c>
      <c r="L45" s="4" t="str">
        <f t="shared" si="5"/>
        <v>Neurosciences</v>
      </c>
      <c r="M45" s="4"/>
      <c r="N45" s="4"/>
    </row>
    <row r="46" spans="1:14" x14ac:dyDescent="0.25">
      <c r="A46" s="4" t="s">
        <v>184</v>
      </c>
      <c r="B46" s="4" t="s">
        <v>185</v>
      </c>
      <c r="C46" s="4" t="s">
        <v>14</v>
      </c>
      <c r="D46" s="4"/>
      <c r="E46" s="5" t="s">
        <v>186</v>
      </c>
      <c r="F46" s="4" t="s">
        <v>103</v>
      </c>
      <c r="G46" s="4">
        <f t="shared" si="0"/>
        <v>18</v>
      </c>
      <c r="H46" s="4">
        <f t="shared" si="1"/>
        <v>18</v>
      </c>
      <c r="I46" s="4">
        <f t="shared" si="2"/>
        <v>1</v>
      </c>
      <c r="J46" s="4">
        <f t="shared" si="3"/>
        <v>0</v>
      </c>
      <c r="K46" s="4" t="str">
        <f t="shared" si="4"/>
        <v>Psychology, Social</v>
      </c>
      <c r="L46" s="4" t="str">
        <f t="shared" si="5"/>
        <v/>
      </c>
      <c r="M46" s="4"/>
      <c r="N46" s="4"/>
    </row>
    <row r="47" spans="1:14" x14ac:dyDescent="0.25">
      <c r="A47" s="4" t="s">
        <v>187</v>
      </c>
      <c r="B47" s="4" t="s">
        <v>188</v>
      </c>
      <c r="C47" s="4" t="s">
        <v>8</v>
      </c>
      <c r="D47" s="4"/>
      <c r="E47" s="5" t="s">
        <v>189</v>
      </c>
      <c r="F47" s="4" t="s">
        <v>190</v>
      </c>
      <c r="G47" s="4">
        <f t="shared" si="0"/>
        <v>46</v>
      </c>
      <c r="H47" s="4">
        <f t="shared" si="1"/>
        <v>45</v>
      </c>
      <c r="I47" s="4">
        <f t="shared" si="2"/>
        <v>2</v>
      </c>
      <c r="J47" s="4">
        <f t="shared" si="3"/>
        <v>13</v>
      </c>
      <c r="K47" s="4" t="str">
        <f t="shared" si="4"/>
        <v>Linguistics</v>
      </c>
      <c r="L47" s="4" t="str">
        <f t="shared" si="5"/>
        <v>Education &amp; Educational Research</v>
      </c>
      <c r="M47" s="4"/>
      <c r="N47" s="4"/>
    </row>
    <row r="48" spans="1:14" x14ac:dyDescent="0.25">
      <c r="A48" s="4" t="s">
        <v>191</v>
      </c>
      <c r="B48" s="4" t="s">
        <v>192</v>
      </c>
      <c r="C48" s="4" t="s">
        <v>19</v>
      </c>
      <c r="D48" s="4"/>
      <c r="E48" s="5" t="s">
        <v>193</v>
      </c>
      <c r="F48" s="4" t="s">
        <v>48</v>
      </c>
      <c r="G48" s="4">
        <f t="shared" si="0"/>
        <v>11</v>
      </c>
      <c r="H48" s="4">
        <f t="shared" si="1"/>
        <v>11</v>
      </c>
      <c r="I48" s="4">
        <f t="shared" si="2"/>
        <v>1</v>
      </c>
      <c r="J48" s="4">
        <f t="shared" si="3"/>
        <v>0</v>
      </c>
      <c r="K48" s="4" t="str">
        <f t="shared" si="4"/>
        <v>Linguistics</v>
      </c>
      <c r="L48" s="4" t="str">
        <f t="shared" si="5"/>
        <v/>
      </c>
      <c r="M48" s="4"/>
      <c r="N48" s="4"/>
    </row>
    <row r="49" spans="1:14" x14ac:dyDescent="0.25">
      <c r="A49" s="4" t="s">
        <v>194</v>
      </c>
      <c r="B49" s="4" t="s">
        <v>195</v>
      </c>
      <c r="C49" s="4" t="s">
        <v>29</v>
      </c>
      <c r="D49" s="4"/>
      <c r="E49" s="5" t="s">
        <v>196</v>
      </c>
      <c r="F49" s="4" t="s">
        <v>197</v>
      </c>
      <c r="G49" s="4">
        <f t="shared" si="0"/>
        <v>24</v>
      </c>
      <c r="H49" s="4">
        <f t="shared" si="1"/>
        <v>23</v>
      </c>
      <c r="I49" s="4">
        <f t="shared" si="2"/>
        <v>2</v>
      </c>
      <c r="J49" s="4">
        <f t="shared" si="3"/>
        <v>5</v>
      </c>
      <c r="K49" s="4" t="str">
        <f t="shared" si="4"/>
        <v>Law</v>
      </c>
      <c r="L49" s="4" t="str">
        <f t="shared" si="5"/>
        <v>Psychology, Social</v>
      </c>
      <c r="M49" s="4"/>
      <c r="N49" s="4"/>
    </row>
    <row r="50" spans="1:14" x14ac:dyDescent="0.25">
      <c r="A50" s="4" t="s">
        <v>198</v>
      </c>
      <c r="B50" s="4" t="s">
        <v>199</v>
      </c>
      <c r="C50" s="4" t="s">
        <v>46</v>
      </c>
      <c r="D50" s="4"/>
      <c r="E50" s="5" t="s">
        <v>200</v>
      </c>
      <c r="F50" s="4" t="s">
        <v>201</v>
      </c>
      <c r="G50" s="4">
        <f t="shared" si="0"/>
        <v>10</v>
      </c>
      <c r="H50" s="4">
        <f t="shared" si="1"/>
        <v>10</v>
      </c>
      <c r="I50" s="4">
        <f t="shared" si="2"/>
        <v>1</v>
      </c>
      <c r="J50" s="4">
        <f t="shared" si="3"/>
        <v>0</v>
      </c>
      <c r="K50" s="4" t="str">
        <f t="shared" si="4"/>
        <v>Management</v>
      </c>
      <c r="L50" s="4" t="str">
        <f t="shared" si="5"/>
        <v/>
      </c>
      <c r="M50" s="4"/>
      <c r="N50" s="4"/>
    </row>
    <row r="51" spans="1:14" x14ac:dyDescent="0.25">
      <c r="A51" s="4" t="s">
        <v>202</v>
      </c>
      <c r="B51" s="4" t="s">
        <v>203</v>
      </c>
      <c r="C51" s="4" t="s">
        <v>204</v>
      </c>
      <c r="D51" s="4"/>
      <c r="E51" s="5" t="s">
        <v>205</v>
      </c>
      <c r="F51" s="4" t="s">
        <v>26</v>
      </c>
      <c r="G51" s="4">
        <f t="shared" si="0"/>
        <v>11</v>
      </c>
      <c r="H51" s="4">
        <f t="shared" si="1"/>
        <v>11</v>
      </c>
      <c r="I51" s="4">
        <f t="shared" si="2"/>
        <v>1</v>
      </c>
      <c r="J51" s="4">
        <f t="shared" si="3"/>
        <v>0</v>
      </c>
      <c r="K51" s="4" t="str">
        <f t="shared" si="4"/>
        <v>(not found)</v>
      </c>
      <c r="L51" s="4" t="str">
        <f t="shared" si="5"/>
        <v/>
      </c>
      <c r="M51" s="4"/>
      <c r="N51" s="4"/>
    </row>
    <row r="52" spans="1:14" x14ac:dyDescent="0.25">
      <c r="A52" s="4" t="s">
        <v>206</v>
      </c>
      <c r="B52" s="4" t="s">
        <v>207</v>
      </c>
      <c r="C52" s="4" t="s">
        <v>29</v>
      </c>
      <c r="D52" s="4"/>
      <c r="E52" s="5" t="s">
        <v>208</v>
      </c>
      <c r="F52" s="4" t="s">
        <v>209</v>
      </c>
      <c r="G52" s="4">
        <f t="shared" si="0"/>
        <v>26</v>
      </c>
      <c r="H52" s="4">
        <f t="shared" si="1"/>
        <v>25</v>
      </c>
      <c r="I52" s="4">
        <f t="shared" si="2"/>
        <v>2</v>
      </c>
      <c r="J52" s="4">
        <f t="shared" si="3"/>
        <v>12</v>
      </c>
      <c r="K52" s="4" t="str">
        <f t="shared" si="4"/>
        <v>Psychology</v>
      </c>
      <c r="L52" s="4" t="str">
        <f t="shared" si="5"/>
        <v>Neurosciences</v>
      </c>
      <c r="M52" s="4"/>
      <c r="N52" s="4"/>
    </row>
    <row r="53" spans="1:14" x14ac:dyDescent="0.25">
      <c r="A53" s="4" t="s">
        <v>210</v>
      </c>
      <c r="B53" s="4" t="s">
        <v>211</v>
      </c>
      <c r="C53" s="4" t="s">
        <v>212</v>
      </c>
      <c r="D53" s="4"/>
      <c r="E53" s="5" t="s">
        <v>213</v>
      </c>
      <c r="F53" s="4" t="s">
        <v>214</v>
      </c>
      <c r="G53" s="4">
        <f t="shared" si="0"/>
        <v>22</v>
      </c>
      <c r="H53" s="4">
        <f t="shared" si="1"/>
        <v>22</v>
      </c>
      <c r="I53" s="4">
        <f t="shared" si="2"/>
        <v>1</v>
      </c>
      <c r="J53" s="4">
        <f t="shared" si="3"/>
        <v>0</v>
      </c>
      <c r="K53" s="4" t="str">
        <f t="shared" si="4"/>
        <v>Psychology, Biological</v>
      </c>
      <c r="L53" s="4" t="str">
        <f t="shared" si="5"/>
        <v/>
      </c>
      <c r="M53" s="4"/>
      <c r="N53" s="4"/>
    </row>
    <row r="54" spans="1:14" x14ac:dyDescent="0.25">
      <c r="A54" s="4" t="s">
        <v>215</v>
      </c>
      <c r="B54" s="4" t="s">
        <v>216</v>
      </c>
      <c r="C54" s="4" t="s">
        <v>14</v>
      </c>
      <c r="D54" s="4"/>
      <c r="E54" s="5" t="s">
        <v>217</v>
      </c>
      <c r="F54" s="4" t="s">
        <v>218</v>
      </c>
      <c r="G54" s="4">
        <f t="shared" si="0"/>
        <v>33</v>
      </c>
      <c r="H54" s="4">
        <f t="shared" si="1"/>
        <v>32</v>
      </c>
      <c r="I54" s="4">
        <f t="shared" si="2"/>
        <v>2</v>
      </c>
      <c r="J54" s="4">
        <f t="shared" si="3"/>
        <v>15</v>
      </c>
      <c r="K54" s="4" t="str">
        <f t="shared" si="4"/>
        <v>Communication</v>
      </c>
      <c r="L54" s="4" t="str">
        <f t="shared" si="5"/>
        <v>Political Science</v>
      </c>
      <c r="M54" s="4"/>
      <c r="N54" s="4"/>
    </row>
    <row r="55" spans="1:14" x14ac:dyDescent="0.25">
      <c r="A55" s="4" t="s">
        <v>219</v>
      </c>
      <c r="B55" s="4" t="s">
        <v>220</v>
      </c>
      <c r="C55" s="4" t="s">
        <v>221</v>
      </c>
      <c r="D55" s="4"/>
      <c r="E55" s="5" t="s">
        <v>222</v>
      </c>
      <c r="F55" s="4" t="s">
        <v>26</v>
      </c>
      <c r="G55" s="4">
        <f t="shared" si="0"/>
        <v>11</v>
      </c>
      <c r="H55" s="4">
        <f t="shared" si="1"/>
        <v>11</v>
      </c>
      <c r="I55" s="4">
        <f t="shared" si="2"/>
        <v>1</v>
      </c>
      <c r="J55" s="4">
        <f t="shared" si="3"/>
        <v>0</v>
      </c>
      <c r="K55" s="4" t="str">
        <f t="shared" si="4"/>
        <v>(not found)</v>
      </c>
      <c r="L55" s="4" t="str">
        <f t="shared" si="5"/>
        <v/>
      </c>
      <c r="M55" s="4"/>
      <c r="N55" s="4"/>
    </row>
    <row r="56" spans="1:14" x14ac:dyDescent="0.25">
      <c r="A56" s="4" t="s">
        <v>223</v>
      </c>
      <c r="B56" s="4" t="s">
        <v>224</v>
      </c>
      <c r="C56" s="4" t="s">
        <v>29</v>
      </c>
      <c r="D56" s="4"/>
      <c r="E56" s="5" t="s">
        <v>225</v>
      </c>
      <c r="F56" s="4" t="s">
        <v>52</v>
      </c>
      <c r="G56" s="4">
        <f t="shared" si="0"/>
        <v>29</v>
      </c>
      <c r="H56" s="4">
        <f t="shared" si="1"/>
        <v>29</v>
      </c>
      <c r="I56" s="4">
        <f t="shared" si="2"/>
        <v>1</v>
      </c>
      <c r="J56" s="4">
        <f t="shared" si="3"/>
        <v>0</v>
      </c>
      <c r="K56" s="4" t="str">
        <f t="shared" si="4"/>
        <v>Psychology, Multidisciplinary</v>
      </c>
      <c r="L56" s="4" t="str">
        <f t="shared" si="5"/>
        <v/>
      </c>
      <c r="M56" s="4"/>
      <c r="N56" s="4"/>
    </row>
    <row r="57" spans="1:14" x14ac:dyDescent="0.25">
      <c r="A57" s="4" t="s">
        <v>226</v>
      </c>
      <c r="B57" s="4" t="s">
        <v>227</v>
      </c>
      <c r="C57" s="4" t="s">
        <v>19</v>
      </c>
      <c r="D57" s="4"/>
      <c r="E57" s="5" t="s">
        <v>228</v>
      </c>
      <c r="F57" s="4" t="s">
        <v>52</v>
      </c>
      <c r="G57" s="4">
        <f t="shared" si="0"/>
        <v>29</v>
      </c>
      <c r="H57" s="4">
        <f t="shared" si="1"/>
        <v>29</v>
      </c>
      <c r="I57" s="4">
        <f t="shared" si="2"/>
        <v>1</v>
      </c>
      <c r="J57" s="4">
        <f t="shared" si="3"/>
        <v>0</v>
      </c>
      <c r="K57" s="4" t="str">
        <f t="shared" si="4"/>
        <v>Psychology, Multidisciplinary</v>
      </c>
      <c r="L57" s="4" t="str">
        <f t="shared" si="5"/>
        <v/>
      </c>
      <c r="M57" s="4"/>
      <c r="N57" s="4"/>
    </row>
    <row r="58" spans="1:14" x14ac:dyDescent="0.25">
      <c r="A58" s="4" t="s">
        <v>229</v>
      </c>
      <c r="B58" s="4" t="s">
        <v>230</v>
      </c>
      <c r="C58" s="4" t="s">
        <v>29</v>
      </c>
      <c r="D58" s="4"/>
      <c r="E58" s="5" t="s">
        <v>231</v>
      </c>
      <c r="F58" s="4" t="s">
        <v>103</v>
      </c>
      <c r="G58" s="4">
        <f t="shared" si="0"/>
        <v>18</v>
      </c>
      <c r="H58" s="4">
        <f t="shared" si="1"/>
        <v>18</v>
      </c>
      <c r="I58" s="4">
        <f t="shared" si="2"/>
        <v>1</v>
      </c>
      <c r="J58" s="4">
        <f t="shared" si="3"/>
        <v>0</v>
      </c>
      <c r="K58" s="4" t="str">
        <f t="shared" si="4"/>
        <v>Psychology, Social</v>
      </c>
      <c r="L58" s="4" t="str">
        <f t="shared" si="5"/>
        <v/>
      </c>
      <c r="M58" s="4"/>
      <c r="N58" s="4"/>
    </row>
    <row r="59" spans="1:14" x14ac:dyDescent="0.25">
      <c r="A59" s="4" t="s">
        <v>232</v>
      </c>
      <c r="B59" s="4" t="s">
        <v>233</v>
      </c>
      <c r="C59" s="4" t="s">
        <v>29</v>
      </c>
      <c r="D59" s="4"/>
      <c r="E59" s="5" t="s">
        <v>234</v>
      </c>
      <c r="F59" s="4" t="s">
        <v>235</v>
      </c>
      <c r="G59" s="4">
        <f t="shared" si="0"/>
        <v>45</v>
      </c>
      <c r="H59" s="4">
        <f t="shared" si="1"/>
        <v>44</v>
      </c>
      <c r="I59" s="4">
        <f t="shared" si="2"/>
        <v>2</v>
      </c>
      <c r="J59" s="4">
        <f t="shared" si="3"/>
        <v>15</v>
      </c>
      <c r="K59" s="4" t="str">
        <f t="shared" si="4"/>
        <v>Communication</v>
      </c>
      <c r="L59" s="4" t="str">
        <f t="shared" si="5"/>
        <v>Psychology, Multidisciplinary</v>
      </c>
      <c r="M59" s="4"/>
      <c r="N59" s="4"/>
    </row>
    <row r="60" spans="1:14" x14ac:dyDescent="0.25">
      <c r="A60" s="4" t="s">
        <v>236</v>
      </c>
      <c r="B60" s="4" t="s">
        <v>237</v>
      </c>
      <c r="C60" s="4" t="s">
        <v>8</v>
      </c>
      <c r="D60" s="4" t="s">
        <v>238</v>
      </c>
      <c r="E60" s="5" t="s">
        <v>239</v>
      </c>
      <c r="F60" s="4" t="s">
        <v>240</v>
      </c>
      <c r="G60" s="4">
        <f t="shared" si="0"/>
        <v>21</v>
      </c>
      <c r="H60" s="4">
        <f t="shared" si="1"/>
        <v>21</v>
      </c>
      <c r="I60" s="4">
        <f t="shared" si="2"/>
        <v>1</v>
      </c>
      <c r="J60" s="4">
        <f t="shared" si="3"/>
        <v>0</v>
      </c>
      <c r="K60" s="4" t="str">
        <f t="shared" si="4"/>
        <v>Public Administration</v>
      </c>
      <c r="L60" s="4" t="str">
        <f t="shared" si="5"/>
        <v/>
      </c>
      <c r="M60" s="4"/>
      <c r="N60" s="4"/>
    </row>
    <row r="61" spans="1:14" x14ac:dyDescent="0.25">
      <c r="A61" s="4" t="s">
        <v>241</v>
      </c>
      <c r="B61" s="4" t="s">
        <v>242</v>
      </c>
      <c r="C61" s="4" t="s">
        <v>19</v>
      </c>
      <c r="D61" s="4"/>
      <c r="E61" s="5" t="s">
        <v>243</v>
      </c>
      <c r="F61" s="4" t="s">
        <v>244</v>
      </c>
      <c r="G61" s="4">
        <f t="shared" si="0"/>
        <v>23</v>
      </c>
      <c r="H61" s="4">
        <f t="shared" si="1"/>
        <v>22</v>
      </c>
      <c r="I61" s="4">
        <f t="shared" si="2"/>
        <v>2</v>
      </c>
      <c r="J61" s="4">
        <f t="shared" si="3"/>
        <v>12</v>
      </c>
      <c r="K61" s="4" t="str">
        <f t="shared" si="4"/>
        <v>Psychology</v>
      </c>
      <c r="L61" s="4" t="str">
        <f t="shared" si="5"/>
        <v>Physiology</v>
      </c>
      <c r="M61" s="4"/>
      <c r="N61" s="4"/>
    </row>
    <row r="62" spans="1:14" x14ac:dyDescent="0.25">
      <c r="A62" s="4" t="s">
        <v>245</v>
      </c>
      <c r="B62" s="4" t="s">
        <v>246</v>
      </c>
      <c r="C62" s="4" t="s">
        <v>19</v>
      </c>
      <c r="D62" s="4"/>
      <c r="E62" s="5" t="s">
        <v>247</v>
      </c>
      <c r="F62" s="4" t="s">
        <v>248</v>
      </c>
      <c r="G62" s="4">
        <f t="shared" si="0"/>
        <v>45</v>
      </c>
      <c r="H62" s="4">
        <f t="shared" si="1"/>
        <v>44</v>
      </c>
      <c r="I62" s="4">
        <f t="shared" si="2"/>
        <v>2</v>
      </c>
      <c r="J62" s="4">
        <f t="shared" si="3"/>
        <v>22</v>
      </c>
      <c r="K62" s="4" t="str">
        <f t="shared" si="4"/>
        <v>Psychology, Clinical</v>
      </c>
      <c r="L62" s="4" t="str">
        <f t="shared" si="5"/>
        <v>Criminology &amp; Penology</v>
      </c>
      <c r="M62" s="4"/>
      <c r="N62" s="4"/>
    </row>
    <row r="63" spans="1:14" x14ac:dyDescent="0.25">
      <c r="A63" s="4" t="s">
        <v>249</v>
      </c>
      <c r="B63" s="4" t="s">
        <v>250</v>
      </c>
      <c r="C63" s="4" t="s">
        <v>251</v>
      </c>
      <c r="D63" s="4"/>
      <c r="E63" s="5" t="s">
        <v>252</v>
      </c>
      <c r="F63" s="4" t="s">
        <v>103</v>
      </c>
      <c r="G63" s="4">
        <f t="shared" si="0"/>
        <v>18</v>
      </c>
      <c r="H63" s="4">
        <f t="shared" si="1"/>
        <v>18</v>
      </c>
      <c r="I63" s="4">
        <f t="shared" si="2"/>
        <v>1</v>
      </c>
      <c r="J63" s="4">
        <f t="shared" si="3"/>
        <v>0</v>
      </c>
      <c r="K63" s="4" t="str">
        <f t="shared" si="4"/>
        <v>Psychology, Social</v>
      </c>
      <c r="L63" s="4" t="str">
        <f t="shared" si="5"/>
        <v/>
      </c>
      <c r="M63" s="4"/>
      <c r="N63" s="4"/>
    </row>
    <row r="64" spans="1:14" x14ac:dyDescent="0.25">
      <c r="A64" s="4" t="s">
        <v>253</v>
      </c>
      <c r="B64" s="4" t="s">
        <v>254</v>
      </c>
      <c r="C64" s="4" t="s">
        <v>8</v>
      </c>
      <c r="D64" s="4"/>
      <c r="E64" s="5" t="s">
        <v>255</v>
      </c>
      <c r="F64" s="4" t="s">
        <v>256</v>
      </c>
      <c r="G64" s="4">
        <f t="shared" si="0"/>
        <v>21</v>
      </c>
      <c r="H64" s="4">
        <f t="shared" si="1"/>
        <v>20</v>
      </c>
      <c r="I64" s="4">
        <f t="shared" si="2"/>
        <v>2</v>
      </c>
      <c r="J64" s="4">
        <f t="shared" si="3"/>
        <v>12</v>
      </c>
      <c r="K64" s="4" t="str">
        <f t="shared" si="4"/>
        <v>Management</v>
      </c>
      <c r="L64" s="4" t="str">
        <f t="shared" si="5"/>
        <v>Business</v>
      </c>
      <c r="M64" s="4"/>
      <c r="N64" s="4"/>
    </row>
    <row r="65" spans="1:14" x14ac:dyDescent="0.25">
      <c r="A65" s="4" t="s">
        <v>257</v>
      </c>
      <c r="B65" s="4" t="s">
        <v>258</v>
      </c>
      <c r="C65" s="4" t="s">
        <v>46</v>
      </c>
      <c r="D65" s="4"/>
      <c r="E65" s="5" t="s">
        <v>259</v>
      </c>
      <c r="F65" s="4" t="s">
        <v>48</v>
      </c>
      <c r="G65" s="4">
        <f t="shared" si="0"/>
        <v>11</v>
      </c>
      <c r="H65" s="4">
        <f t="shared" si="1"/>
        <v>11</v>
      </c>
      <c r="I65" s="4">
        <f t="shared" si="2"/>
        <v>1</v>
      </c>
      <c r="J65" s="4">
        <f t="shared" si="3"/>
        <v>0</v>
      </c>
      <c r="K65" s="4" t="str">
        <f t="shared" si="4"/>
        <v>Linguistics</v>
      </c>
      <c r="L65" s="4" t="str">
        <f t="shared" si="5"/>
        <v/>
      </c>
      <c r="M65" s="4"/>
      <c r="N65" s="4"/>
    </row>
    <row r="66" spans="1:14" x14ac:dyDescent="0.25">
      <c r="A66" s="4" t="s">
        <v>260</v>
      </c>
      <c r="B66" s="4" t="s">
        <v>261</v>
      </c>
      <c r="C66" s="4" t="s">
        <v>8</v>
      </c>
      <c r="D66" s="4"/>
      <c r="E66" s="5" t="s">
        <v>262</v>
      </c>
      <c r="F66" s="4" t="s">
        <v>263</v>
      </c>
      <c r="G66" s="4">
        <f t="shared" si="0"/>
        <v>46</v>
      </c>
      <c r="H66" s="4">
        <f t="shared" si="1"/>
        <v>45</v>
      </c>
      <c r="I66" s="4">
        <f t="shared" si="2"/>
        <v>2</v>
      </c>
      <c r="J66" s="4">
        <f t="shared" si="3"/>
        <v>34</v>
      </c>
      <c r="K66" s="4" t="str">
        <f t="shared" si="4"/>
        <v>Education &amp; Educational Research</v>
      </c>
      <c r="L66" s="4" t="str">
        <f t="shared" si="5"/>
        <v>Linguistics</v>
      </c>
      <c r="M66" s="4"/>
      <c r="N66" s="4"/>
    </row>
    <row r="67" spans="1:14" x14ac:dyDescent="0.25">
      <c r="A67" s="4" t="s">
        <v>264</v>
      </c>
      <c r="B67" s="4" t="s">
        <v>265</v>
      </c>
      <c r="C67" s="4" t="s">
        <v>8</v>
      </c>
      <c r="D67" s="4"/>
      <c r="E67" s="5" t="s">
        <v>266</v>
      </c>
      <c r="F67" s="4" t="s">
        <v>267</v>
      </c>
      <c r="G67" s="4">
        <f t="shared" ref="G67:G74" si="6">LEN(F67)</f>
        <v>113</v>
      </c>
      <c r="H67" s="4">
        <f t="shared" ref="H67:H74" si="7">LEN(SUBSTITUTE(F67,"|",""))</f>
        <v>110</v>
      </c>
      <c r="I67" s="4">
        <f t="shared" ref="I67:I74" si="8">G67-H67+1</f>
        <v>4</v>
      </c>
      <c r="J67" s="4">
        <f t="shared" ref="J67:J74" si="9">IF(I67&gt;1,FIND("|",F67,1),0)</f>
        <v>21</v>
      </c>
      <c r="K67" s="4" t="str">
        <f t="shared" ref="K67:K74" si="10">IF(I67=1,TRIM(F67),TRIM(LEFT(F67,J67-1)))</f>
        <v>Geography, Physical</v>
      </c>
      <c r="L67" s="11" t="s">
        <v>299</v>
      </c>
      <c r="M67" s="11" t="s">
        <v>300</v>
      </c>
      <c r="N67" s="11" t="s">
        <v>298</v>
      </c>
    </row>
    <row r="68" spans="1:14" x14ac:dyDescent="0.25">
      <c r="A68" s="4" t="s">
        <v>268</v>
      </c>
      <c r="B68" s="4" t="s">
        <v>269</v>
      </c>
      <c r="C68" s="4" t="s">
        <v>29</v>
      </c>
      <c r="D68" s="4"/>
      <c r="E68" s="5" t="s">
        <v>270</v>
      </c>
      <c r="F68" s="4" t="s">
        <v>52</v>
      </c>
      <c r="G68" s="4">
        <f t="shared" si="6"/>
        <v>29</v>
      </c>
      <c r="H68" s="4">
        <f t="shared" si="7"/>
        <v>29</v>
      </c>
      <c r="I68" s="4">
        <f t="shared" si="8"/>
        <v>1</v>
      </c>
      <c r="J68" s="4">
        <f t="shared" si="9"/>
        <v>0</v>
      </c>
      <c r="K68" s="4" t="str">
        <f t="shared" si="10"/>
        <v>Psychology, Multidisciplinary</v>
      </c>
      <c r="L68" s="4" t="str">
        <f t="shared" ref="L67:L74" si="11">IF(I68=2,TRIM(RIGHT(F68,G68-J68)),"")</f>
        <v/>
      </c>
      <c r="M68" s="4"/>
      <c r="N68" s="4"/>
    </row>
    <row r="69" spans="1:14" x14ac:dyDescent="0.25">
      <c r="A69" s="4" t="s">
        <v>271</v>
      </c>
      <c r="B69" s="4" t="s">
        <v>272</v>
      </c>
      <c r="C69" s="4" t="s">
        <v>273</v>
      </c>
      <c r="D69" s="4"/>
      <c r="E69" s="5" t="s">
        <v>274</v>
      </c>
      <c r="F69" s="4" t="s">
        <v>275</v>
      </c>
      <c r="G69" s="4">
        <f t="shared" si="6"/>
        <v>59</v>
      </c>
      <c r="H69" s="4">
        <f t="shared" si="7"/>
        <v>58</v>
      </c>
      <c r="I69" s="4">
        <f t="shared" si="8"/>
        <v>2</v>
      </c>
      <c r="J69" s="4">
        <f t="shared" si="9"/>
        <v>21</v>
      </c>
      <c r="K69" s="4" t="str">
        <f t="shared" si="10"/>
        <v>Otorhinolaryngology</v>
      </c>
      <c r="L69" s="4" t="str">
        <f t="shared" si="11"/>
        <v>Audiology &amp; Speech-Language Pathology</v>
      </c>
      <c r="M69" s="4"/>
      <c r="N69" s="4"/>
    </row>
    <row r="70" spans="1:14" x14ac:dyDescent="0.25">
      <c r="A70" s="6" t="s">
        <v>276</v>
      </c>
      <c r="B70" s="6" t="s">
        <v>277</v>
      </c>
      <c r="C70" s="6" t="s">
        <v>29</v>
      </c>
      <c r="D70" s="6" t="s">
        <v>60</v>
      </c>
      <c r="E70" s="7" t="s">
        <v>278</v>
      </c>
      <c r="F70" s="6" t="s">
        <v>26</v>
      </c>
      <c r="G70" s="4">
        <f t="shared" si="6"/>
        <v>11</v>
      </c>
      <c r="H70" s="4">
        <f t="shared" si="7"/>
        <v>11</v>
      </c>
      <c r="I70" s="4">
        <f t="shared" si="8"/>
        <v>1</v>
      </c>
      <c r="J70" s="4">
        <f t="shared" si="9"/>
        <v>0</v>
      </c>
      <c r="K70" s="4" t="str">
        <f t="shared" si="10"/>
        <v>(not found)</v>
      </c>
      <c r="L70" s="4" t="str">
        <f t="shared" si="11"/>
        <v/>
      </c>
      <c r="M70" s="4"/>
      <c r="N70" s="4"/>
    </row>
    <row r="71" spans="1:14" x14ac:dyDescent="0.25">
      <c r="A71" s="4" t="s">
        <v>279</v>
      </c>
      <c r="B71" s="4" t="s">
        <v>280</v>
      </c>
      <c r="C71" s="4" t="s">
        <v>29</v>
      </c>
      <c r="D71" s="4"/>
      <c r="E71" s="5" t="s">
        <v>281</v>
      </c>
      <c r="F71" s="4" t="s">
        <v>52</v>
      </c>
      <c r="G71" s="4">
        <f t="shared" si="6"/>
        <v>29</v>
      </c>
      <c r="H71" s="4">
        <f t="shared" si="7"/>
        <v>29</v>
      </c>
      <c r="I71" s="4">
        <f t="shared" si="8"/>
        <v>1</v>
      </c>
      <c r="J71" s="4">
        <f t="shared" si="9"/>
        <v>0</v>
      </c>
      <c r="K71" s="4" t="str">
        <f t="shared" si="10"/>
        <v>Psychology, Multidisciplinary</v>
      </c>
      <c r="L71" s="4" t="str">
        <f t="shared" si="11"/>
        <v/>
      </c>
      <c r="M71" s="4"/>
      <c r="N71" s="4"/>
    </row>
    <row r="72" spans="1:14" x14ac:dyDescent="0.25">
      <c r="A72" s="4" t="s">
        <v>282</v>
      </c>
      <c r="B72" s="4" t="s">
        <v>283</v>
      </c>
      <c r="C72" s="4" t="s">
        <v>29</v>
      </c>
      <c r="D72" s="4"/>
      <c r="E72" s="5" t="s">
        <v>284</v>
      </c>
      <c r="F72" s="4" t="s">
        <v>285</v>
      </c>
      <c r="G72" s="4">
        <f t="shared" si="6"/>
        <v>42</v>
      </c>
      <c r="H72" s="4">
        <f t="shared" si="7"/>
        <v>40</v>
      </c>
      <c r="I72" s="4">
        <f t="shared" si="8"/>
        <v>3</v>
      </c>
      <c r="J72" s="4">
        <f t="shared" si="9"/>
        <v>12</v>
      </c>
      <c r="K72" s="4" t="str">
        <f t="shared" si="10"/>
        <v>Psychology</v>
      </c>
      <c r="L72" s="11" t="s">
        <v>39</v>
      </c>
      <c r="M72" s="11" t="s">
        <v>107</v>
      </c>
      <c r="N72" s="4"/>
    </row>
    <row r="73" spans="1:14" x14ac:dyDescent="0.25">
      <c r="A73" s="4" t="s">
        <v>286</v>
      </c>
      <c r="B73" s="4" t="s">
        <v>287</v>
      </c>
      <c r="C73" s="4" t="s">
        <v>29</v>
      </c>
      <c r="D73" s="4"/>
      <c r="E73" s="5" t="s">
        <v>288</v>
      </c>
      <c r="F73" s="4" t="s">
        <v>26</v>
      </c>
      <c r="G73" s="4">
        <f t="shared" si="6"/>
        <v>11</v>
      </c>
      <c r="H73" s="4">
        <f t="shared" si="7"/>
        <v>11</v>
      </c>
      <c r="I73" s="4">
        <f t="shared" si="8"/>
        <v>1</v>
      </c>
      <c r="J73" s="4">
        <f t="shared" si="9"/>
        <v>0</v>
      </c>
      <c r="K73" s="4" t="str">
        <f t="shared" si="10"/>
        <v>(not found)</v>
      </c>
      <c r="L73" s="4" t="str">
        <f t="shared" si="11"/>
        <v/>
      </c>
      <c r="M73" s="4"/>
      <c r="N73" s="4"/>
    </row>
    <row r="74" spans="1:14" x14ac:dyDescent="0.25">
      <c r="A74" s="4" t="s">
        <v>289</v>
      </c>
      <c r="B74" s="4" t="s">
        <v>290</v>
      </c>
      <c r="C74" s="4" t="s">
        <v>29</v>
      </c>
      <c r="D74" s="4"/>
      <c r="E74" s="5" t="s">
        <v>291</v>
      </c>
      <c r="F74" s="4" t="s">
        <v>21</v>
      </c>
      <c r="G74" s="4">
        <f t="shared" si="6"/>
        <v>10</v>
      </c>
      <c r="H74" s="4">
        <f t="shared" si="7"/>
        <v>10</v>
      </c>
      <c r="I74" s="4">
        <f t="shared" si="8"/>
        <v>1</v>
      </c>
      <c r="J74" s="4">
        <f t="shared" si="9"/>
        <v>0</v>
      </c>
      <c r="K74" s="4" t="str">
        <f t="shared" si="10"/>
        <v>Psychology</v>
      </c>
      <c r="L74" s="4" t="str">
        <f t="shared" si="11"/>
        <v/>
      </c>
      <c r="M74" s="4"/>
      <c r="N74" s="4"/>
    </row>
  </sheetData>
  <autoFilter ref="A1:N74" xr:uid="{9BF868C5-8F8F-4F6C-AE54-8764F70BD1E7}"/>
  <hyperlinks>
    <hyperlink ref="A2" location="gid=1433615951" display="gid=1433615951" xr:uid="{F2708D71-6987-4ECB-A161-2ACF981C8D73}"/>
    <hyperlink ref="A3" location="gid=566014308" display="gid=566014308" xr:uid="{333971DE-8DD5-4D7D-9E0B-D548978B7E46}"/>
    <hyperlink ref="A4" location="gid=838528774" display="gid=838528774" xr:uid="{6D1CACA5-FC73-474E-B682-909A1FCC3F63}"/>
    <hyperlink ref="A5" location="gid=1272644962" display="gid=1272644962" xr:uid="{0D1410C7-AD07-4DE9-8C69-05BC49F9CDAE}"/>
    <hyperlink ref="A6" location="gid=752179648" display="gid=752179648" xr:uid="{39822205-6993-4930-89AF-F4C19E7D7543}"/>
    <hyperlink ref="A7" location="gid=398524717" display="gid=398524717" xr:uid="{7A5FDE91-E7A4-4DED-A89A-638B03D65389}"/>
    <hyperlink ref="A8" location="gid=722398318" display="gid=722398318" xr:uid="{6019D578-2190-461A-A30B-819085CF1D25}"/>
    <hyperlink ref="A9" location="gid=774915591" display="gid=774915591" xr:uid="{3C5108B2-8996-4423-9D5D-B4D14E720CFC}"/>
    <hyperlink ref="A10" location="gid=1658516641" display="gid=1658516641" xr:uid="{4802F777-2821-499B-81AA-681E3FB1EDF1}"/>
    <hyperlink ref="A11" location="gid=1028083992" display="gid=1028083992" xr:uid="{90664A63-8737-45F4-BF81-62C4590A41EA}"/>
    <hyperlink ref="A12" location="gid=475747887" display="gid=475747887" xr:uid="{908EAE88-6A5A-48A7-B2A8-AE44C59325C5}"/>
    <hyperlink ref="A13" location="gid=273260779" display="gid=273260779" xr:uid="{4E86BB5C-1AE5-4DB1-A45D-1369740F7BE0}"/>
    <hyperlink ref="A14" location="gid=769020968" display="gid=769020968" xr:uid="{CF4A6625-CC2E-4944-A080-0E61911F38CB}"/>
    <hyperlink ref="A15" location="gid=347103045" display="gid=347103045" xr:uid="{7569799A-A16A-41CE-A5D0-6AAB00A10947}"/>
    <hyperlink ref="A16" location="gid=499026647" display="gid=499026647" xr:uid="{75E682F0-24C4-49E0-8814-F3769F9B4F2A}"/>
    <hyperlink ref="A17" location="gid=1880971128" display="gid=1880971128" xr:uid="{5A4DA05C-05F0-4136-A39D-28D209F8EC4E}"/>
    <hyperlink ref="A18" location="gid=2043692544" display="gid=2043692544" xr:uid="{2E2A66B2-4467-41B7-824A-1876C926ACEB}"/>
    <hyperlink ref="A19" location="gid=1152648480" display="gid=1152648480" xr:uid="{5F446601-848C-4F38-89E2-8839E791C09C}"/>
    <hyperlink ref="A20" location="gid=1010995872" display="gid=1010995872" xr:uid="{304685EA-80B8-4C02-83EE-021E87C4DF27}"/>
    <hyperlink ref="A21" location="gid=541195665" display="gid=541195665" xr:uid="{B69FF331-A2E4-4EF1-84B6-BBABE272E3F7}"/>
    <hyperlink ref="A22" location="gid=1129473165" display="gid=1129473165" xr:uid="{928ACD58-8DA3-43AE-BF73-3E7A6EEEC0BC}"/>
    <hyperlink ref="A23" location="gid=1122109315" display="gid=1122109315" xr:uid="{598E069D-2C9C-46E4-8792-3C657463AD1C}"/>
    <hyperlink ref="A24" location="gid=947516697" display="gid=947516697" xr:uid="{2B71395A-E0D6-4D05-9CF5-5BFDF63D3744}"/>
    <hyperlink ref="A25" location="gid=339972768" display="gid=339972768" xr:uid="{416F7AA6-900E-437E-94FB-71AC26942751}"/>
    <hyperlink ref="A26" location="gid=1201701876" display="gid=1201701876" xr:uid="{BC2D56CE-EEBC-432E-8D96-6CB35A952C86}"/>
    <hyperlink ref="A27" location="gid=605426235" display="gid=605426235" xr:uid="{FB9BF116-0257-48F7-91C0-98EF7FE5857A}"/>
    <hyperlink ref="A28" location="gid=722821164" display="gid=722821164" xr:uid="{EDFC7EB2-2641-40D3-92FA-D6EB86A1BCFD}"/>
    <hyperlink ref="A29" location="gid=809691497" display="gid=809691497" xr:uid="{BCF0E151-F8C4-43F8-972C-299BE078AB71}"/>
    <hyperlink ref="A30" location="gid=1435598841" display="gid=1435598841" xr:uid="{0A4082A5-4871-4D06-AF9B-9617331D942C}"/>
    <hyperlink ref="A31" location="gid=1387109368" display="gid=1387109368" xr:uid="{AA66FB3E-82D6-4A6B-96AF-BB0F72968CE5}"/>
    <hyperlink ref="A32" location="gid=752013236" display="gid=752013236" xr:uid="{000C68FF-48CD-4D86-B56C-1EAEED0A8B38}"/>
    <hyperlink ref="A33" location="gid=740950532" display="gid=740950532" xr:uid="{01AE498B-EF86-4812-8765-D6044989E60E}"/>
    <hyperlink ref="A34" location="gid=1827297755" display="gid=1827297755" xr:uid="{65EA8C86-5B8E-4E47-B878-F50299F84BDE}"/>
    <hyperlink ref="A35" location="gid=1662971141" display="gid=1662971141" xr:uid="{91F5758D-D635-48CA-B0F9-A3A1018EFA6C}"/>
    <hyperlink ref="A36" location="gid=1641970328" display="gid=1641970328" xr:uid="{E105F1A8-FBF6-48D2-9E01-DA8629191C96}"/>
    <hyperlink ref="A37" location="gid=1015425179" display="gid=1015425179" xr:uid="{F861605B-78AB-4C1C-9315-AF1EEB720C92}"/>
    <hyperlink ref="A38" location="gid=1635943543" display="gid=1635943543" xr:uid="{9210D295-A679-4818-9051-E9D6BDBDEECE}"/>
    <hyperlink ref="A39" location="gid=891104392" display="gid=891104392" xr:uid="{86A2AB2B-70AD-47F7-B67B-07AE605CCD33}"/>
    <hyperlink ref="A40" location="gid=521942353" display="gid=521942353" xr:uid="{F0A50D5D-E066-456C-8861-C4135C2E2E79}"/>
    <hyperlink ref="A41" location="gid=50514015" display="gid=50514015" xr:uid="{7A3170D5-6923-4957-A579-CD187DEB888B}"/>
    <hyperlink ref="A42" location="gid=895106081" display="gid=895106081" xr:uid="{1AC4A065-86EA-4707-8A3D-0A12F3B6FA50}"/>
    <hyperlink ref="A43" location="gid=77025461" display="gid=77025461" xr:uid="{196C0282-93D9-4DEF-9B1A-DD1125972B35}"/>
    <hyperlink ref="A44" location="gid=1799951566" display="gid=1799951566" xr:uid="{85E35EE8-8CDA-49D7-A920-76F163BFFECF}"/>
    <hyperlink ref="A45" location="gid=497711214" display="gid=497711214" xr:uid="{42F53299-3EA5-4725-8258-9736273FD480}"/>
    <hyperlink ref="A46" location="gid=1318180743" display="gid=1318180743" xr:uid="{8D0BED8B-26B9-4FBC-84B6-3CCEDDED4F30}"/>
    <hyperlink ref="A47" location="gid=413659180" display="gid=413659180" xr:uid="{F14B7ACC-188D-4B99-AA7E-D2789257AD04}"/>
    <hyperlink ref="A48" location="gid=1567951113" display="gid=1567951113" xr:uid="{BC4478D0-9894-4280-A686-81840668A291}"/>
    <hyperlink ref="A49" location="gid=376389970" display="gid=376389970" xr:uid="{2BE6EBF5-1FCD-49F5-BDF5-785A25F5C7E7}"/>
    <hyperlink ref="A50" location="gid=203413491" display="gid=203413491" xr:uid="{1C59F8D1-735E-4CB0-A664-FE249B67DA68}"/>
    <hyperlink ref="A51" location="gid=1001636397" display="gid=1001636397" xr:uid="{58597519-08DE-4CD8-AC0C-21FEC8624E3D}"/>
    <hyperlink ref="A52" location="gid=539630952" display="gid=539630952" xr:uid="{3B99A2AC-0503-45D8-A14B-95FA8B971724}"/>
    <hyperlink ref="A53" location="gid=858247881" display="gid=858247881" xr:uid="{5446DA63-16EE-48B1-B568-7EF6A3DAE727}"/>
    <hyperlink ref="A54" location="gid=301372671" display="gid=301372671" xr:uid="{70DC35A4-FBC4-4E69-9C91-8DFDBF482349}"/>
    <hyperlink ref="A55" location="gid=1876061066" display="gid=1876061066" xr:uid="{C75F4076-1724-417F-BD63-12AAC8D318D7}"/>
    <hyperlink ref="A56" location="gid=1880467832" display="gid=1880467832" xr:uid="{9A607907-35FE-46FF-BE93-E1D355688AA1}"/>
    <hyperlink ref="A57" location="gid=1831834595" display="gid=1831834595" xr:uid="{CB91EFF7-140A-497E-A433-30C6AC5180B2}"/>
    <hyperlink ref="A58" location="gid=327642634" display="gid=327642634" xr:uid="{69311DFB-3FCC-4342-AE9B-79D01E3A4310}"/>
    <hyperlink ref="A59" location="gid=1652176582" display="gid=1652176582" xr:uid="{5E1F47A0-2406-42E7-A191-F4B9CFA3AFE5}"/>
    <hyperlink ref="A60" location="gid=65779107" display="gid=65779107" xr:uid="{53929D2F-1FCB-4DB7-8AA1-C6A821D3CF91}"/>
    <hyperlink ref="A61" location="gid=703839910" display="gid=703839910" xr:uid="{2E6E3F21-66A2-4047-8177-A0E30A07D4B2}"/>
    <hyperlink ref="A62" location="gid=1511243308" display="gid=1511243308" xr:uid="{1F425A3D-1480-4B35-A8BA-410881BA4133}"/>
    <hyperlink ref="A63" location="gid=1362279059" display="gid=1362279059" xr:uid="{42C1C1C1-82C6-4375-AF34-B9E529362629}"/>
    <hyperlink ref="A64" location="gid=818825461" display="gid=818825461" xr:uid="{8FF65694-EAE4-455B-98E3-DD4C6D156E3F}"/>
    <hyperlink ref="A65" location="gid=532264064" display="gid=532264064" xr:uid="{3AB214B0-8F84-4AEF-AAB6-C1CCEB27E978}"/>
    <hyperlink ref="A66" location="gid=588424851" display="gid=588424851" xr:uid="{DD0FBAF1-2924-4FEC-9F4E-1A216FFE66D5}"/>
    <hyperlink ref="A67" location="gid=968805918" display="gid=968805918" xr:uid="{CCA4AEEF-A211-42A8-B0DF-C3E7E024C5A8}"/>
    <hyperlink ref="A68" location="gid=1298851959" display="gid=1298851959" xr:uid="{211862CA-8316-4D7B-9D7A-370FE1C791EB}"/>
    <hyperlink ref="A69" location="gid=1586206816" display="gid=1586206816" xr:uid="{F897FF43-50AE-42C9-AFEF-E638C0995951}"/>
    <hyperlink ref="A70" location="gid=1575510939" display="gid=1575510939" xr:uid="{D2712845-A0F0-4677-A3FC-8A0B381CF5CB}"/>
    <hyperlink ref="A71" location="gid=259538200" display="gid=259538200" xr:uid="{718CDB8A-E5E6-410A-910E-0B59504A5F0D}"/>
    <hyperlink ref="A72" location="gid=201670333" display="gid=201670333" xr:uid="{1FABD553-6076-4270-83EE-8C9567C5034D}"/>
    <hyperlink ref="A73" location="gid=1862487512" display="gid=1862487512" xr:uid="{3CAC499A-B9A4-4685-8F33-4677A70B4754}"/>
    <hyperlink ref="A74" location="gid=1067700920" display="gid=1067700920" xr:uid="{685CAF57-D17B-4F87-AA64-67F5166565F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2918-3A4B-4301-B291-536911686EA7}">
  <dimension ref="A1:C45"/>
  <sheetViews>
    <sheetView tabSelected="1" workbookViewId="0">
      <selection activeCell="G14" sqref="G14"/>
    </sheetView>
  </sheetViews>
  <sheetFormatPr defaultRowHeight="15" x14ac:dyDescent="0.25"/>
  <cols>
    <col min="1" max="1" width="39" bestFit="1" customWidth="1"/>
    <col min="2" max="3" width="6.7109375" customWidth="1"/>
  </cols>
  <sheetData>
    <row r="1" spans="1:3" x14ac:dyDescent="0.25">
      <c r="A1" s="8" t="s">
        <v>325</v>
      </c>
      <c r="B1" s="12" t="s">
        <v>292</v>
      </c>
      <c r="C1" s="12" t="s">
        <v>324</v>
      </c>
    </row>
    <row r="2" spans="1:3" x14ac:dyDescent="0.25">
      <c r="A2" s="13" t="s">
        <v>103</v>
      </c>
      <c r="B2" s="13">
        <f>COUNTIF(WoS_Categories_raw!$K$2:$N$74,$A2)</f>
        <v>11</v>
      </c>
      <c r="C2" s="14">
        <f>100*B2/73</f>
        <v>15.068493150684931</v>
      </c>
    </row>
    <row r="3" spans="1:3" x14ac:dyDescent="0.25">
      <c r="A3" s="13" t="s">
        <v>26</v>
      </c>
      <c r="B3" s="13">
        <f>COUNTIF(WoS_Categories_raw!$K$2:$N$74,$A3)</f>
        <v>10</v>
      </c>
      <c r="C3" s="14">
        <f>100*B3/73</f>
        <v>13.698630136986301</v>
      </c>
    </row>
    <row r="4" spans="1:3" x14ac:dyDescent="0.25">
      <c r="A4" s="13" t="s">
        <v>52</v>
      </c>
      <c r="B4" s="13">
        <f>COUNTIF(WoS_Categories_raw!$K$2:$N$74,$A4)</f>
        <v>8</v>
      </c>
      <c r="C4" s="14">
        <f>100*B4/73</f>
        <v>10.95890410958904</v>
      </c>
    </row>
    <row r="5" spans="1:3" x14ac:dyDescent="0.25">
      <c r="A5" s="13" t="s">
        <v>164</v>
      </c>
      <c r="B5" s="13">
        <f>COUNTIF(WoS_Categories_raw!$K$2:$N$74,$A5)</f>
        <v>6</v>
      </c>
      <c r="C5" s="14">
        <f>100*B5/73</f>
        <v>8.2191780821917817</v>
      </c>
    </row>
    <row r="6" spans="1:3" x14ac:dyDescent="0.25">
      <c r="A6" s="13" t="s">
        <v>21</v>
      </c>
      <c r="B6" s="13">
        <f>COUNTIF(WoS_Categories_raw!$K$2:$N$74,$A6)</f>
        <v>6</v>
      </c>
      <c r="C6" s="14">
        <f>100*B6/73</f>
        <v>8.2191780821917817</v>
      </c>
    </row>
    <row r="7" spans="1:3" x14ac:dyDescent="0.25">
      <c r="A7" s="13" t="s">
        <v>48</v>
      </c>
      <c r="B7" s="13">
        <f>COUNTIF(WoS_Categories_raw!$K$2:$N$74,$A7)</f>
        <v>5</v>
      </c>
      <c r="C7" s="14">
        <f>100*B7/73</f>
        <v>6.8493150684931505</v>
      </c>
    </row>
    <row r="8" spans="1:3" x14ac:dyDescent="0.25">
      <c r="A8" s="13" t="s">
        <v>79</v>
      </c>
      <c r="B8" s="13">
        <f>COUNTIF(WoS_Categories_raw!$K$2:$N$74,$A8)</f>
        <v>4</v>
      </c>
      <c r="C8" s="14">
        <f>100*B8/73</f>
        <v>5.4794520547945202</v>
      </c>
    </row>
    <row r="9" spans="1:3" x14ac:dyDescent="0.25">
      <c r="A9" s="13" t="s">
        <v>107</v>
      </c>
      <c r="B9" s="13">
        <f>COUNTIF(WoS_Categories_raw!$K$2:$N$74,$A9)</f>
        <v>3</v>
      </c>
      <c r="C9" s="14">
        <f>100*B9/73</f>
        <v>4.1095890410958908</v>
      </c>
    </row>
    <row r="10" spans="1:3" x14ac:dyDescent="0.25">
      <c r="A10" s="13" t="s">
        <v>179</v>
      </c>
      <c r="B10" s="13">
        <f>COUNTIF(WoS_Categories_raw!$K$2:$N$74,$A10)</f>
        <v>3</v>
      </c>
      <c r="C10" s="14">
        <f>100*B10/73</f>
        <v>4.1095890410958908</v>
      </c>
    </row>
    <row r="11" spans="1:3" x14ac:dyDescent="0.25">
      <c r="A11" s="13" t="s">
        <v>301</v>
      </c>
      <c r="B11" s="13">
        <f>COUNTIF(WoS_Categories_raw!$K$2:$N$74,$A11)</f>
        <v>3</v>
      </c>
      <c r="C11" s="14">
        <f>100*B11/73</f>
        <v>4.1095890410958908</v>
      </c>
    </row>
    <row r="12" spans="1:3" x14ac:dyDescent="0.25">
      <c r="A12" s="13" t="s">
        <v>67</v>
      </c>
      <c r="B12" s="13">
        <f>COUNTIF(WoS_Categories_raw!$K$2:$N$74,$A12)</f>
        <v>3</v>
      </c>
      <c r="C12" s="14">
        <f>100*B12/73</f>
        <v>4.1095890410958908</v>
      </c>
    </row>
    <row r="13" spans="1:3" x14ac:dyDescent="0.25">
      <c r="A13" s="13" t="s">
        <v>123</v>
      </c>
      <c r="B13" s="13">
        <f>COUNTIF(WoS_Categories_raw!$K$2:$N$74,$A13)</f>
        <v>3</v>
      </c>
      <c r="C13" s="14">
        <f>100*B13/73</f>
        <v>4.1095890410958908</v>
      </c>
    </row>
    <row r="14" spans="1:3" x14ac:dyDescent="0.25">
      <c r="A14" s="13" t="s">
        <v>39</v>
      </c>
      <c r="B14" s="13">
        <f>COUNTIF(WoS_Categories_raw!$K$2:$N$74,$A14)</f>
        <v>3</v>
      </c>
      <c r="C14" s="14">
        <f>100*B14/73</f>
        <v>4.1095890410958908</v>
      </c>
    </row>
    <row r="15" spans="1:3" x14ac:dyDescent="0.25">
      <c r="A15" s="13" t="s">
        <v>306</v>
      </c>
      <c r="B15" s="13">
        <f>COUNTIF(WoS_Categories_raw!$K$2:$N$74,$A15)</f>
        <v>2</v>
      </c>
      <c r="C15" s="14">
        <f>100*B15/73</f>
        <v>2.7397260273972601</v>
      </c>
    </row>
    <row r="16" spans="1:3" x14ac:dyDescent="0.25">
      <c r="A16" s="13" t="s">
        <v>303</v>
      </c>
      <c r="B16" s="13">
        <f>COUNTIF(WoS_Categories_raw!$K$2:$N$74,$A16)</f>
        <v>2</v>
      </c>
      <c r="C16" s="14">
        <f>100*B16/73</f>
        <v>2.7397260273972601</v>
      </c>
    </row>
    <row r="17" spans="1:3" x14ac:dyDescent="0.25">
      <c r="A17" s="13" t="s">
        <v>299</v>
      </c>
      <c r="B17" s="13">
        <f>COUNTIF(WoS_Categories_raw!$K$2:$N$74,$A17)</f>
        <v>2</v>
      </c>
      <c r="C17" s="14">
        <f>100*B17/73</f>
        <v>2.7397260273972601</v>
      </c>
    </row>
    <row r="18" spans="1:3" x14ac:dyDescent="0.25">
      <c r="A18" s="13" t="s">
        <v>201</v>
      </c>
      <c r="B18" s="13">
        <f>COUNTIF(WoS_Categories_raw!$K$2:$N$74,$A18)</f>
        <v>2</v>
      </c>
      <c r="C18" s="14">
        <f>100*B18/73</f>
        <v>2.7397260273972601</v>
      </c>
    </row>
    <row r="19" spans="1:3" x14ac:dyDescent="0.25">
      <c r="A19" s="13" t="s">
        <v>35</v>
      </c>
      <c r="B19" s="13">
        <f>COUNTIF(WoS_Categories_raw!$K$2:$N$74,$A19)</f>
        <v>2</v>
      </c>
      <c r="C19" s="14">
        <f>100*B19/73</f>
        <v>2.7397260273972601</v>
      </c>
    </row>
    <row r="20" spans="1:3" x14ac:dyDescent="0.25">
      <c r="A20" s="13" t="s">
        <v>312</v>
      </c>
      <c r="B20" s="13">
        <f>COUNTIF(WoS_Categories_raw!$K$2:$N$74,$A20)</f>
        <v>2</v>
      </c>
      <c r="C20" s="14">
        <f>100*B20/73</f>
        <v>2.7397260273972601</v>
      </c>
    </row>
    <row r="21" spans="1:3" x14ac:dyDescent="0.25">
      <c r="A21" s="13" t="s">
        <v>304</v>
      </c>
      <c r="B21" s="13">
        <f>COUNTIF(WoS_Categories_raw!$K$2:$N$74,$A21)</f>
        <v>2</v>
      </c>
      <c r="C21" s="14">
        <f>100*B21/73</f>
        <v>2.7397260273972601</v>
      </c>
    </row>
    <row r="22" spans="1:3" x14ac:dyDescent="0.25">
      <c r="A22" s="13" t="s">
        <v>308</v>
      </c>
      <c r="B22" s="13">
        <f>COUNTIF(WoS_Categories_raw!$K$2:$N$74,$A22)</f>
        <v>2</v>
      </c>
      <c r="C22" s="14">
        <f>100*B22/73</f>
        <v>2.7397260273972601</v>
      </c>
    </row>
    <row r="23" spans="1:3" x14ac:dyDescent="0.25">
      <c r="A23" s="13" t="s">
        <v>302</v>
      </c>
      <c r="B23" s="13">
        <f>COUNTIF(WoS_Categories_raw!$K$2:$N$74,$A23)</f>
        <v>2</v>
      </c>
      <c r="C23" s="14">
        <f>100*B23/73</f>
        <v>2.7397260273972601</v>
      </c>
    </row>
    <row r="24" spans="1:3" x14ac:dyDescent="0.25">
      <c r="A24" s="13" t="s">
        <v>323</v>
      </c>
      <c r="B24" s="13">
        <f>COUNTIF(WoS_Categories_raw!$K$2:$N$74,$A24)</f>
        <v>1</v>
      </c>
      <c r="C24" s="14">
        <f>100*B24/73</f>
        <v>1.3698630136986301</v>
      </c>
    </row>
    <row r="25" spans="1:3" x14ac:dyDescent="0.25">
      <c r="A25" s="13" t="s">
        <v>317</v>
      </c>
      <c r="B25" s="13">
        <f>COUNTIF(WoS_Categories_raw!$K$2:$N$74,$A25)</f>
        <v>1</v>
      </c>
      <c r="C25" s="14">
        <f>100*B25/73</f>
        <v>1.3698630136986301</v>
      </c>
    </row>
    <row r="26" spans="1:3" x14ac:dyDescent="0.25">
      <c r="A26" s="13" t="s">
        <v>322</v>
      </c>
      <c r="B26" s="13">
        <f>COUNTIF(WoS_Categories_raw!$K$2:$N$74,$A26)</f>
        <v>1</v>
      </c>
      <c r="C26" s="14">
        <f>100*B26/73</f>
        <v>1.3698630136986301</v>
      </c>
    </row>
    <row r="27" spans="1:3" x14ac:dyDescent="0.25">
      <c r="A27" s="13" t="s">
        <v>310</v>
      </c>
      <c r="B27" s="13">
        <f>COUNTIF(WoS_Categories_raw!$K$2:$N$74,$A27)</f>
        <v>1</v>
      </c>
      <c r="C27" s="14">
        <f>100*B27/73</f>
        <v>1.3698630136986301</v>
      </c>
    </row>
    <row r="28" spans="1:3" x14ac:dyDescent="0.25">
      <c r="A28" s="13" t="s">
        <v>321</v>
      </c>
      <c r="B28" s="13">
        <f>COUNTIF(WoS_Categories_raw!$K$2:$N$74,$A28)</f>
        <v>1</v>
      </c>
      <c r="C28" s="14">
        <f>100*B28/73</f>
        <v>1.3698630136986301</v>
      </c>
    </row>
    <row r="29" spans="1:3" x14ac:dyDescent="0.25">
      <c r="A29" s="13" t="s">
        <v>318</v>
      </c>
      <c r="B29" s="13">
        <f>COUNTIF(WoS_Categories_raw!$K$2:$N$74,$A29)</f>
        <v>1</v>
      </c>
      <c r="C29" s="14">
        <f>100*B29/73</f>
        <v>1.3698630136986301</v>
      </c>
    </row>
    <row r="30" spans="1:3" x14ac:dyDescent="0.25">
      <c r="A30" s="13" t="s">
        <v>315</v>
      </c>
      <c r="B30" s="13">
        <f>COUNTIF(WoS_Categories_raw!$K$2:$N$74,$A30)</f>
        <v>1</v>
      </c>
      <c r="C30" s="14">
        <f>100*B30/73</f>
        <v>1.3698630136986301</v>
      </c>
    </row>
    <row r="31" spans="1:3" x14ac:dyDescent="0.25">
      <c r="A31" s="13" t="s">
        <v>297</v>
      </c>
      <c r="B31" s="13">
        <f>COUNTIF(WoS_Categories_raw!$K$2:$N$74,$A31)</f>
        <v>1</v>
      </c>
      <c r="C31" s="14">
        <f>100*B31/73</f>
        <v>1.3698630136986301</v>
      </c>
    </row>
    <row r="32" spans="1:3" x14ac:dyDescent="0.25">
      <c r="A32" s="13" t="s">
        <v>313</v>
      </c>
      <c r="B32" s="13">
        <f>COUNTIF(WoS_Categories_raw!$K$2:$N$74,$A32)</f>
        <v>1</v>
      </c>
      <c r="C32" s="14">
        <f>100*B32/73</f>
        <v>1.3698630136986301</v>
      </c>
    </row>
    <row r="33" spans="1:3" x14ac:dyDescent="0.25">
      <c r="A33" s="13" t="s">
        <v>298</v>
      </c>
      <c r="B33" s="13">
        <f>COUNTIF(WoS_Categories_raw!$K$2:$N$74,$A33)</f>
        <v>1</v>
      </c>
      <c r="C33" s="14">
        <f>100*B33/73</f>
        <v>1.3698630136986301</v>
      </c>
    </row>
    <row r="34" spans="1:3" x14ac:dyDescent="0.25">
      <c r="A34" s="13" t="s">
        <v>311</v>
      </c>
      <c r="B34" s="13">
        <f>COUNTIF(WoS_Categories_raw!$K$2:$N$74,$A34)</f>
        <v>1</v>
      </c>
      <c r="C34" s="14">
        <f>100*B34/73</f>
        <v>1.3698630136986301</v>
      </c>
    </row>
    <row r="35" spans="1:3" x14ac:dyDescent="0.25">
      <c r="A35" s="13" t="s">
        <v>307</v>
      </c>
      <c r="B35" s="13">
        <f>COUNTIF(WoS_Categories_raw!$K$2:$N$74,$A35)</f>
        <v>1</v>
      </c>
      <c r="C35" s="14">
        <f>100*B35/73</f>
        <v>1.3698630136986301</v>
      </c>
    </row>
    <row r="36" spans="1:3" x14ac:dyDescent="0.25">
      <c r="A36" s="13" t="s">
        <v>319</v>
      </c>
      <c r="B36" s="13">
        <f>COUNTIF(WoS_Categories_raw!$K$2:$N$74,$A36)</f>
        <v>1</v>
      </c>
      <c r="C36" s="14">
        <f>100*B36/73</f>
        <v>1.3698630136986301</v>
      </c>
    </row>
    <row r="37" spans="1:3" x14ac:dyDescent="0.25">
      <c r="A37" s="13" t="s">
        <v>314</v>
      </c>
      <c r="B37" s="13">
        <f>COUNTIF(WoS_Categories_raw!$K$2:$N$74,$A37)</f>
        <v>1</v>
      </c>
      <c r="C37" s="14">
        <f>100*B37/73</f>
        <v>1.3698630136986301</v>
      </c>
    </row>
    <row r="38" spans="1:3" x14ac:dyDescent="0.25">
      <c r="A38" s="13" t="s">
        <v>320</v>
      </c>
      <c r="B38" s="13">
        <f>COUNTIF(WoS_Categories_raw!$K$2:$N$74,$A38)</f>
        <v>1</v>
      </c>
      <c r="C38" s="14">
        <f>100*B38/73</f>
        <v>1.3698630136986301</v>
      </c>
    </row>
    <row r="39" spans="1:3" x14ac:dyDescent="0.25">
      <c r="A39" s="13" t="s">
        <v>309</v>
      </c>
      <c r="B39" s="13">
        <f>COUNTIF(WoS_Categories_raw!$K$2:$N$74,$A39)</f>
        <v>1</v>
      </c>
      <c r="C39" s="14">
        <f>100*B39/73</f>
        <v>1.3698630136986301</v>
      </c>
    </row>
    <row r="40" spans="1:3" x14ac:dyDescent="0.25">
      <c r="A40" s="13" t="s">
        <v>214</v>
      </c>
      <c r="B40" s="13">
        <f>COUNTIF(WoS_Categories_raw!$K$2:$N$74,$A40)</f>
        <v>1</v>
      </c>
      <c r="C40" s="14">
        <f>100*B40/73</f>
        <v>1.3698630136986301</v>
      </c>
    </row>
    <row r="41" spans="1:3" x14ac:dyDescent="0.25">
      <c r="A41" s="13" t="s">
        <v>240</v>
      </c>
      <c r="B41" s="13">
        <f>COUNTIF(WoS_Categories_raw!$K$2:$N$74,$A41)</f>
        <v>1</v>
      </c>
      <c r="C41" s="14">
        <f>100*B41/73</f>
        <v>1.3698630136986301</v>
      </c>
    </row>
    <row r="42" spans="1:3" x14ac:dyDescent="0.25">
      <c r="A42" s="13" t="s">
        <v>316</v>
      </c>
      <c r="B42" s="13">
        <f>COUNTIF(WoS_Categories_raw!$K$2:$N$74,$A42)</f>
        <v>1</v>
      </c>
      <c r="C42" s="14">
        <f>100*B42/73</f>
        <v>1.3698630136986301</v>
      </c>
    </row>
    <row r="43" spans="1:3" x14ac:dyDescent="0.25">
      <c r="A43" s="13" t="s">
        <v>300</v>
      </c>
      <c r="B43" s="13">
        <f>COUNTIF(WoS_Categories_raw!$K$2:$N$74,$A43)</f>
        <v>1</v>
      </c>
      <c r="C43" s="14">
        <f>100*B43/73</f>
        <v>1.3698630136986301</v>
      </c>
    </row>
    <row r="44" spans="1:3" x14ac:dyDescent="0.25">
      <c r="A44" s="13" t="s">
        <v>31</v>
      </c>
      <c r="B44" s="13">
        <f>COUNTIF(WoS_Categories_raw!$K$2:$N$74,$A44)</f>
        <v>1</v>
      </c>
      <c r="C44" s="14">
        <f>100*B44/73</f>
        <v>1.3698630136986301</v>
      </c>
    </row>
    <row r="45" spans="1:3" x14ac:dyDescent="0.25">
      <c r="A45" s="13" t="s">
        <v>305</v>
      </c>
      <c r="B45" s="13">
        <f>COUNTIF(WoS_Categories_raw!$K$2:$N$74,$A45)</f>
        <v>1</v>
      </c>
      <c r="C45" s="14">
        <f>100*B45/73</f>
        <v>1.3698630136986301</v>
      </c>
    </row>
  </sheetData>
  <sortState xmlns:xlrd2="http://schemas.microsoft.com/office/spreadsheetml/2017/richdata2" ref="A2:C45">
    <sortCondition descending="1" ref="C2:C45"/>
    <sortCondition ref="A2:A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WoS_Categories_raw</vt:lpstr>
      <vt:lpstr>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Kambouris</dc:creator>
  <cp:lastModifiedBy>Steven Kambouris</cp:lastModifiedBy>
  <dcterms:created xsi:type="dcterms:W3CDTF">2024-08-08T19:03:23Z</dcterms:created>
  <dcterms:modified xsi:type="dcterms:W3CDTF">2024-08-08T19:27:29Z</dcterms:modified>
</cp:coreProperties>
</file>