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delRelief\Relief\tests\python\"/>
    </mc:Choice>
  </mc:AlternateContent>
  <bookViews>
    <workbookView xWindow="0" yWindow="0" windowWidth="27585" windowHeight="14730"/>
  </bookViews>
  <sheets>
    <sheet name="Benchmark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" i="1" l="1"/>
  <c r="I26" i="1"/>
  <c r="I25" i="1"/>
  <c r="I23" i="1"/>
  <c r="I27" i="1"/>
  <c r="K27" i="1"/>
  <c r="K28" i="1" l="1"/>
  <c r="I22" i="1"/>
  <c r="O26" i="1"/>
  <c r="O25" i="1"/>
  <c r="O23" i="1"/>
  <c r="K23" i="1" l="1"/>
  <c r="K25" i="1"/>
  <c r="K26" i="1"/>
  <c r="K36" i="1"/>
  <c r="K35" i="1"/>
  <c r="K33" i="1"/>
  <c r="K37" i="1"/>
  <c r="K17" i="1"/>
  <c r="K16" i="1"/>
  <c r="K14" i="1"/>
  <c r="K18" i="1"/>
  <c r="O16" i="1" l="1"/>
  <c r="O17" i="1"/>
  <c r="O14" i="1"/>
  <c r="O35" i="1"/>
  <c r="O33" i="1"/>
  <c r="O36" i="1"/>
  <c r="K9" i="1"/>
  <c r="K8" i="1"/>
  <c r="K7" i="1"/>
  <c r="K6" i="1"/>
</calcChain>
</file>

<file path=xl/sharedStrings.xml><?xml version="1.0" encoding="utf-8"?>
<sst xmlns="http://schemas.openxmlformats.org/spreadsheetml/2006/main" count="63" uniqueCount="33">
  <si>
    <t>Array Fill</t>
  </si>
  <si>
    <t>Ratio</t>
  </si>
  <si>
    <t>Gaussian Filter</t>
  </si>
  <si>
    <t>Description</t>
  </si>
  <si>
    <t>Array Dimension</t>
  </si>
  <si>
    <t>Row and Column iteration.</t>
  </si>
  <si>
    <t>Linear Iteration (p++)</t>
  </si>
  <si>
    <t>Switches</t>
  </si>
  <si>
    <t>std::fill_n</t>
  </si>
  <si>
    <t>Development</t>
  </si>
  <si>
    <t xml:space="preserve">Production </t>
  </si>
  <si>
    <t>A Cmake Release build includes the 'O2' optimization flags. It is not necessary to define CXXFLAGS with additional switches.</t>
  </si>
  <si>
    <r>
      <t xml:space="preserve">The order of np_fill and releif_fill is critical. When np_fill </t>
    </r>
    <r>
      <rPr>
        <b/>
        <i/>
        <sz val="11"/>
        <color theme="1"/>
        <rFont val="Calibri"/>
        <family val="2"/>
        <scheme val="minor"/>
      </rPr>
      <t xml:space="preserve">follows </t>
    </r>
    <r>
      <rPr>
        <sz val="11"/>
        <color theme="1"/>
        <rFont val="Calibri"/>
        <family val="2"/>
        <scheme val="minor"/>
      </rPr>
      <t xml:space="preserve"> relief_fill there is optimization which makes it much faster (8X).</t>
    </r>
  </si>
  <si>
    <r>
      <t xml:space="preserve">If the array targets are </t>
    </r>
    <r>
      <rPr>
        <b/>
        <i/>
        <sz val="11"/>
        <color theme="1"/>
        <rFont val="Calibri"/>
        <family val="2"/>
        <scheme val="minor"/>
      </rPr>
      <t xml:space="preserve">different, </t>
    </r>
    <r>
      <rPr>
        <sz val="11"/>
        <color theme="1"/>
        <rFont val="Calibri"/>
        <family val="2"/>
        <scheme val="minor"/>
      </rPr>
      <t xml:space="preserve"> there is no performance difference.</t>
    </r>
  </si>
  <si>
    <t>benchmark (2048, 2048)</t>
  </si>
  <si>
    <t>Explorer (512, 512)</t>
  </si>
  <si>
    <t>Vector</t>
  </si>
  <si>
    <t>Lambda</t>
  </si>
  <si>
    <t>Kernel Width</t>
  </si>
  <si>
    <t>Sigma</t>
  </si>
  <si>
    <t>SciPy: a[:] = value</t>
  </si>
  <si>
    <t>Time</t>
  </si>
  <si>
    <t>SciPy: gaussian_filter(a, sigma, order=0, …)</t>
  </si>
  <si>
    <t>(5, 5, 7, 7, 7)</t>
  </si>
  <si>
    <t>GaussianFilter</t>
  </si>
  <si>
    <t>GaussianBlur</t>
  </si>
  <si>
    <t>GaussianBlurBox</t>
  </si>
  <si>
    <t>GaussianBlurBoxIndependent</t>
  </si>
  <si>
    <t>GaussianBlurCachedKernel</t>
  </si>
  <si>
    <t xml:space="preserve"> </t>
  </si>
  <si>
    <t>benchmark (400, 400)</t>
  </si>
  <si>
    <t>GaussianBlurBoxIndependentOptimized</t>
  </si>
  <si>
    <t>GaussianBlurCachedKernel: NOOP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</si>
</sst>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Lucida Console"/>
      <family val="3"/>
    </font>
    <font>
      <b/>
      <i/>
      <sz val="11"/>
      <color theme="1"/>
      <name val="Calibri"/>
      <family val="2"/>
      <scheme val="minor"/>
    </font>
    <font>
      <b/>
      <sz val="11"/>
      <color theme="1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2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2" fontId="0" fillId="2" borderId="0" xfId="0" applyNumberFormat="1" applyFill="1"/>
    <xf numFmtId="0" fontId="3" fillId="0" borderId="0" xfId="0" applyFont="1" applyAlignment="1">
      <alignment horizontal="left" vertical="top"/>
    </xf>
    <xf numFmtId="1" fontId="0" fillId="0" borderId="0" xfId="0" applyNumberFormat="1"/>
    <xf numFmtId="0" fontId="1" fillId="0" borderId="0" xfId="0" applyFont="1" applyAlignment="1"/>
    <xf numFmtId="0" fontId="0" fillId="0" borderId="0" xfId="0" applyAlignment="1"/>
    <xf numFmtId="0" fontId="0" fillId="0" borderId="0" xfId="0" applyFill="1"/>
    <xf numFmtId="2" fontId="0" fillId="0" borderId="0" xfId="0" applyNumberFormat="1" applyFill="1"/>
    <xf numFmtId="0" fontId="2" fillId="3" borderId="0" xfId="0" applyFont="1" applyFill="1"/>
    <xf numFmtId="0" fontId="0" fillId="3" borderId="0" xfId="0" applyFill="1"/>
    <xf numFmtId="2" fontId="0" fillId="3" borderId="0" xfId="0" applyNumberFormat="1" applyFill="1"/>
    <xf numFmtId="0" fontId="1" fillId="0" borderId="0" xfId="0" applyFont="1" applyFill="1"/>
    <xf numFmtId="0" fontId="0" fillId="3" borderId="1" xfId="0" applyFill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0" fillId="0" borderId="0" xfId="0" applyFont="1"/>
    <xf numFmtId="0" fontId="0" fillId="0" borderId="1" xfId="0" applyFont="1" applyBorder="1" applyAlignment="1">
      <alignment horizontal="right"/>
    </xf>
    <xf numFmtId="49" fontId="2" fillId="3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right" vertical="top"/>
    </xf>
    <xf numFmtId="0" fontId="0" fillId="0" borderId="0" xfId="0" applyFont="1" applyFill="1"/>
    <xf numFmtId="1" fontId="0" fillId="0" borderId="1" xfId="0" applyNumberFormat="1" applyFill="1" applyBorder="1"/>
    <xf numFmtId="1" fontId="0" fillId="0" borderId="0" xfId="0" applyNumberFormat="1" applyFill="1"/>
    <xf numFmtId="0" fontId="3" fillId="0" borderId="1" xfId="0" applyFont="1" applyFill="1" applyBorder="1"/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0" fillId="0" borderId="1" xfId="0" applyFill="1" applyBorder="1"/>
    <xf numFmtId="49" fontId="2" fillId="3" borderId="0" xfId="0" applyNumberFormat="1" applyFont="1" applyFill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49" fontId="2" fillId="3" borderId="0" xfId="0" applyNumberFormat="1" applyFont="1" applyFill="1" applyBorder="1" applyAlignment="1">
      <alignment horizontal="left"/>
    </xf>
    <xf numFmtId="1" fontId="0" fillId="2" borderId="0" xfId="0" applyNumberFormat="1" applyFill="1"/>
    <xf numFmtId="0" fontId="0" fillId="2" borderId="0" xfId="0" quotePrefix="1" applyFill="1" applyAlignment="1">
      <alignment horizontal="right"/>
    </xf>
    <xf numFmtId="0" fontId="5" fillId="0" borderId="1" xfId="0" applyFont="1" applyBorder="1" applyAlignment="1">
      <alignment horizontal="right"/>
    </xf>
    <xf numFmtId="165" fontId="5" fillId="0" borderId="1" xfId="0" applyNumberFormat="1" applyFont="1" applyFill="1" applyBorder="1" applyAlignment="1">
      <alignment horizontal="right" vertical="top"/>
    </xf>
    <xf numFmtId="165" fontId="0" fillId="0" borderId="1" xfId="0" applyNumberFormat="1" applyFont="1" applyFill="1" applyBorder="1" applyAlignment="1">
      <alignment horizontal="right" vertical="top"/>
    </xf>
    <xf numFmtId="1" fontId="0" fillId="0" borderId="1" xfId="0" applyNumberFormat="1" applyFont="1" applyBorder="1"/>
    <xf numFmtId="165" fontId="0" fillId="2" borderId="1" xfId="0" applyNumberFormat="1" applyFont="1" applyFill="1" applyBorder="1" applyAlignment="1">
      <alignment horizontal="right" vertical="top"/>
    </xf>
    <xf numFmtId="1" fontId="0" fillId="2" borderId="1" xfId="0" applyNumberFormat="1" applyFill="1" applyBorder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7247619</xdr:colOff>
      <xdr:row>27</xdr:row>
      <xdr:rowOff>104309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1524000"/>
          <a:ext cx="7247619" cy="3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showZeros="0" tabSelected="1" workbookViewId="0">
      <selection activeCell="I28" sqref="I28"/>
    </sheetView>
  </sheetViews>
  <sheetFormatPr defaultRowHeight="15" x14ac:dyDescent="0.25"/>
  <cols>
    <col min="1" max="1" width="20" customWidth="1"/>
    <col min="2" max="2" width="22.28515625" customWidth="1"/>
    <col min="3" max="3" width="44.140625" customWidth="1"/>
    <col min="4" max="4" width="14.7109375" customWidth="1"/>
    <col min="5" max="5" width="15.5703125" customWidth="1"/>
    <col min="6" max="6" width="9.7109375" customWidth="1"/>
    <col min="7" max="7" width="16.5703125" customWidth="1"/>
    <col min="8" max="8" width="3" customWidth="1"/>
    <col min="9" max="9" width="10.140625" style="22" customWidth="1"/>
    <col min="10" max="10" width="4.28515625" customWidth="1"/>
    <col min="11" max="11" width="8.85546875" style="4" customWidth="1"/>
    <col min="12" max="12" width="2.7109375" customWidth="1"/>
    <col min="13" max="13" width="10.140625" style="22" customWidth="1"/>
    <col min="14" max="14" width="4.28515625" customWidth="1"/>
    <col min="15" max="15" width="8.85546875" style="4" customWidth="1"/>
    <col min="16" max="16" width="3.5703125" style="38" customWidth="1"/>
    <col min="17" max="17" width="7.28515625" style="22" customWidth="1"/>
  </cols>
  <sheetData>
    <row r="1" spans="2:17" x14ac:dyDescent="0.25">
      <c r="M1" s="38"/>
    </row>
    <row r="2" spans="2:17" s="17" customFormat="1" ht="21" x14ac:dyDescent="0.35">
      <c r="B2" s="16" t="s">
        <v>0</v>
      </c>
      <c r="E2" s="16"/>
      <c r="F2" s="16"/>
      <c r="G2" s="16"/>
      <c r="H2" s="16"/>
      <c r="I2" s="27" t="s">
        <v>16</v>
      </c>
      <c r="J2" s="36"/>
      <c r="K2" s="37"/>
      <c r="M2" s="36" t="s">
        <v>17</v>
      </c>
      <c r="O2" s="18"/>
      <c r="P2" s="41"/>
      <c r="Q2" s="20"/>
    </row>
    <row r="3" spans="2:17" x14ac:dyDescent="0.25">
      <c r="B3" s="7"/>
      <c r="C3" s="2" t="s">
        <v>3</v>
      </c>
      <c r="D3" s="2" t="s">
        <v>7</v>
      </c>
      <c r="E3" s="2" t="s">
        <v>4</v>
      </c>
      <c r="F3" s="2"/>
      <c r="I3" s="21" t="s">
        <v>21</v>
      </c>
      <c r="J3" s="2"/>
      <c r="K3" s="5" t="s">
        <v>1</v>
      </c>
      <c r="M3" s="21" t="s">
        <v>21</v>
      </c>
      <c r="N3" s="2"/>
      <c r="O3" s="5" t="s">
        <v>1</v>
      </c>
    </row>
    <row r="4" spans="2:17" x14ac:dyDescent="0.25">
      <c r="B4" s="7"/>
      <c r="C4" s="25" t="s">
        <v>20</v>
      </c>
      <c r="D4" s="2"/>
      <c r="E4" s="2"/>
      <c r="F4" s="2"/>
      <c r="I4" s="45">
        <v>1.2E-2</v>
      </c>
      <c r="J4" s="2"/>
      <c r="K4" s="5"/>
      <c r="M4" s="21"/>
      <c r="N4" s="2"/>
      <c r="O4" s="5"/>
    </row>
    <row r="5" spans="2:17" x14ac:dyDescent="0.25">
      <c r="B5" s="7"/>
      <c r="C5" s="25"/>
      <c r="D5" s="2"/>
      <c r="E5" s="2"/>
      <c r="F5" s="2"/>
      <c r="I5" s="26"/>
      <c r="J5" s="2"/>
      <c r="K5" s="5"/>
      <c r="M5" s="21"/>
      <c r="N5" s="2"/>
      <c r="O5" s="5"/>
    </row>
    <row r="6" spans="2:17" ht="15" customHeight="1" x14ac:dyDescent="0.25">
      <c r="C6" s="3" t="s">
        <v>5</v>
      </c>
      <c r="D6" s="3" t="s">
        <v>9</v>
      </c>
      <c r="E6">
        <v>2048</v>
      </c>
      <c r="I6" s="22">
        <v>1.7000000000000001E-2</v>
      </c>
      <c r="K6" s="4">
        <f>I6/$I$4</f>
        <v>1.4166666666666667</v>
      </c>
    </row>
    <row r="7" spans="2:17" x14ac:dyDescent="0.25">
      <c r="C7" t="s">
        <v>6</v>
      </c>
      <c r="I7" s="22">
        <v>1.7000000000000001E-2</v>
      </c>
      <c r="K7" s="4">
        <f>I7/$I$4</f>
        <v>1.4166666666666667</v>
      </c>
    </row>
    <row r="8" spans="2:17" x14ac:dyDescent="0.25">
      <c r="C8" t="s">
        <v>8</v>
      </c>
      <c r="I8" s="22">
        <v>1.6E-2</v>
      </c>
      <c r="K8" s="4">
        <f>I8/$I$4</f>
        <v>1.3333333333333333</v>
      </c>
    </row>
    <row r="9" spans="2:17" x14ac:dyDescent="0.25">
      <c r="C9" s="33" t="s">
        <v>5</v>
      </c>
      <c r="D9" s="34" t="s">
        <v>10</v>
      </c>
      <c r="E9" s="14"/>
      <c r="F9" s="14"/>
      <c r="G9" s="14"/>
      <c r="H9" s="14"/>
      <c r="I9" s="35">
        <v>1.2E-2</v>
      </c>
      <c r="J9" s="14"/>
      <c r="K9" s="15">
        <f>I9/$I$4</f>
        <v>1</v>
      </c>
      <c r="L9" s="14"/>
      <c r="M9" s="35"/>
      <c r="N9" s="14"/>
      <c r="O9" s="15"/>
    </row>
    <row r="11" spans="2:17" s="17" customFormat="1" ht="21" x14ac:dyDescent="0.35">
      <c r="B11" s="16" t="s">
        <v>2</v>
      </c>
      <c r="I11" s="27" t="s">
        <v>16</v>
      </c>
      <c r="J11" s="36"/>
      <c r="K11" s="36"/>
      <c r="L11" s="42"/>
      <c r="M11" s="27" t="s">
        <v>17</v>
      </c>
      <c r="O11" s="18"/>
      <c r="P11" s="41"/>
      <c r="Q11" s="20"/>
    </row>
    <row r="12" spans="2:17" x14ac:dyDescent="0.25">
      <c r="B12" s="6"/>
      <c r="C12" s="2" t="s">
        <v>3</v>
      </c>
      <c r="D12" s="2"/>
      <c r="E12" s="1" t="s">
        <v>4</v>
      </c>
      <c r="F12" s="1" t="s">
        <v>19</v>
      </c>
      <c r="G12" s="1" t="s">
        <v>18</v>
      </c>
      <c r="H12" s="1"/>
      <c r="I12" s="21" t="s">
        <v>21</v>
      </c>
      <c r="J12" s="12"/>
      <c r="K12" s="5" t="s">
        <v>1</v>
      </c>
      <c r="L12" s="13"/>
      <c r="M12" s="21" t="s">
        <v>21</v>
      </c>
      <c r="N12" s="12"/>
      <c r="O12" s="5" t="s">
        <v>1</v>
      </c>
    </row>
    <row r="13" spans="2:17" s="14" customFormat="1" x14ac:dyDescent="0.25">
      <c r="B13" s="19" t="s">
        <v>14</v>
      </c>
      <c r="C13" s="14" t="s">
        <v>22</v>
      </c>
      <c r="F13" s="14">
        <v>4</v>
      </c>
      <c r="I13" s="46">
        <v>0.26700000000000002</v>
      </c>
      <c r="K13" s="15"/>
      <c r="M13" s="28">
        <v>0.25600000000000001</v>
      </c>
      <c r="O13" s="15"/>
      <c r="P13" s="39"/>
      <c r="Q13" s="35"/>
    </row>
    <row r="14" spans="2:17" s="14" customFormat="1" x14ac:dyDescent="0.25">
      <c r="B14" s="19"/>
      <c r="C14" t="s">
        <v>24</v>
      </c>
      <c r="D14"/>
      <c r="E14"/>
      <c r="F14">
        <v>4</v>
      </c>
      <c r="G14">
        <v>23</v>
      </c>
      <c r="H14"/>
      <c r="I14" s="24">
        <v>123</v>
      </c>
      <c r="J14" s="11"/>
      <c r="K14" s="11">
        <f t="shared" ref="K14:K17" si="0">I14/$I$13</f>
        <v>460.67415730337075</v>
      </c>
      <c r="L14" s="11"/>
      <c r="M14" s="24">
        <v>144</v>
      </c>
      <c r="N14" s="11"/>
      <c r="O14" s="11">
        <f>M14/$M$13</f>
        <v>562.5</v>
      </c>
      <c r="P14" s="38"/>
      <c r="Q14" s="35"/>
    </row>
    <row r="15" spans="2:17" ht="15" customHeight="1" x14ac:dyDescent="0.25">
      <c r="B15" s="10"/>
      <c r="I15" s="24"/>
      <c r="J15" s="11"/>
      <c r="K15" s="11"/>
      <c r="L15" s="11"/>
      <c r="M15" s="24"/>
      <c r="N15" s="11"/>
      <c r="O15" s="11"/>
    </row>
    <row r="16" spans="2:17" ht="15" customHeight="1" x14ac:dyDescent="0.25">
      <c r="B16" s="10"/>
      <c r="C16" s="8" t="s">
        <v>25</v>
      </c>
      <c r="D16" s="8"/>
      <c r="E16" s="8"/>
      <c r="F16" s="8">
        <v>4</v>
      </c>
      <c r="G16" s="8">
        <v>23</v>
      </c>
      <c r="H16" s="8"/>
      <c r="I16" s="50">
        <v>171</v>
      </c>
      <c r="J16" s="43"/>
      <c r="K16" s="43">
        <f t="shared" si="0"/>
        <v>640.44943820224717</v>
      </c>
      <c r="L16" s="43"/>
      <c r="M16" s="50">
        <v>218</v>
      </c>
      <c r="N16" s="43"/>
      <c r="O16" s="43">
        <f>M16/$M$13</f>
        <v>851.5625</v>
      </c>
      <c r="P16" s="40"/>
    </row>
    <row r="17" spans="1:17" x14ac:dyDescent="0.25">
      <c r="B17" s="10"/>
      <c r="C17" s="8" t="s">
        <v>28</v>
      </c>
      <c r="D17" s="8"/>
      <c r="E17" s="8"/>
      <c r="F17" s="8">
        <v>4</v>
      </c>
      <c r="G17" s="8">
        <v>23</v>
      </c>
      <c r="H17" s="8"/>
      <c r="I17" s="50">
        <v>185</v>
      </c>
      <c r="J17" s="43"/>
      <c r="K17" s="43">
        <f t="shared" si="0"/>
        <v>692.88389513108609</v>
      </c>
      <c r="L17" s="43"/>
      <c r="M17" s="50">
        <v>221</v>
      </c>
      <c r="N17" s="43"/>
      <c r="O17" s="43">
        <f>M17/$M$13</f>
        <v>863.28125</v>
      </c>
      <c r="P17" s="40"/>
    </row>
    <row r="18" spans="1:17" x14ac:dyDescent="0.25">
      <c r="C18" s="8" t="s">
        <v>26</v>
      </c>
      <c r="D18" s="8"/>
      <c r="E18" s="8"/>
      <c r="F18" s="8">
        <v>4</v>
      </c>
      <c r="G18" s="44" t="s">
        <v>23</v>
      </c>
      <c r="H18" s="8"/>
      <c r="I18" s="50">
        <v>179</v>
      </c>
      <c r="J18" s="43"/>
      <c r="K18" s="43">
        <f>I18/$I$13</f>
        <v>670.41198501872657</v>
      </c>
      <c r="L18" s="43"/>
      <c r="M18" s="50"/>
      <c r="N18" s="43"/>
      <c r="O18" s="43"/>
      <c r="P18" s="40"/>
    </row>
    <row r="19" spans="1:17" x14ac:dyDescent="0.25">
      <c r="C19" s="8" t="s">
        <v>27</v>
      </c>
      <c r="D19" s="8"/>
      <c r="E19" s="8"/>
      <c r="F19" s="8">
        <v>4</v>
      </c>
      <c r="G19" s="44" t="s">
        <v>23</v>
      </c>
      <c r="H19" s="8"/>
      <c r="I19" s="50"/>
      <c r="J19" s="43"/>
      <c r="K19" s="43"/>
      <c r="L19" s="43"/>
      <c r="M19" s="50"/>
      <c r="N19" s="43"/>
      <c r="O19" s="43"/>
      <c r="P19" s="40"/>
    </row>
    <row r="20" spans="1:17" x14ac:dyDescent="0.25">
      <c r="C20" s="8" t="s">
        <v>31</v>
      </c>
      <c r="D20" s="8"/>
      <c r="E20" s="8"/>
      <c r="F20" s="8"/>
      <c r="G20" s="8"/>
      <c r="H20" s="8"/>
      <c r="I20" s="50"/>
      <c r="J20" s="43"/>
      <c r="K20" s="43"/>
      <c r="L20" s="43"/>
      <c r="M20" s="50"/>
      <c r="N20" s="43"/>
      <c r="O20" s="43"/>
      <c r="P20" s="40"/>
    </row>
    <row r="21" spans="1:17" x14ac:dyDescent="0.25">
      <c r="I21" s="24"/>
      <c r="J21" s="11"/>
      <c r="K21" s="11"/>
      <c r="L21" s="11"/>
      <c r="M21" s="24"/>
      <c r="N21" s="11"/>
      <c r="O21" s="11"/>
    </row>
    <row r="22" spans="1:17" s="14" customFormat="1" x14ac:dyDescent="0.25">
      <c r="A22" s="14" t="s">
        <v>29</v>
      </c>
      <c r="B22" s="19" t="s">
        <v>30</v>
      </c>
      <c r="C22" s="14" t="s">
        <v>22</v>
      </c>
      <c r="F22" s="14">
        <v>4</v>
      </c>
      <c r="I22" s="46">
        <f>0.025/4</f>
        <v>6.2500000000000003E-3</v>
      </c>
      <c r="K22" s="15"/>
      <c r="M22" s="28">
        <v>0</v>
      </c>
      <c r="O22" s="15"/>
      <c r="P22" s="39"/>
      <c r="Q22" s="35"/>
    </row>
    <row r="23" spans="1:17" s="14" customFormat="1" x14ac:dyDescent="0.25">
      <c r="B23" s="19"/>
      <c r="C23" t="s">
        <v>24</v>
      </c>
      <c r="D23"/>
      <c r="E23"/>
      <c r="F23">
        <v>4</v>
      </c>
      <c r="G23">
        <v>23</v>
      </c>
      <c r="H23"/>
      <c r="I23" s="47">
        <f>19.612/4</f>
        <v>4.9029999999999996</v>
      </c>
      <c r="J23" s="11"/>
      <c r="K23" s="11">
        <f>I23/$I$22</f>
        <v>784.4799999999999</v>
      </c>
      <c r="L23" s="11"/>
      <c r="M23" s="24">
        <v>0</v>
      </c>
      <c r="N23" s="11"/>
      <c r="O23" s="11">
        <f>M23/$M$13</f>
        <v>0</v>
      </c>
      <c r="P23" s="38"/>
      <c r="Q23" s="35"/>
    </row>
    <row r="24" spans="1:17" ht="15" customHeight="1" x14ac:dyDescent="0.25">
      <c r="B24" s="10"/>
      <c r="I24" s="48"/>
      <c r="J24" s="11"/>
      <c r="K24" s="11"/>
      <c r="L24" s="11"/>
      <c r="M24" s="24"/>
      <c r="N24" s="11"/>
      <c r="O24" s="11"/>
    </row>
    <row r="25" spans="1:17" ht="15" customHeight="1" x14ac:dyDescent="0.25">
      <c r="B25" s="10"/>
      <c r="C25" s="8" t="s">
        <v>25</v>
      </c>
      <c r="D25" s="8"/>
      <c r="E25" s="8"/>
      <c r="F25" s="8">
        <v>4</v>
      </c>
      <c r="G25" s="8">
        <v>23</v>
      </c>
      <c r="H25" s="8"/>
      <c r="I25" s="49">
        <f>24.91/4</f>
        <v>6.2275</v>
      </c>
      <c r="J25" s="43"/>
      <c r="K25" s="43">
        <f>I25/$I$22</f>
        <v>996.4</v>
      </c>
      <c r="L25" s="43"/>
      <c r="M25" s="50">
        <v>0</v>
      </c>
      <c r="N25" s="43"/>
      <c r="O25" s="43">
        <f>M25/$M$13</f>
        <v>0</v>
      </c>
      <c r="P25" s="40"/>
    </row>
    <row r="26" spans="1:17" x14ac:dyDescent="0.25">
      <c r="B26" s="10"/>
      <c r="C26" s="8" t="s">
        <v>28</v>
      </c>
      <c r="D26" s="8"/>
      <c r="E26" s="8"/>
      <c r="F26" s="8">
        <v>4</v>
      </c>
      <c r="G26" s="8">
        <v>23</v>
      </c>
      <c r="H26" s="8"/>
      <c r="I26" s="49">
        <f>28.39/4</f>
        <v>7.0975000000000001</v>
      </c>
      <c r="J26" s="43"/>
      <c r="K26" s="43">
        <f>I26/$I$22</f>
        <v>1135.5999999999999</v>
      </c>
      <c r="L26" s="43"/>
      <c r="M26" s="50">
        <v>0</v>
      </c>
      <c r="N26" s="43"/>
      <c r="O26" s="43">
        <f>M26/$M$13</f>
        <v>0</v>
      </c>
      <c r="P26" s="40"/>
    </row>
    <row r="27" spans="1:17" x14ac:dyDescent="0.25">
      <c r="B27" s="10"/>
      <c r="C27" s="8" t="s">
        <v>32</v>
      </c>
      <c r="D27" s="8"/>
      <c r="E27" s="8"/>
      <c r="F27" s="8">
        <v>4</v>
      </c>
      <c r="G27" s="8">
        <v>23</v>
      </c>
      <c r="H27" s="8"/>
      <c r="I27" s="49">
        <f>0.484/4</f>
        <v>0.121</v>
      </c>
      <c r="J27" s="43"/>
      <c r="K27" s="43">
        <f>I27/$I$22</f>
        <v>19.36</v>
      </c>
      <c r="L27" s="43"/>
      <c r="M27" s="50"/>
      <c r="N27" s="43"/>
      <c r="O27" s="43"/>
      <c r="P27" s="40"/>
    </row>
    <row r="28" spans="1:17" x14ac:dyDescent="0.25">
      <c r="C28" s="8" t="s">
        <v>26</v>
      </c>
      <c r="D28" s="8"/>
      <c r="E28" s="8"/>
      <c r="F28" s="8">
        <v>4</v>
      </c>
      <c r="G28" s="44" t="s">
        <v>23</v>
      </c>
      <c r="H28" s="8"/>
      <c r="I28" s="50">
        <f>27.095/4</f>
        <v>6.7737499999999997</v>
      </c>
      <c r="J28" s="43"/>
      <c r="K28" s="43">
        <f>I28/$I$22</f>
        <v>1083.8</v>
      </c>
      <c r="L28" s="43"/>
      <c r="M28" s="50"/>
      <c r="N28" s="43"/>
      <c r="O28" s="43"/>
      <c r="P28" s="40"/>
    </row>
    <row r="29" spans="1:17" x14ac:dyDescent="0.25">
      <c r="C29" s="8" t="s">
        <v>27</v>
      </c>
      <c r="D29" s="8"/>
      <c r="E29" s="8"/>
      <c r="F29" s="8">
        <v>4</v>
      </c>
      <c r="G29" s="44" t="s">
        <v>23</v>
      </c>
      <c r="H29" s="8"/>
      <c r="I29" s="50"/>
      <c r="J29" s="43"/>
      <c r="K29" s="43"/>
      <c r="L29" s="43"/>
      <c r="M29" s="50"/>
      <c r="N29" s="43"/>
      <c r="O29" s="43"/>
      <c r="P29" s="40"/>
    </row>
    <row r="30" spans="1:17" x14ac:dyDescent="0.25">
      <c r="C30" s="8" t="s">
        <v>31</v>
      </c>
      <c r="D30" s="8"/>
      <c r="E30" s="8"/>
      <c r="F30" s="8"/>
      <c r="G30" s="8"/>
      <c r="H30" s="8"/>
      <c r="I30" s="50"/>
      <c r="J30" s="43"/>
      <c r="K30" s="43"/>
      <c r="L30" s="43"/>
      <c r="M30" s="50"/>
      <c r="N30" s="43"/>
      <c r="O30" s="43"/>
      <c r="P30" s="40"/>
    </row>
    <row r="31" spans="1:17" x14ac:dyDescent="0.25">
      <c r="I31" s="24"/>
      <c r="J31" s="11"/>
      <c r="K31" s="11"/>
      <c r="L31" s="11"/>
      <c r="M31" s="24"/>
      <c r="N31" s="11"/>
      <c r="O31" s="11"/>
    </row>
    <row r="32" spans="1:17" s="14" customFormat="1" x14ac:dyDescent="0.25">
      <c r="B32" s="19" t="s">
        <v>15</v>
      </c>
      <c r="C32" s="14" t="s">
        <v>22</v>
      </c>
      <c r="I32" s="51">
        <v>1.0999999999999999E-2</v>
      </c>
      <c r="M32" s="32">
        <v>1.2999999999999999E-2</v>
      </c>
      <c r="P32" s="39"/>
      <c r="Q32" s="35"/>
    </row>
    <row r="33" spans="2:17" s="14" customFormat="1" x14ac:dyDescent="0.25">
      <c r="B33" s="19"/>
      <c r="C33" t="s">
        <v>24</v>
      </c>
      <c r="E33"/>
      <c r="F33" s="29">
        <v>4</v>
      </c>
      <c r="G33" s="19">
        <v>23</v>
      </c>
      <c r="H33" s="19"/>
      <c r="I33" s="30">
        <v>8.9</v>
      </c>
      <c r="J33" s="31"/>
      <c r="K33" s="11">
        <f t="shared" ref="K33:K36" si="1">I33/$I$32</f>
        <v>809.09090909090912</v>
      </c>
      <c r="L33" s="31"/>
      <c r="M33" s="30">
        <v>9.7420000000000009</v>
      </c>
      <c r="N33" s="31"/>
      <c r="O33" s="31">
        <f>M33/$M$32</f>
        <v>749.38461538461547</v>
      </c>
      <c r="P33" s="38"/>
      <c r="Q33" s="35"/>
    </row>
    <row r="34" spans="2:17" x14ac:dyDescent="0.25">
      <c r="B34" s="7"/>
      <c r="D34" s="14"/>
      <c r="F34" s="29"/>
      <c r="G34" s="19"/>
      <c r="H34" s="19"/>
      <c r="I34" s="30"/>
      <c r="J34" s="31"/>
      <c r="K34" s="11"/>
      <c r="L34" s="31"/>
      <c r="M34" s="30"/>
      <c r="N34" s="31"/>
      <c r="O34" s="31"/>
    </row>
    <row r="35" spans="2:17" x14ac:dyDescent="0.25">
      <c r="B35" s="7"/>
      <c r="C35" s="8" t="s">
        <v>25</v>
      </c>
      <c r="D35" s="8"/>
      <c r="E35" s="8"/>
      <c r="F35" s="8">
        <v>4</v>
      </c>
      <c r="G35" s="8">
        <v>23</v>
      </c>
      <c r="H35" s="8"/>
      <c r="I35" s="50">
        <v>11.016999999999999</v>
      </c>
      <c r="J35" s="43"/>
      <c r="K35" s="43">
        <f t="shared" si="1"/>
        <v>1001.5454545454545</v>
      </c>
      <c r="L35" s="43"/>
      <c r="M35" s="50">
        <v>11.8</v>
      </c>
      <c r="N35" s="43"/>
      <c r="O35" s="43">
        <f>M35/$M$32</f>
        <v>907.69230769230774</v>
      </c>
      <c r="P35" s="40"/>
    </row>
    <row r="36" spans="2:17" x14ac:dyDescent="0.25">
      <c r="B36" s="7"/>
      <c r="C36" s="8" t="s">
        <v>28</v>
      </c>
      <c r="D36" s="8"/>
      <c r="E36" s="8"/>
      <c r="F36" s="8">
        <v>4</v>
      </c>
      <c r="G36" s="8">
        <v>23</v>
      </c>
      <c r="H36" s="8"/>
      <c r="I36" s="50">
        <v>11.5</v>
      </c>
      <c r="J36" s="43"/>
      <c r="K36" s="43">
        <f t="shared" si="1"/>
        <v>1045.4545454545455</v>
      </c>
      <c r="L36" s="43"/>
      <c r="M36" s="50">
        <v>14.536</v>
      </c>
      <c r="N36" s="43"/>
      <c r="O36" s="43">
        <f>M36/$M$32</f>
        <v>1118.1538461538462</v>
      </c>
      <c r="P36" s="40"/>
    </row>
    <row r="37" spans="2:17" x14ac:dyDescent="0.25">
      <c r="C37" s="8" t="s">
        <v>26</v>
      </c>
      <c r="D37" s="8"/>
      <c r="E37" s="8"/>
      <c r="F37" s="8">
        <v>4</v>
      </c>
      <c r="G37" s="44" t="s">
        <v>23</v>
      </c>
      <c r="H37" s="8"/>
      <c r="I37" s="50">
        <v>11.3</v>
      </c>
      <c r="J37" s="43"/>
      <c r="K37" s="43">
        <f>I37/$I$32</f>
        <v>1027.2727272727275</v>
      </c>
      <c r="L37" s="43"/>
      <c r="M37" s="50"/>
      <c r="N37" s="43"/>
      <c r="O37" s="43"/>
      <c r="P37" s="40"/>
    </row>
    <row r="38" spans="2:17" x14ac:dyDescent="0.25">
      <c r="C38" s="8" t="s">
        <v>27</v>
      </c>
      <c r="D38" s="8"/>
      <c r="E38" s="8"/>
      <c r="F38" s="8">
        <v>4</v>
      </c>
      <c r="G38" s="44" t="s">
        <v>29</v>
      </c>
      <c r="H38" s="8"/>
      <c r="I38" s="23"/>
      <c r="J38" s="8"/>
      <c r="K38" s="9"/>
      <c r="L38" s="8"/>
      <c r="M38" s="23"/>
      <c r="N38" s="8"/>
      <c r="O38" s="9"/>
      <c r="P38" s="40"/>
    </row>
    <row r="39" spans="2:17" x14ac:dyDescent="0.25">
      <c r="C39" s="8" t="s">
        <v>31</v>
      </c>
      <c r="D39" s="8"/>
      <c r="E39" s="8"/>
      <c r="F39" s="8"/>
      <c r="G39" s="8"/>
      <c r="H39" s="8"/>
      <c r="I39" s="23"/>
      <c r="J39" s="8"/>
      <c r="K39" s="9"/>
      <c r="L39" s="8"/>
      <c r="M39" s="23"/>
      <c r="N39" s="8"/>
      <c r="O39" s="9"/>
      <c r="P39" s="4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showGridLines="0" workbookViewId="0">
      <selection activeCell="E16" sqref="E16"/>
    </sheetView>
  </sheetViews>
  <sheetFormatPr defaultRowHeight="15" x14ac:dyDescent="0.25"/>
  <cols>
    <col min="1" max="1" width="5.5703125" customWidth="1"/>
    <col min="2" max="2" width="125.85546875" customWidth="1"/>
  </cols>
  <sheetData>
    <row r="2" spans="2:2" x14ac:dyDescent="0.25">
      <c r="B2" t="s">
        <v>11</v>
      </c>
    </row>
    <row r="4" spans="2:2" x14ac:dyDescent="0.25">
      <c r="B4" t="s">
        <v>12</v>
      </c>
    </row>
    <row r="5" spans="2:2" x14ac:dyDescent="0.25">
      <c r="B5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Benchmarks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Knipmeyer</dc:creator>
  <cp:lastModifiedBy>Steve Knipmeyer</cp:lastModifiedBy>
  <dcterms:created xsi:type="dcterms:W3CDTF">2018-09-20T11:48:49Z</dcterms:created>
  <dcterms:modified xsi:type="dcterms:W3CDTF">2018-09-26T13:21:44Z</dcterms:modified>
</cp:coreProperties>
</file>