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  <sheet name="Err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K31" i="1"/>
  <c r="K41" i="1"/>
  <c r="K21" i="1"/>
  <c r="I30" i="1" l="1"/>
  <c r="I29" i="1"/>
  <c r="I28" i="1"/>
  <c r="I27" i="1"/>
  <c r="I26" i="1"/>
  <c r="I24" i="1"/>
  <c r="I20" i="1"/>
  <c r="K20" i="1" s="1"/>
  <c r="K40" i="1"/>
  <c r="I19" i="1"/>
  <c r="I18" i="1"/>
  <c r="I17" i="1"/>
  <c r="I16" i="1"/>
  <c r="I14" i="1"/>
  <c r="I13" i="1"/>
  <c r="K19" i="1"/>
  <c r="K39" i="1"/>
  <c r="I23" i="1" l="1"/>
  <c r="K30" i="1" s="1"/>
  <c r="O27" i="1"/>
  <c r="O26" i="1"/>
  <c r="O24" i="1"/>
  <c r="K28" i="1" l="1"/>
  <c r="K29" i="1"/>
  <c r="K24" i="1"/>
  <c r="K26" i="1"/>
  <c r="K27" i="1"/>
  <c r="K37" i="1"/>
  <c r="K36" i="1"/>
  <c r="K34" i="1"/>
  <c r="K38" i="1"/>
  <c r="K17" i="1"/>
  <c r="K16" i="1"/>
  <c r="K14" i="1"/>
  <c r="K18" i="1"/>
  <c r="O16" i="1" l="1"/>
  <c r="O17" i="1"/>
  <c r="O14" i="1"/>
  <c r="O36" i="1"/>
  <c r="O34" i="1"/>
  <c r="O37" i="1"/>
  <c r="K9" i="1"/>
  <c r="K8" i="1"/>
  <c r="K7" i="1"/>
  <c r="K6" i="1"/>
</calcChain>
</file>

<file path=xl/sharedStrings.xml><?xml version="1.0" encoding="utf-8"?>
<sst xmlns="http://schemas.openxmlformats.org/spreadsheetml/2006/main" count="78" uniqueCount="39">
  <si>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</si>
  <si>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</si>
  <si>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</si>
  <si>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</si>
  <si>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</si>
  <si>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</si>
  <si>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</si>
  <si>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</si>
  <si>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</si>
  <si>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</si>
  <si>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</si>
  <si>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</si>
  <si>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</si>
  <si>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</si>
  <si>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</si>
  <si>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</si>
  <si>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</si>
  <si>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</si>
  <si>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</si>
  <si>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</si>
  <si>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</si>
  <si>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</si>
  <si>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</si>
  <si>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</si>
  <si>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 xml:space="preserve"> </t>
  </si>
  <si>
    <t>benchmark (400, 400)</t>
  </si>
  <si>
    <t>Passes</t>
  </si>
  <si>
    <t>Baseline</t>
  </si>
  <si>
    <t>Gaussian</t>
  </si>
  <si>
    <t>GaussianCached</t>
  </si>
  <si>
    <t>Box</t>
  </si>
  <si>
    <t>BoxIndependent</t>
  </si>
  <si>
    <t>BoxIndependentDelta</t>
  </si>
  <si>
    <t>Rows</t>
  </si>
  <si>
    <t>Columns</t>
  </si>
  <si>
    <t>MSE</t>
  </si>
  <si>
    <t>Lucy.json</t>
  </si>
  <si>
    <t>GaussianBoxDelta</t>
  </si>
  <si>
    <t>BoxIndependentMask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</si>
</sst>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  <xf numFmtId="164" fontId="0" fillId="2" borderId="1" xfId="0" applyNumberFormat="1" applyFill="1" applyBorder="1"/>
    <xf numFmtId="166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showZeros="0" tabSelected="1" topLeftCell="A4" workbookViewId="0">
      <selection activeCell="I22" sqref="I22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f>1.16/4</f>
        <v>0.28999999999999998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27</v>
      </c>
      <c r="D14"/>
      <c r="E14"/>
      <c r="F14">
        <v>4</v>
      </c>
      <c r="G14">
        <v>23</v>
      </c>
      <c r="H14"/>
      <c r="I14" s="24">
        <f>500/4</f>
        <v>125</v>
      </c>
      <c r="J14" s="11"/>
      <c r="K14" s="11">
        <f t="shared" ref="K14:K17" si="0">I14/$I$13</f>
        <v>431.0344827586207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28</v>
      </c>
      <c r="D16" s="8"/>
      <c r="E16" s="8"/>
      <c r="F16" s="8">
        <v>4</v>
      </c>
      <c r="G16" s="8">
        <v>23</v>
      </c>
      <c r="H16" s="8"/>
      <c r="I16" s="52">
        <f>651/4</f>
        <v>162.75</v>
      </c>
      <c r="J16" s="43"/>
      <c r="K16" s="43">
        <f t="shared" si="0"/>
        <v>561.20689655172418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29</v>
      </c>
      <c r="D17" s="8"/>
      <c r="E17" s="8"/>
      <c r="F17" s="8">
        <v>4</v>
      </c>
      <c r="G17" s="8">
        <v>23</v>
      </c>
      <c r="H17" s="8"/>
      <c r="I17" s="52">
        <f>55.791/4</f>
        <v>13.947749999999999</v>
      </c>
      <c r="J17" s="43"/>
      <c r="K17" s="43">
        <f t="shared" si="0"/>
        <v>48.095689655172414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30</v>
      </c>
      <c r="D18" s="8"/>
      <c r="E18" s="8"/>
      <c r="F18" s="8">
        <v>4</v>
      </c>
      <c r="G18" s="44" t="s">
        <v>23</v>
      </c>
      <c r="H18" s="8"/>
      <c r="I18" s="52">
        <f>15.845/4</f>
        <v>3.9612500000000002</v>
      </c>
      <c r="J18" s="43"/>
      <c r="K18" s="43">
        <f>I18/$I$13</f>
        <v>13.65948275862069</v>
      </c>
      <c r="L18" s="43"/>
      <c r="M18" s="50"/>
      <c r="N18" s="43"/>
      <c r="O18" s="43"/>
      <c r="P18" s="40"/>
    </row>
    <row r="19" spans="1:17" x14ac:dyDescent="0.25">
      <c r="C19" s="8" t="s">
        <v>31</v>
      </c>
      <c r="D19" s="8"/>
      <c r="E19" s="8"/>
      <c r="F19" s="8">
        <v>4</v>
      </c>
      <c r="G19" s="44" t="s">
        <v>23</v>
      </c>
      <c r="H19" s="8"/>
      <c r="I19" s="52">
        <f>4.617/4</f>
        <v>1.15425</v>
      </c>
      <c r="J19" s="43"/>
      <c r="K19" s="43">
        <f>I19/$I$13</f>
        <v>3.9801724137931038</v>
      </c>
      <c r="L19" s="43"/>
      <c r="M19" s="50"/>
      <c r="N19" s="43"/>
      <c r="O19" s="43"/>
      <c r="P19" s="40"/>
    </row>
    <row r="20" spans="1:17" x14ac:dyDescent="0.25">
      <c r="C20" s="8" t="s">
        <v>32</v>
      </c>
      <c r="D20" s="8"/>
      <c r="E20" s="8"/>
      <c r="F20" s="8">
        <v>4</v>
      </c>
      <c r="G20" s="44" t="s">
        <v>23</v>
      </c>
      <c r="H20" s="8"/>
      <c r="I20" s="52">
        <f>5.593/4</f>
        <v>1.39825</v>
      </c>
      <c r="J20" s="43"/>
      <c r="K20" s="43">
        <f>I20/$I$13</f>
        <v>4.8215517241379313</v>
      </c>
      <c r="L20" s="43"/>
      <c r="M20" s="50"/>
      <c r="N20" s="43"/>
      <c r="O20" s="43"/>
      <c r="P20" s="40"/>
    </row>
    <row r="21" spans="1:17" x14ac:dyDescent="0.25">
      <c r="C21" s="8" t="s">
        <v>38</v>
      </c>
      <c r="D21" s="8"/>
      <c r="E21" s="8"/>
      <c r="F21" s="8">
        <v>4</v>
      </c>
      <c r="G21" s="44" t="s">
        <v>23</v>
      </c>
      <c r="H21" s="8"/>
      <c r="I21" s="52">
        <v>1.714</v>
      </c>
      <c r="J21" s="43"/>
      <c r="K21" s="43">
        <f>I21/$I$13</f>
        <v>5.9103448275862069</v>
      </c>
      <c r="L21" s="43"/>
      <c r="M21" s="50"/>
      <c r="N21" s="43"/>
      <c r="O21" s="43"/>
      <c r="P21" s="40"/>
    </row>
    <row r="22" spans="1:17" x14ac:dyDescent="0.25">
      <c r="I22" s="24"/>
      <c r="J22" s="11"/>
      <c r="K22" s="11"/>
      <c r="L22" s="11"/>
      <c r="M22" s="24"/>
      <c r="N22" s="11"/>
      <c r="O22" s="11"/>
    </row>
    <row r="23" spans="1:17" s="14" customFormat="1" x14ac:dyDescent="0.25">
      <c r="A23" s="14" t="s">
        <v>24</v>
      </c>
      <c r="B23" s="19" t="s">
        <v>25</v>
      </c>
      <c r="C23" s="14" t="s">
        <v>22</v>
      </c>
      <c r="F23" s="14">
        <v>4</v>
      </c>
      <c r="I23" s="46">
        <f>0.025/4</f>
        <v>6.2500000000000003E-3</v>
      </c>
      <c r="K23" s="15"/>
      <c r="M23" s="28">
        <v>0</v>
      </c>
      <c r="O23" s="15"/>
      <c r="P23" s="39"/>
      <c r="Q23" s="35"/>
    </row>
    <row r="24" spans="1:17" s="14" customFormat="1" x14ac:dyDescent="0.25">
      <c r="B24" s="19"/>
      <c r="C24" t="s">
        <v>27</v>
      </c>
      <c r="D24" s="34"/>
      <c r="E24"/>
      <c r="F24">
        <v>4</v>
      </c>
      <c r="G24">
        <v>23</v>
      </c>
      <c r="H24"/>
      <c r="I24" s="47">
        <f>19.617/4</f>
        <v>4.9042500000000002</v>
      </c>
      <c r="J24" s="11"/>
      <c r="K24" s="11">
        <f>I24/$I$23</f>
        <v>784.68</v>
      </c>
      <c r="L24" s="11"/>
      <c r="M24" s="24">
        <v>0</v>
      </c>
      <c r="N24" s="11"/>
      <c r="O24" s="11">
        <f>M24/$M$13</f>
        <v>0</v>
      </c>
      <c r="P24" s="38"/>
      <c r="Q24" s="35"/>
    </row>
    <row r="25" spans="1:17" ht="15" customHeight="1" x14ac:dyDescent="0.25">
      <c r="B25" s="10"/>
      <c r="I25" s="48"/>
      <c r="J25" s="11"/>
      <c r="K25" s="11"/>
      <c r="L25" s="11"/>
      <c r="M25" s="24"/>
      <c r="N25" s="11"/>
      <c r="O25" s="11"/>
    </row>
    <row r="26" spans="1:17" ht="15" customHeight="1" x14ac:dyDescent="0.25">
      <c r="B26" s="10"/>
      <c r="C26" s="8" t="s">
        <v>28</v>
      </c>
      <c r="D26" s="8"/>
      <c r="E26" s="8"/>
      <c r="F26" s="8">
        <v>4</v>
      </c>
      <c r="G26" s="8">
        <v>23</v>
      </c>
      <c r="H26" s="8"/>
      <c r="I26" s="49">
        <f>25.726/4</f>
        <v>6.4314999999999998</v>
      </c>
      <c r="J26" s="43"/>
      <c r="K26" s="43">
        <f>I26/$I$23</f>
        <v>1029.04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B27" s="10"/>
      <c r="C27" s="8" t="s">
        <v>29</v>
      </c>
      <c r="D27" s="8"/>
      <c r="E27" s="8"/>
      <c r="F27" s="8">
        <v>4</v>
      </c>
      <c r="G27" s="8">
        <v>23</v>
      </c>
      <c r="H27" s="8"/>
      <c r="I27" s="49">
        <f>2.005/4</f>
        <v>0.50124999999999997</v>
      </c>
      <c r="J27" s="43"/>
      <c r="K27" s="43">
        <f>I27/$I$23</f>
        <v>80.199999999999989</v>
      </c>
      <c r="L27" s="43"/>
      <c r="M27" s="50">
        <v>0</v>
      </c>
      <c r="N27" s="43"/>
      <c r="O27" s="43">
        <f>M27/$M$13</f>
        <v>0</v>
      </c>
      <c r="P27" s="40"/>
    </row>
    <row r="28" spans="1:17" x14ac:dyDescent="0.25">
      <c r="C28" s="8" t="s">
        <v>30</v>
      </c>
      <c r="D28" s="8"/>
      <c r="E28" s="8"/>
      <c r="F28" s="8">
        <v>4</v>
      </c>
      <c r="G28" s="44" t="s">
        <v>23</v>
      </c>
      <c r="H28" s="8"/>
      <c r="I28" s="49">
        <f>0.731/4</f>
        <v>0.18275</v>
      </c>
      <c r="J28" s="43"/>
      <c r="K28" s="43">
        <f>I28/$I$23</f>
        <v>29.24</v>
      </c>
      <c r="L28" s="43"/>
      <c r="M28" s="50"/>
      <c r="N28" s="43"/>
      <c r="O28" s="43"/>
      <c r="P28" s="40"/>
    </row>
    <row r="29" spans="1:17" x14ac:dyDescent="0.25">
      <c r="C29" s="8" t="s">
        <v>31</v>
      </c>
      <c r="D29" s="8"/>
      <c r="E29" s="8"/>
      <c r="F29" s="8">
        <v>4</v>
      </c>
      <c r="G29" s="44" t="s">
        <v>23</v>
      </c>
      <c r="H29" s="8"/>
      <c r="I29" s="49">
        <f>0.164/4</f>
        <v>4.1000000000000002E-2</v>
      </c>
      <c r="J29" s="43"/>
      <c r="K29" s="43">
        <f>I29/$I$23</f>
        <v>6.56</v>
      </c>
      <c r="L29" s="43"/>
      <c r="M29" s="50"/>
      <c r="N29" s="43"/>
      <c r="O29" s="43"/>
      <c r="P29" s="40"/>
    </row>
    <row r="30" spans="1:17" x14ac:dyDescent="0.25">
      <c r="C30" s="8" t="s">
        <v>32</v>
      </c>
      <c r="D30" s="8"/>
      <c r="E30" s="8"/>
      <c r="F30" s="8">
        <v>4</v>
      </c>
      <c r="G30" s="44" t="s">
        <v>23</v>
      </c>
      <c r="H30" s="8"/>
      <c r="I30" s="49">
        <f>0.114/4</f>
        <v>2.8500000000000001E-2</v>
      </c>
      <c r="J30" s="43"/>
      <c r="K30" s="43">
        <f>I30/$I$23</f>
        <v>4.5599999999999996</v>
      </c>
      <c r="L30" s="43"/>
      <c r="M30" s="50"/>
      <c r="N30" s="43"/>
      <c r="O30" s="43"/>
      <c r="P30" s="40"/>
    </row>
    <row r="31" spans="1:17" x14ac:dyDescent="0.25">
      <c r="C31" s="8" t="s">
        <v>38</v>
      </c>
      <c r="D31" s="8"/>
      <c r="E31" s="8"/>
      <c r="F31" s="8">
        <v>4</v>
      </c>
      <c r="G31" s="44" t="s">
        <v>23</v>
      </c>
      <c r="H31" s="8"/>
      <c r="I31" s="49">
        <f>0.251/4</f>
        <v>6.275E-2</v>
      </c>
      <c r="J31" s="43"/>
      <c r="K31" s="43">
        <f>I31/$I$23</f>
        <v>10.039999999999999</v>
      </c>
      <c r="L31" s="43"/>
      <c r="M31" s="50"/>
      <c r="N31" s="43"/>
      <c r="O31" s="43"/>
      <c r="P31" s="40"/>
    </row>
    <row r="32" spans="1:17" x14ac:dyDescent="0.25">
      <c r="I32" s="24"/>
      <c r="J32" s="11"/>
      <c r="K32" s="11"/>
      <c r="L32" s="11"/>
      <c r="M32" s="24"/>
      <c r="N32" s="11"/>
      <c r="O32" s="11"/>
    </row>
    <row r="33" spans="2:17" s="14" customFormat="1" x14ac:dyDescent="0.25">
      <c r="B33" s="19" t="s">
        <v>15</v>
      </c>
      <c r="C33" s="14" t="s">
        <v>22</v>
      </c>
      <c r="I33" s="51">
        <v>1.0999999999999999E-2</v>
      </c>
      <c r="M33" s="32">
        <v>1.2999999999999999E-2</v>
      </c>
      <c r="P33" s="39"/>
      <c r="Q33" s="35"/>
    </row>
    <row r="34" spans="2:17" s="14" customFormat="1" x14ac:dyDescent="0.25">
      <c r="B34" s="19"/>
      <c r="C34" t="s">
        <v>27</v>
      </c>
      <c r="E34"/>
      <c r="F34" s="29">
        <v>4</v>
      </c>
      <c r="G34" s="19">
        <v>23</v>
      </c>
      <c r="H34" s="19"/>
      <c r="I34" s="47">
        <v>8.1280000000000001</v>
      </c>
      <c r="J34" s="31"/>
      <c r="K34" s="11">
        <f t="shared" ref="K34:K37" si="1">I34/$I$33</f>
        <v>738.90909090909099</v>
      </c>
      <c r="L34" s="31"/>
      <c r="M34" s="30"/>
      <c r="N34" s="31"/>
      <c r="O34" s="31">
        <f>M34/$M$33</f>
        <v>0</v>
      </c>
      <c r="P34" s="38"/>
      <c r="Q34" s="35"/>
    </row>
    <row r="35" spans="2:17" x14ac:dyDescent="0.25">
      <c r="B35" s="7"/>
      <c r="D35" s="14"/>
      <c r="F35" s="29"/>
      <c r="G35" s="19"/>
      <c r="H35" s="19"/>
      <c r="I35" s="47"/>
      <c r="J35" s="31"/>
      <c r="K35" s="11"/>
      <c r="L35" s="31"/>
      <c r="M35" s="30"/>
      <c r="N35" s="31"/>
      <c r="O35" s="31"/>
    </row>
    <row r="36" spans="2:17" x14ac:dyDescent="0.25">
      <c r="B36" s="7"/>
      <c r="C36" s="8" t="s">
        <v>28</v>
      </c>
      <c r="D36" s="8"/>
      <c r="E36" s="8"/>
      <c r="F36" s="8">
        <v>4</v>
      </c>
      <c r="G36" s="8">
        <v>23</v>
      </c>
      <c r="H36" s="8"/>
      <c r="I36" s="49">
        <v>10.641</v>
      </c>
      <c r="J36" s="43"/>
      <c r="K36" s="43">
        <f t="shared" si="1"/>
        <v>967.36363636363637</v>
      </c>
      <c r="L36" s="43"/>
      <c r="M36" s="50"/>
      <c r="N36" s="43"/>
      <c r="O36" s="43">
        <f>M36/$M$33</f>
        <v>0</v>
      </c>
      <c r="P36" s="40"/>
    </row>
    <row r="37" spans="2:17" x14ac:dyDescent="0.25">
      <c r="B37" s="7"/>
      <c r="C37" s="8" t="s">
        <v>29</v>
      </c>
      <c r="D37" s="8"/>
      <c r="E37" s="8"/>
      <c r="F37" s="8">
        <v>4</v>
      </c>
      <c r="G37" s="8">
        <v>23</v>
      </c>
      <c r="H37" s="8"/>
      <c r="I37" s="49">
        <v>0.89200000000000002</v>
      </c>
      <c r="J37" s="43"/>
      <c r="K37" s="43">
        <f t="shared" si="1"/>
        <v>81.090909090909093</v>
      </c>
      <c r="L37" s="43"/>
      <c r="M37" s="50"/>
      <c r="N37" s="43"/>
      <c r="O37" s="43">
        <f>M37/$M$33</f>
        <v>0</v>
      </c>
      <c r="P37" s="40"/>
    </row>
    <row r="38" spans="2:17" x14ac:dyDescent="0.25">
      <c r="C38" s="8" t="s">
        <v>30</v>
      </c>
      <c r="D38" s="8"/>
      <c r="E38" s="8"/>
      <c r="F38" s="8">
        <v>4</v>
      </c>
      <c r="G38" s="44" t="s">
        <v>23</v>
      </c>
      <c r="H38" s="8"/>
      <c r="I38" s="49">
        <v>0.28899999999999998</v>
      </c>
      <c r="J38" s="43"/>
      <c r="K38" s="43">
        <f>I38/$I$33</f>
        <v>26.272727272727273</v>
      </c>
      <c r="L38" s="43"/>
      <c r="M38" s="50"/>
      <c r="N38" s="43"/>
      <c r="O38" s="43"/>
      <c r="P38" s="40"/>
    </row>
    <row r="39" spans="2:17" x14ac:dyDescent="0.25">
      <c r="C39" s="8" t="s">
        <v>31</v>
      </c>
      <c r="D39" s="8"/>
      <c r="E39" s="8"/>
      <c r="F39" s="8">
        <v>4</v>
      </c>
      <c r="G39" s="44" t="s">
        <v>23</v>
      </c>
      <c r="H39" s="8"/>
      <c r="I39" s="49">
        <v>7.2999999999999995E-2</v>
      </c>
      <c r="J39" s="8"/>
      <c r="K39" s="43">
        <f>I39/$I$33</f>
        <v>6.6363636363636367</v>
      </c>
      <c r="L39" s="8"/>
      <c r="M39" s="23"/>
      <c r="N39" s="8"/>
      <c r="O39" s="9"/>
      <c r="P39" s="40"/>
    </row>
    <row r="40" spans="2:17" x14ac:dyDescent="0.25">
      <c r="C40" s="8" t="s">
        <v>32</v>
      </c>
      <c r="D40" s="8"/>
      <c r="E40" s="8"/>
      <c r="F40" s="8">
        <v>4</v>
      </c>
      <c r="G40" s="44" t="s">
        <v>23</v>
      </c>
      <c r="H40" s="8"/>
      <c r="I40" s="49">
        <v>6.7000000000000004E-2</v>
      </c>
      <c r="J40" s="8"/>
      <c r="K40" s="43">
        <f>I40/$I$33</f>
        <v>6.0909090909090917</v>
      </c>
      <c r="L40" s="8"/>
      <c r="M40" s="23"/>
      <c r="N40" s="8"/>
      <c r="O40" s="9"/>
      <c r="P40" s="40"/>
    </row>
    <row r="41" spans="2:17" x14ac:dyDescent="0.25">
      <c r="C41" s="8" t="s">
        <v>38</v>
      </c>
      <c r="D41" s="8"/>
      <c r="E41" s="8"/>
      <c r="F41" s="8">
        <v>4</v>
      </c>
      <c r="G41" s="44" t="s">
        <v>23</v>
      </c>
      <c r="H41" s="8"/>
      <c r="I41" s="49"/>
      <c r="J41" s="8"/>
      <c r="K41" s="43">
        <f>I41/$I$33</f>
        <v>0</v>
      </c>
      <c r="L41" s="8"/>
      <c r="M41" s="23"/>
      <c r="N41" s="8"/>
      <c r="O41" s="9"/>
      <c r="P41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/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workbookViewId="0"/>
  </sheetViews>
  <sheetFormatPr defaultRowHeight="15" x14ac:dyDescent="0.25"/>
  <cols>
    <col min="7" max="7" width="9.140625" style="53"/>
  </cols>
  <sheetData>
    <row r="2" spans="2:7" ht="23.25" x14ac:dyDescent="0.35">
      <c r="B2" s="54" t="s">
        <v>36</v>
      </c>
    </row>
    <row r="3" spans="2:7" ht="23.25" x14ac:dyDescent="0.35">
      <c r="B3" s="54"/>
    </row>
    <row r="4" spans="2:7" x14ac:dyDescent="0.25">
      <c r="B4" t="s">
        <v>29</v>
      </c>
      <c r="G4" s="53">
        <v>6.3895699999999998E-3</v>
      </c>
    </row>
    <row r="6" spans="2:7" x14ac:dyDescent="0.25">
      <c r="B6" t="s">
        <v>37</v>
      </c>
    </row>
    <row r="7" spans="2:7" x14ac:dyDescent="0.25">
      <c r="B7" t="s">
        <v>33</v>
      </c>
      <c r="C7" t="s">
        <v>34</v>
      </c>
      <c r="E7" t="s">
        <v>26</v>
      </c>
      <c r="G7" s="53" t="s">
        <v>35</v>
      </c>
    </row>
    <row r="8" spans="2:7" x14ac:dyDescent="0.25">
      <c r="B8">
        <v>512</v>
      </c>
      <c r="C8">
        <v>1024</v>
      </c>
      <c r="E8">
        <v>1</v>
      </c>
      <c r="G8" s="53">
        <v>0.61456118999999998</v>
      </c>
    </row>
    <row r="9" spans="2:7" x14ac:dyDescent="0.25">
      <c r="E9">
        <v>2</v>
      </c>
      <c r="G9" s="53">
        <v>0.19017514999999999</v>
      </c>
    </row>
    <row r="10" spans="2:7" x14ac:dyDescent="0.25">
      <c r="E10">
        <v>3</v>
      </c>
      <c r="G10" s="53">
        <v>4.2626440000000002E-2</v>
      </c>
    </row>
    <row r="11" spans="2:7" x14ac:dyDescent="0.25">
      <c r="E11">
        <v>4</v>
      </c>
      <c r="G11" s="53">
        <v>2.0351000000000001E-2</v>
      </c>
    </row>
    <row r="12" spans="2:7" x14ac:dyDescent="0.25">
      <c r="E12">
        <v>5</v>
      </c>
      <c r="G12" s="53">
        <v>1.6180340000000001E-2</v>
      </c>
    </row>
    <row r="13" spans="2:7" x14ac:dyDescent="0.25">
      <c r="E13">
        <v>10</v>
      </c>
      <c r="G13" s="53">
        <v>6.7824199999999999E-3</v>
      </c>
    </row>
    <row r="14" spans="2:7" x14ac:dyDescent="0.25">
      <c r="E14">
        <v>20</v>
      </c>
      <c r="G14" s="53">
        <v>5.2395999999999996E-3</v>
      </c>
    </row>
    <row r="15" spans="2:7" x14ac:dyDescent="0.25">
      <c r="E15">
        <v>100</v>
      </c>
      <c r="G15" s="53">
        <v>5.4735199999999999E-3</v>
      </c>
    </row>
    <row r="16" spans="2:7" x14ac:dyDescent="0.25">
      <c r="E16">
        <v>10000</v>
      </c>
      <c r="G16" s="53">
        <v>5.4735199999999999E-3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Notes</vt:lpstr>
      <vt:lpstr>Errors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2018-09-29T21:52:09Z</dcterms:modified>
</cp:coreProperties>
</file>