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fb69ca89d3a85bd/Documents/Buying Spreadsheets/Coco Rose/SS/"/>
    </mc:Choice>
  </mc:AlternateContent>
  <xr:revisionPtr revIDLastSave="1631" documentId="6_{9531409F-EE06-EA48-A3A0-91AEC8CD506A}" xr6:coauthVersionLast="42" xr6:coauthVersionMax="42" xr10:uidLastSave="{9B228D2B-B9BD-D045-BE0A-7EFF89F8F03B}"/>
  <bookViews>
    <workbookView xWindow="0" yWindow="460" windowWidth="25600" windowHeight="15540" tabRatio="992" firstSheet="1" activeTab="7" xr2:uid="{00000000-000D-0000-FFFF-FFFF00000000}"/>
  </bookViews>
  <sheets>
    <sheet name="Value" sheetId="4" r:id="rId1"/>
    <sheet name="AnaAlcazar" sheetId="6" r:id="rId2"/>
    <sheet name="Apanage" sheetId="12" r:id="rId3"/>
    <sheet name="Blank" sheetId="38" r:id="rId4"/>
    <sheet name="Bulaggi" sheetId="17" r:id="rId5"/>
    <sheet name="CarolineBiss" sheetId="16" r:id="rId6"/>
    <sheet name="Crime" sheetId="32" r:id="rId7"/>
    <sheet name="Deck" sheetId="36" r:id="rId8"/>
    <sheet name="FrkL" sheetId="20" r:id="rId9"/>
    <sheet name="Fransa" sheetId="18" r:id="rId10"/>
    <sheet name="Gracee" sheetId="10" r:id="rId11"/>
    <sheet name="Hisp" sheetId="28" r:id="rId12"/>
    <sheet name="JQ" sheetId="31" r:id="rId13"/>
    <sheet name="Luella" sheetId="42" r:id="rId14"/>
    <sheet name="Mac" sheetId="11" r:id="rId15"/>
    <sheet name="Milano" sheetId="33" r:id="rId16"/>
    <sheet name="Milano2" sheetId="41" r:id="rId17"/>
    <sheet name="MScotch" sheetId="23" r:id="rId18"/>
    <sheet name="NYDJ" sheetId="22" r:id="rId19"/>
    <sheet name="Onjenu" sheetId="29" r:id="rId20"/>
    <sheet name="Ombre" sheetId="27" r:id="rId21"/>
    <sheet name="Oui" sheetId="5" r:id="rId22"/>
    <sheet name="PartTwo" sheetId="15" r:id="rId23"/>
    <sheet name="PureWhite" sheetId="21" r:id="rId24"/>
    <sheet name="KrisAna" sheetId="14" r:id="rId25"/>
    <sheet name="Repeat" sheetId="13" r:id="rId26"/>
    <sheet name="Robell" sheetId="35" r:id="rId27"/>
    <sheet name="Tinta" sheetId="30" r:id="rId28"/>
    <sheet name="Unisa" sheetId="26" r:id="rId29"/>
    <sheet name="Victoria" sheetId="39" r:id="rId30"/>
    <sheet name="Villagallo" sheetId="24" r:id="rId31"/>
    <sheet name="Yaya" sheetId="40" r:id="rId32"/>
    <sheet name="Yest" sheetId="37" r:id="rId33"/>
    <sheet name="Zilch" sheetId="25" r:id="rId34"/>
    <sheet name="Sizes" sheetId="9" r:id="rId35"/>
    <sheet name="Instructions" sheetId="34" r:id="rId36"/>
  </sheets>
  <definedNames>
    <definedName name="_xlnm.Print_Area" localSheetId="1">AnaAlcazar!$A$1:$Y$14</definedName>
    <definedName name="_xlnm.Print_Area" localSheetId="2">Apanage!$A$1:$X$13</definedName>
    <definedName name="_xlnm.Print_Area" localSheetId="5">CarolineBiss!$A$1:$M$25</definedName>
    <definedName name="_xlnm.Print_Area" localSheetId="6">Crime!$A$1:$M$11</definedName>
    <definedName name="_xlnm.Print_Area" localSheetId="9">Fransa!$A$1:$X$66</definedName>
    <definedName name="_xlnm.Print_Area" localSheetId="8">FrkL!$A$1:$X$20</definedName>
    <definedName name="_xlnm.Print_Area" localSheetId="10">Gracee!$A$1:$N$35</definedName>
    <definedName name="_xlnm.Print_Area" localSheetId="11">Hisp!$A$1:$M$10</definedName>
    <definedName name="_xlnm.Print_Area" localSheetId="12">JQ!$A$1:$Z$9</definedName>
    <definedName name="_xlnm.Print_Area" localSheetId="24">KrisAna!$A$1:$Y$15</definedName>
    <definedName name="_xlnm.Print_Area" localSheetId="14">Mac!$A$1:$M$35</definedName>
    <definedName name="_xlnm.Print_Area" localSheetId="15">Milano!$A$1:$X$18</definedName>
    <definedName name="_xlnm.Print_Area" localSheetId="17">MScotch!$A$1:$M$32</definedName>
    <definedName name="_xlnm.Print_Area" localSheetId="18">NYDJ!$A$1:$M$11</definedName>
    <definedName name="_xlnm.Print_Area" localSheetId="20">Ombre!$A$1:$M$39</definedName>
    <definedName name="_xlnm.Print_Area" localSheetId="21">Oui!$A$1:$M$62</definedName>
    <definedName name="_xlnm.Print_Area" localSheetId="22">PartTwo!$A$1:$M$65</definedName>
    <definedName name="_xlnm.Print_Area" localSheetId="23">PureWhite!$A$1:$N$29</definedName>
    <definedName name="_xlnm.Print_Area" localSheetId="25">Repeat!$A$1:$N$15</definedName>
    <definedName name="_xlnm.Print_Area" localSheetId="27">Tinta!$A$1:$N$18</definedName>
    <definedName name="_xlnm.Print_Area" localSheetId="28">Unisa!$A$1:$N$26</definedName>
    <definedName name="_xlnm.Print_Area" localSheetId="30">Villagallo!$A$1:$N$22</definedName>
    <definedName name="_xlnm.Print_Area" localSheetId="33">Zilch!$A$1:$M$24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" i="42" l="1"/>
  <c r="Z15" i="42"/>
  <c r="X186" i="42"/>
  <c r="Y186" i="42" s="1"/>
  <c r="Y185" i="42"/>
  <c r="X185" i="42"/>
  <c r="X184" i="42"/>
  <c r="Y184" i="42" s="1"/>
  <c r="Y183" i="42"/>
  <c r="X183" i="42"/>
  <c r="X182" i="42"/>
  <c r="Y182" i="42" s="1"/>
  <c r="Y181" i="42"/>
  <c r="X181" i="42"/>
  <c r="X180" i="42"/>
  <c r="Y180" i="42" s="1"/>
  <c r="Y179" i="42"/>
  <c r="X179" i="42"/>
  <c r="X178" i="42"/>
  <c r="Y178" i="42" s="1"/>
  <c r="Y177" i="42"/>
  <c r="X177" i="42"/>
  <c r="X176" i="42"/>
  <c r="Y176" i="42" s="1"/>
  <c r="Y175" i="42"/>
  <c r="X175" i="42"/>
  <c r="X174" i="42"/>
  <c r="Y174" i="42" s="1"/>
  <c r="Y173" i="42"/>
  <c r="X173" i="42"/>
  <c r="X172" i="42"/>
  <c r="Y172" i="42" s="1"/>
  <c r="Y171" i="42"/>
  <c r="X171" i="42"/>
  <c r="X170" i="42"/>
  <c r="Y170" i="42" s="1"/>
  <c r="Y169" i="42"/>
  <c r="X169" i="42"/>
  <c r="X168" i="42"/>
  <c r="Y168" i="42" s="1"/>
  <c r="Y167" i="42"/>
  <c r="X167" i="42"/>
  <c r="X166" i="42"/>
  <c r="Y166" i="42" s="1"/>
  <c r="Y165" i="42"/>
  <c r="X165" i="42"/>
  <c r="X164" i="42"/>
  <c r="Y164" i="42" s="1"/>
  <c r="Y163" i="42"/>
  <c r="X163" i="42"/>
  <c r="X162" i="42"/>
  <c r="Y162" i="42" s="1"/>
  <c r="Y161" i="42"/>
  <c r="X161" i="42"/>
  <c r="X160" i="42"/>
  <c r="Y160" i="42" s="1"/>
  <c r="Y159" i="42"/>
  <c r="X159" i="42"/>
  <c r="X158" i="42"/>
  <c r="Y158" i="42" s="1"/>
  <c r="Y157" i="42"/>
  <c r="X157" i="42"/>
  <c r="X156" i="42"/>
  <c r="Y156" i="42" s="1"/>
  <c r="Y155" i="42"/>
  <c r="X155" i="42"/>
  <c r="X154" i="42"/>
  <c r="Y154" i="42" s="1"/>
  <c r="Y153" i="42"/>
  <c r="X153" i="42"/>
  <c r="X152" i="42"/>
  <c r="Y152" i="42" s="1"/>
  <c r="Y151" i="42"/>
  <c r="X151" i="42"/>
  <c r="X150" i="42"/>
  <c r="Y150" i="42" s="1"/>
  <c r="Y149" i="42"/>
  <c r="X149" i="42"/>
  <c r="X148" i="42"/>
  <c r="Y148" i="42" s="1"/>
  <c r="Y147" i="42"/>
  <c r="X147" i="42"/>
  <c r="X146" i="42"/>
  <c r="Y146" i="42" s="1"/>
  <c r="Y145" i="42"/>
  <c r="X145" i="42"/>
  <c r="X144" i="42"/>
  <c r="Y144" i="42" s="1"/>
  <c r="Y143" i="42"/>
  <c r="X143" i="42"/>
  <c r="X142" i="42"/>
  <c r="Y142" i="42" s="1"/>
  <c r="Y141" i="42"/>
  <c r="X141" i="42"/>
  <c r="X140" i="42"/>
  <c r="Y140" i="42" s="1"/>
  <c r="Y139" i="42"/>
  <c r="X139" i="42"/>
  <c r="X138" i="42"/>
  <c r="Y138" i="42" s="1"/>
  <c r="Y137" i="42"/>
  <c r="X137" i="42"/>
  <c r="X136" i="42"/>
  <c r="Y136" i="42" s="1"/>
  <c r="Y135" i="42"/>
  <c r="X135" i="42"/>
  <c r="X134" i="42"/>
  <c r="Y134" i="42" s="1"/>
  <c r="Y133" i="42"/>
  <c r="X133" i="42"/>
  <c r="X132" i="42"/>
  <c r="Y132" i="42" s="1"/>
  <c r="Y131" i="42"/>
  <c r="X131" i="42"/>
  <c r="X130" i="42"/>
  <c r="Y130" i="42" s="1"/>
  <c r="Y129" i="42"/>
  <c r="X129" i="42"/>
  <c r="X128" i="42"/>
  <c r="Y128" i="42" s="1"/>
  <c r="Y127" i="42"/>
  <c r="X127" i="42"/>
  <c r="X126" i="42"/>
  <c r="Y126" i="42" s="1"/>
  <c r="Y125" i="42"/>
  <c r="X125" i="42"/>
  <c r="X124" i="42"/>
  <c r="Y124" i="42" s="1"/>
  <c r="Y123" i="42"/>
  <c r="X123" i="42"/>
  <c r="X122" i="42"/>
  <c r="Y122" i="42" s="1"/>
  <c r="Y121" i="42"/>
  <c r="X121" i="42"/>
  <c r="X120" i="42"/>
  <c r="Y120" i="42" s="1"/>
  <c r="Y119" i="42"/>
  <c r="X119" i="42"/>
  <c r="X118" i="42"/>
  <c r="Y118" i="42" s="1"/>
  <c r="Y117" i="42"/>
  <c r="X117" i="42"/>
  <c r="X116" i="42"/>
  <c r="Y116" i="42" s="1"/>
  <c r="Y115" i="42"/>
  <c r="X115" i="42"/>
  <c r="X114" i="42"/>
  <c r="Y114" i="42" s="1"/>
  <c r="Y113" i="42"/>
  <c r="X113" i="42"/>
  <c r="X112" i="42"/>
  <c r="Y112" i="42" s="1"/>
  <c r="Y111" i="42"/>
  <c r="X111" i="42"/>
  <c r="X110" i="42"/>
  <c r="Y110" i="42" s="1"/>
  <c r="Y109" i="42"/>
  <c r="X109" i="42"/>
  <c r="X108" i="42"/>
  <c r="Y108" i="42" s="1"/>
  <c r="Y107" i="42"/>
  <c r="X107" i="42"/>
  <c r="X106" i="42"/>
  <c r="Y106" i="42" s="1"/>
  <c r="Y105" i="42"/>
  <c r="X105" i="42"/>
  <c r="X104" i="42"/>
  <c r="Y104" i="42" s="1"/>
  <c r="Y103" i="42"/>
  <c r="X103" i="42"/>
  <c r="X102" i="42"/>
  <c r="Y102" i="42" s="1"/>
  <c r="Y101" i="42"/>
  <c r="X101" i="42"/>
  <c r="X100" i="42"/>
  <c r="Y100" i="42" s="1"/>
  <c r="Y99" i="42"/>
  <c r="X99" i="42"/>
  <c r="X98" i="42"/>
  <c r="Y98" i="42" s="1"/>
  <c r="Y97" i="42"/>
  <c r="X97" i="42"/>
  <c r="X96" i="42"/>
  <c r="Y96" i="42" s="1"/>
  <c r="Y95" i="42"/>
  <c r="X95" i="42"/>
  <c r="X94" i="42"/>
  <c r="Y94" i="42" s="1"/>
  <c r="Y93" i="42"/>
  <c r="X93" i="42"/>
  <c r="X92" i="42"/>
  <c r="Y92" i="42" s="1"/>
  <c r="Y91" i="42"/>
  <c r="X91" i="42"/>
  <c r="X90" i="42"/>
  <c r="Y90" i="42" s="1"/>
  <c r="Y89" i="42"/>
  <c r="X89" i="42"/>
  <c r="X88" i="42"/>
  <c r="Y88" i="42" s="1"/>
  <c r="Y87" i="42"/>
  <c r="X87" i="42"/>
  <c r="X86" i="42"/>
  <c r="Y86" i="42" s="1"/>
  <c r="Y85" i="42"/>
  <c r="X85" i="42"/>
  <c r="Z84" i="42"/>
  <c r="Y84" i="42"/>
  <c r="X84" i="42"/>
  <c r="Z83" i="42"/>
  <c r="X83" i="42"/>
  <c r="Y83" i="42" s="1"/>
  <c r="Z82" i="42"/>
  <c r="X82" i="42"/>
  <c r="Y82" i="42" s="1"/>
  <c r="Z81" i="42"/>
  <c r="X81" i="42"/>
  <c r="Y81" i="42" s="1"/>
  <c r="Z80" i="42"/>
  <c r="Y80" i="42"/>
  <c r="X80" i="42"/>
  <c r="Z79" i="42"/>
  <c r="X79" i="42"/>
  <c r="Y79" i="42" s="1"/>
  <c r="Z78" i="42"/>
  <c r="X78" i="42"/>
  <c r="Y78" i="42" s="1"/>
  <c r="Z77" i="42"/>
  <c r="X77" i="42"/>
  <c r="Y77" i="42" s="1"/>
  <c r="X76" i="42"/>
  <c r="Y76" i="42" s="1"/>
  <c r="Z75" i="42"/>
  <c r="X75" i="42"/>
  <c r="Y75" i="42" s="1"/>
  <c r="Z74" i="42"/>
  <c r="Y74" i="42"/>
  <c r="X74" i="42"/>
  <c r="Z73" i="42"/>
  <c r="Y73" i="42"/>
  <c r="X73" i="42"/>
  <c r="Z72" i="42"/>
  <c r="X72" i="42"/>
  <c r="Y72" i="42" s="1"/>
  <c r="Z71" i="42"/>
  <c r="X71" i="42"/>
  <c r="Y71" i="42" s="1"/>
  <c r="Z70" i="42"/>
  <c r="X70" i="42"/>
  <c r="Y70" i="42" s="1"/>
  <c r="Z69" i="42"/>
  <c r="Y69" i="42"/>
  <c r="X69" i="42"/>
  <c r="Z68" i="42"/>
  <c r="X68" i="42"/>
  <c r="Y68" i="42" s="1"/>
  <c r="Z67" i="42"/>
  <c r="X67" i="42"/>
  <c r="Y67" i="42" s="1"/>
  <c r="Z66" i="42"/>
  <c r="X66" i="42"/>
  <c r="Y66" i="42" s="1"/>
  <c r="Z65" i="42"/>
  <c r="Y65" i="42"/>
  <c r="X65" i="42"/>
  <c r="Z64" i="42"/>
  <c r="X64" i="42"/>
  <c r="Y64" i="42" s="1"/>
  <c r="Z63" i="42"/>
  <c r="X63" i="42"/>
  <c r="Y63" i="42" s="1"/>
  <c r="Z62" i="42"/>
  <c r="X62" i="42"/>
  <c r="Y62" i="42" s="1"/>
  <c r="Z61" i="42"/>
  <c r="Y61" i="42"/>
  <c r="X61" i="42"/>
  <c r="Z60" i="42"/>
  <c r="X60" i="42"/>
  <c r="Y60" i="42" s="1"/>
  <c r="Z59" i="42"/>
  <c r="X59" i="42"/>
  <c r="Y59" i="42" s="1"/>
  <c r="Z58" i="42"/>
  <c r="X58" i="42"/>
  <c r="Y58" i="42" s="1"/>
  <c r="Z57" i="42"/>
  <c r="Y57" i="42"/>
  <c r="X57" i="42"/>
  <c r="Z56" i="42"/>
  <c r="X56" i="42"/>
  <c r="Y56" i="42" s="1"/>
  <c r="Z55" i="42"/>
  <c r="X55" i="42"/>
  <c r="Y55" i="42" s="1"/>
  <c r="Z54" i="42"/>
  <c r="Y54" i="42"/>
  <c r="X54" i="42"/>
  <c r="Z53" i="42"/>
  <c r="Y53" i="42"/>
  <c r="X53" i="42"/>
  <c r="Z52" i="42"/>
  <c r="X52" i="42"/>
  <c r="Y52" i="42" s="1"/>
  <c r="Z51" i="42"/>
  <c r="X51" i="42"/>
  <c r="Y51" i="42" s="1"/>
  <c r="Z50" i="42"/>
  <c r="Y50" i="42"/>
  <c r="X50" i="42"/>
  <c r="Z49" i="42"/>
  <c r="Y49" i="42"/>
  <c r="X49" i="42"/>
  <c r="Z48" i="42"/>
  <c r="X48" i="42"/>
  <c r="Y48" i="42" s="1"/>
  <c r="Z47" i="42"/>
  <c r="X47" i="42"/>
  <c r="Y47" i="42" s="1"/>
  <c r="Z46" i="42"/>
  <c r="Y46" i="42"/>
  <c r="X46" i="42"/>
  <c r="Z45" i="42"/>
  <c r="Y45" i="42"/>
  <c r="X45" i="42"/>
  <c r="Z44" i="42"/>
  <c r="X44" i="42"/>
  <c r="Y44" i="42" s="1"/>
  <c r="Z43" i="42"/>
  <c r="X43" i="42"/>
  <c r="Y43" i="42" s="1"/>
  <c r="Z42" i="42"/>
  <c r="Y42" i="42"/>
  <c r="X42" i="42"/>
  <c r="Z41" i="42"/>
  <c r="Y41" i="42"/>
  <c r="X41" i="42"/>
  <c r="Z40" i="42"/>
  <c r="X40" i="42"/>
  <c r="Y40" i="42" s="1"/>
  <c r="Z39" i="42"/>
  <c r="X39" i="42"/>
  <c r="Y39" i="42" s="1"/>
  <c r="Z38" i="42"/>
  <c r="Y38" i="42"/>
  <c r="X38" i="42"/>
  <c r="Z37" i="42"/>
  <c r="Y37" i="42"/>
  <c r="X37" i="42"/>
  <c r="Z36" i="42"/>
  <c r="X36" i="42"/>
  <c r="Y36" i="42" s="1"/>
  <c r="Z35" i="42"/>
  <c r="X35" i="42"/>
  <c r="Y35" i="42" s="1"/>
  <c r="Z34" i="42"/>
  <c r="Y34" i="42"/>
  <c r="X34" i="42"/>
  <c r="Z33" i="42"/>
  <c r="Y33" i="42"/>
  <c r="X33" i="42"/>
  <c r="Z32" i="42"/>
  <c r="X32" i="42"/>
  <c r="Y32" i="42" s="1"/>
  <c r="Z31" i="42"/>
  <c r="X31" i="42"/>
  <c r="Y31" i="42" s="1"/>
  <c r="Z30" i="42"/>
  <c r="Y30" i="42"/>
  <c r="X30" i="42"/>
  <c r="Z29" i="42"/>
  <c r="Y29" i="42"/>
  <c r="X29" i="42"/>
  <c r="Z28" i="42"/>
  <c r="X28" i="42"/>
  <c r="Y28" i="42" s="1"/>
  <c r="Z27" i="42"/>
  <c r="X27" i="42"/>
  <c r="Y27" i="42" s="1"/>
  <c r="Z26" i="42"/>
  <c r="Y26" i="42"/>
  <c r="X26" i="42"/>
  <c r="Z25" i="42"/>
  <c r="Y25" i="42"/>
  <c r="X25" i="42"/>
  <c r="Z24" i="42"/>
  <c r="X24" i="42"/>
  <c r="Y24" i="42" s="1"/>
  <c r="Z23" i="42"/>
  <c r="X23" i="42"/>
  <c r="Y23" i="42" s="1"/>
  <c r="Z22" i="42"/>
  <c r="Y22" i="42"/>
  <c r="X22" i="42"/>
  <c r="Z21" i="42"/>
  <c r="Y21" i="42"/>
  <c r="X21" i="42"/>
  <c r="Z20" i="42"/>
  <c r="X20" i="42"/>
  <c r="Y20" i="42" s="1"/>
  <c r="Z19" i="42"/>
  <c r="X19" i="42"/>
  <c r="Y19" i="42" s="1"/>
  <c r="Z18" i="42"/>
  <c r="X18" i="42"/>
  <c r="Y18" i="42" s="1"/>
  <c r="Z17" i="42"/>
  <c r="Y17" i="42"/>
  <c r="X17" i="42"/>
  <c r="Z16" i="42"/>
  <c r="X16" i="42"/>
  <c r="Y16" i="42" s="1"/>
  <c r="AF15" i="42"/>
  <c r="X15" i="42"/>
  <c r="Y15" i="42" s="1"/>
  <c r="AM14" i="42"/>
  <c r="AL14" i="42"/>
  <c r="AK14" i="42"/>
  <c r="AJ14" i="42"/>
  <c r="AI14" i="42"/>
  <c r="AH14" i="42"/>
  <c r="AG14" i="42"/>
  <c r="Z14" i="42"/>
  <c r="X14" i="42"/>
  <c r="Y14" i="42" s="1"/>
  <c r="AM13" i="42"/>
  <c r="AL13" i="42"/>
  <c r="AK13" i="42"/>
  <c r="AJ13" i="42"/>
  <c r="AI13" i="42"/>
  <c r="AH13" i="42"/>
  <c r="AG13" i="42"/>
  <c r="Z13" i="42"/>
  <c r="X13" i="42"/>
  <c r="Y13" i="42" s="1"/>
  <c r="AM12" i="42"/>
  <c r="AL12" i="42"/>
  <c r="AK12" i="42"/>
  <c r="AJ12" i="42"/>
  <c r="AI12" i="42"/>
  <c r="AH12" i="42"/>
  <c r="AG12" i="42"/>
  <c r="Z12" i="42"/>
  <c r="X12" i="42"/>
  <c r="Y12" i="42" s="1"/>
  <c r="AM11" i="42"/>
  <c r="AL11" i="42"/>
  <c r="AK11" i="42"/>
  <c r="AJ11" i="42"/>
  <c r="AI11" i="42"/>
  <c r="AH11" i="42"/>
  <c r="AG11" i="42"/>
  <c r="Z11" i="42"/>
  <c r="X11" i="42"/>
  <c r="Y11" i="42" s="1"/>
  <c r="AM10" i="42"/>
  <c r="AL10" i="42"/>
  <c r="AK10" i="42"/>
  <c r="AJ10" i="42"/>
  <c r="AI10" i="42"/>
  <c r="AH10" i="42"/>
  <c r="AG10" i="42"/>
  <c r="X10" i="42"/>
  <c r="Y10" i="42" s="1"/>
  <c r="AM9" i="42"/>
  <c r="AL9" i="42"/>
  <c r="AK9" i="42"/>
  <c r="AJ9" i="42"/>
  <c r="AI9" i="42"/>
  <c r="AH9" i="42"/>
  <c r="AG9" i="42"/>
  <c r="Z9" i="42"/>
  <c r="X9" i="42"/>
  <c r="Y9" i="42" s="1"/>
  <c r="AM8" i="42"/>
  <c r="AL8" i="42"/>
  <c r="AK8" i="42"/>
  <c r="AJ8" i="42"/>
  <c r="AI8" i="42"/>
  <c r="AH8" i="42"/>
  <c r="AG8" i="42"/>
  <c r="Z8" i="42"/>
  <c r="X8" i="42"/>
  <c r="Y8" i="42" s="1"/>
  <c r="AM7" i="42"/>
  <c r="AL7" i="42"/>
  <c r="AK7" i="42"/>
  <c r="AJ7" i="42"/>
  <c r="AI7" i="42"/>
  <c r="AH7" i="42"/>
  <c r="AG7" i="42"/>
  <c r="Z7" i="42"/>
  <c r="X7" i="42"/>
  <c r="Y7" i="42" s="1"/>
  <c r="AM6" i="42"/>
  <c r="AL6" i="42"/>
  <c r="AK6" i="42"/>
  <c r="AJ6" i="42"/>
  <c r="AI6" i="42"/>
  <c r="AH6" i="42"/>
  <c r="AG6" i="42"/>
  <c r="Z6" i="42"/>
  <c r="X6" i="42"/>
  <c r="Y6" i="42" s="1"/>
  <c r="AM5" i="42"/>
  <c r="AL5" i="42"/>
  <c r="AK5" i="42"/>
  <c r="AJ5" i="42"/>
  <c r="AI5" i="42"/>
  <c r="AH5" i="42"/>
  <c r="Z5" i="42"/>
  <c r="Y5" i="42"/>
  <c r="AM4" i="42"/>
  <c r="AL4" i="42"/>
  <c r="AK4" i="42"/>
  <c r="AJ4" i="42"/>
  <c r="AI4" i="42"/>
  <c r="AH4" i="42"/>
  <c r="Z4" i="42"/>
  <c r="Y4" i="42"/>
  <c r="AM3" i="42"/>
  <c r="AL3" i="42"/>
  <c r="AK3" i="42"/>
  <c r="AJ3" i="42"/>
  <c r="AI3" i="42"/>
  <c r="AH3" i="42"/>
  <c r="AG3" i="42"/>
  <c r="X3" i="42"/>
  <c r="Y3" i="42" s="1"/>
  <c r="AM1" i="42"/>
  <c r="AL1" i="42"/>
  <c r="AK1" i="42"/>
  <c r="AJ1" i="42"/>
  <c r="AI1" i="42"/>
  <c r="AH1" i="42"/>
  <c r="AG1" i="42"/>
  <c r="G9" i="27"/>
  <c r="G10" i="27"/>
  <c r="G11" i="27"/>
  <c r="AJ15" i="42" l="1"/>
  <c r="AG4" i="42"/>
  <c r="AK15" i="42"/>
  <c r="AI15" i="42"/>
  <c r="AM15" i="42"/>
  <c r="AH15" i="42"/>
  <c r="AL15" i="42"/>
  <c r="AG5" i="42"/>
  <c r="Y188" i="42"/>
  <c r="G1" i="42" s="1"/>
  <c r="X188" i="42"/>
  <c r="F1" i="42" s="1"/>
  <c r="X8" i="36"/>
  <c r="Y8" i="36"/>
  <c r="X9" i="36"/>
  <c r="Y9" i="36"/>
  <c r="X10" i="36"/>
  <c r="Y10" i="36"/>
  <c r="X11" i="36"/>
  <c r="Y11" i="36"/>
  <c r="X12" i="36"/>
  <c r="Y12" i="36"/>
  <c r="X13" i="36"/>
  <c r="Y13" i="36"/>
  <c r="X14" i="36"/>
  <c r="Y14" i="36"/>
  <c r="X15" i="36"/>
  <c r="Y15" i="36"/>
  <c r="X16" i="36"/>
  <c r="Y16" i="36"/>
  <c r="X17" i="36"/>
  <c r="Y17" i="36"/>
  <c r="X18" i="36"/>
  <c r="Y18" i="36"/>
  <c r="X19" i="36"/>
  <c r="Y19" i="36"/>
  <c r="X20" i="36"/>
  <c r="Y20" i="36"/>
  <c r="X21" i="36"/>
  <c r="Y21" i="36"/>
  <c r="X22" i="36"/>
  <c r="Y22" i="36"/>
  <c r="X23" i="36"/>
  <c r="Y23" i="36"/>
  <c r="X24" i="36"/>
  <c r="Y24" i="36"/>
  <c r="X25" i="36"/>
  <c r="Y25" i="36"/>
  <c r="X26" i="36"/>
  <c r="Y26" i="36"/>
  <c r="X27" i="36"/>
  <c r="Y27" i="36"/>
  <c r="X28" i="36"/>
  <c r="Y28" i="36"/>
  <c r="X29" i="36"/>
  <c r="Y29" i="36"/>
  <c r="X30" i="36"/>
  <c r="Y30" i="36"/>
  <c r="X31" i="36"/>
  <c r="Y31" i="36"/>
  <c r="X32" i="36"/>
  <c r="Y32" i="36"/>
  <c r="X7" i="36"/>
  <c r="Y7" i="36"/>
  <c r="AC2" i="4"/>
  <c r="AG3" i="21"/>
  <c r="AC3" i="4"/>
  <c r="X7" i="21"/>
  <c r="Y7" i="21"/>
  <c r="X8" i="21"/>
  <c r="Y8" i="21"/>
  <c r="X9" i="21"/>
  <c r="Y9" i="21"/>
  <c r="X10" i="21"/>
  <c r="Y10" i="21"/>
  <c r="X3" i="21"/>
  <c r="Y3" i="21"/>
  <c r="Y4" i="21"/>
  <c r="Y5" i="21"/>
  <c r="X6" i="21"/>
  <c r="Y6" i="21"/>
  <c r="X11" i="21"/>
  <c r="Y11" i="21"/>
  <c r="X12" i="21"/>
  <c r="Y12" i="21"/>
  <c r="X13" i="21"/>
  <c r="Y13" i="21"/>
  <c r="X14" i="21"/>
  <c r="Y14" i="21"/>
  <c r="X15" i="21"/>
  <c r="Y15" i="21"/>
  <c r="X16" i="21"/>
  <c r="Y16" i="21"/>
  <c r="X17" i="21"/>
  <c r="Y17" i="21"/>
  <c r="X18" i="21"/>
  <c r="Y18" i="21"/>
  <c r="X19" i="21"/>
  <c r="Y19" i="21"/>
  <c r="X20" i="21"/>
  <c r="Y20" i="21"/>
  <c r="X21" i="21"/>
  <c r="Y21" i="21"/>
  <c r="X22" i="21"/>
  <c r="Y22" i="21"/>
  <c r="X23" i="21"/>
  <c r="Y23" i="21"/>
  <c r="X24" i="21"/>
  <c r="Y24" i="21"/>
  <c r="X25" i="21"/>
  <c r="Y25" i="21"/>
  <c r="X26" i="21"/>
  <c r="Y26" i="21"/>
  <c r="X27" i="21"/>
  <c r="Y27" i="21"/>
  <c r="X28" i="21"/>
  <c r="Y28" i="21"/>
  <c r="X29" i="21"/>
  <c r="Y29" i="21"/>
  <c r="X30" i="21"/>
  <c r="Y30" i="21"/>
  <c r="X31" i="21"/>
  <c r="Y31" i="21"/>
  <c r="X32" i="21"/>
  <c r="Y32" i="21"/>
  <c r="X33" i="21"/>
  <c r="Y33" i="21"/>
  <c r="X34" i="21"/>
  <c r="Y34" i="21"/>
  <c r="X35" i="21"/>
  <c r="Y35" i="21"/>
  <c r="X36" i="21"/>
  <c r="Y36" i="21"/>
  <c r="X37" i="21"/>
  <c r="Y37" i="21"/>
  <c r="X38" i="21"/>
  <c r="Y38" i="21"/>
  <c r="X39" i="21"/>
  <c r="Y39" i="21"/>
  <c r="X40" i="21"/>
  <c r="Y40" i="21"/>
  <c r="X41" i="21"/>
  <c r="Y41" i="21"/>
  <c r="X42" i="21"/>
  <c r="Y42" i="21"/>
  <c r="X43" i="21"/>
  <c r="Y43" i="21"/>
  <c r="X44" i="21"/>
  <c r="Y44" i="21"/>
  <c r="X45" i="21"/>
  <c r="Y45" i="21"/>
  <c r="X46" i="21"/>
  <c r="Y46" i="21"/>
  <c r="X47" i="21"/>
  <c r="Y47" i="21"/>
  <c r="X48" i="21"/>
  <c r="Y48" i="21"/>
  <c r="X49" i="21"/>
  <c r="Y49" i="21"/>
  <c r="X50" i="21"/>
  <c r="Y50" i="21"/>
  <c r="X51" i="21"/>
  <c r="Y51" i="21"/>
  <c r="X52" i="21"/>
  <c r="Y52" i="21"/>
  <c r="X53" i="21"/>
  <c r="Y53" i="21"/>
  <c r="X54" i="21"/>
  <c r="Y54" i="21"/>
  <c r="X55" i="21"/>
  <c r="Y55" i="21"/>
  <c r="X56" i="21"/>
  <c r="Y56" i="21"/>
  <c r="X57" i="21"/>
  <c r="Y57" i="21"/>
  <c r="X58" i="21"/>
  <c r="Y58" i="21"/>
  <c r="X59" i="21"/>
  <c r="Y59" i="21"/>
  <c r="X60" i="21"/>
  <c r="Y60" i="21"/>
  <c r="X61" i="21"/>
  <c r="Y61" i="21"/>
  <c r="X62" i="21"/>
  <c r="Y62" i="21"/>
  <c r="X63" i="21"/>
  <c r="Y63" i="21"/>
  <c r="X64" i="21"/>
  <c r="Y64" i="21"/>
  <c r="X65" i="21"/>
  <c r="Y65" i="21"/>
  <c r="X66" i="21"/>
  <c r="Y66" i="21"/>
  <c r="X67" i="21"/>
  <c r="Y67" i="21"/>
  <c r="X68" i="21"/>
  <c r="Y68" i="21"/>
  <c r="X69" i="21"/>
  <c r="Y69" i="21"/>
  <c r="X70" i="21"/>
  <c r="Y70" i="21"/>
  <c r="X71" i="21"/>
  <c r="Y71" i="21"/>
  <c r="X72" i="21"/>
  <c r="Y72" i="21"/>
  <c r="X73" i="21"/>
  <c r="Y73" i="21"/>
  <c r="X74" i="21"/>
  <c r="Y74" i="21"/>
  <c r="X75" i="21"/>
  <c r="Y75" i="21"/>
  <c r="X76" i="21"/>
  <c r="Y76" i="21"/>
  <c r="X77" i="21"/>
  <c r="Y77" i="21"/>
  <c r="X78" i="21"/>
  <c r="Y78" i="21"/>
  <c r="X79" i="21"/>
  <c r="Y79" i="21"/>
  <c r="X80" i="21"/>
  <c r="Y80" i="21"/>
  <c r="X81" i="21"/>
  <c r="Y81" i="21"/>
  <c r="X82" i="21"/>
  <c r="Y82" i="21"/>
  <c r="X83" i="21"/>
  <c r="Y83" i="21"/>
  <c r="X84" i="21"/>
  <c r="Y84" i="21"/>
  <c r="X85" i="21"/>
  <c r="Y85" i="21"/>
  <c r="X86" i="21"/>
  <c r="Y86" i="21"/>
  <c r="X87" i="21"/>
  <c r="Y87" i="21"/>
  <c r="X88" i="21"/>
  <c r="Y88" i="21"/>
  <c r="X89" i="21"/>
  <c r="Y89" i="21"/>
  <c r="X90" i="21"/>
  <c r="Y90" i="21"/>
  <c r="X91" i="21"/>
  <c r="Y91" i="21"/>
  <c r="X92" i="21"/>
  <c r="Y92" i="21"/>
  <c r="X93" i="21"/>
  <c r="Y93" i="21"/>
  <c r="X94" i="21"/>
  <c r="Y94" i="21"/>
  <c r="X95" i="21"/>
  <c r="Y95" i="21"/>
  <c r="X96" i="21"/>
  <c r="Y96" i="21"/>
  <c r="X97" i="21"/>
  <c r="Y97" i="21"/>
  <c r="X98" i="21"/>
  <c r="Y98" i="21"/>
  <c r="X99" i="21"/>
  <c r="Y99" i="21"/>
  <c r="X100" i="21"/>
  <c r="Y100" i="21"/>
  <c r="X101" i="21"/>
  <c r="Y101" i="21"/>
  <c r="X102" i="21"/>
  <c r="Y102" i="21"/>
  <c r="X103" i="21"/>
  <c r="Y103" i="21"/>
  <c r="X104" i="21"/>
  <c r="Y104" i="21"/>
  <c r="X105" i="21"/>
  <c r="Y105" i="21"/>
  <c r="X106" i="21"/>
  <c r="Y106" i="21"/>
  <c r="X107" i="21"/>
  <c r="Y107" i="21"/>
  <c r="X108" i="21"/>
  <c r="Y108" i="21"/>
  <c r="X109" i="21"/>
  <c r="Y109" i="21"/>
  <c r="X110" i="21"/>
  <c r="Y110" i="21"/>
  <c r="X111" i="21"/>
  <c r="Y111" i="21"/>
  <c r="X112" i="21"/>
  <c r="Y112" i="21"/>
  <c r="X113" i="21"/>
  <c r="Y113" i="21"/>
  <c r="X114" i="21"/>
  <c r="Y114" i="21"/>
  <c r="X115" i="21"/>
  <c r="Y115" i="21"/>
  <c r="X116" i="21"/>
  <c r="Y116" i="21"/>
  <c r="X117" i="21"/>
  <c r="Y117" i="21"/>
  <c r="X118" i="21"/>
  <c r="Y118" i="21"/>
  <c r="X119" i="21"/>
  <c r="Y119" i="21"/>
  <c r="X120" i="21"/>
  <c r="Y120" i="21"/>
  <c r="X121" i="21"/>
  <c r="Y121" i="21"/>
  <c r="X122" i="21"/>
  <c r="Y122" i="21"/>
  <c r="X123" i="21"/>
  <c r="Y123" i="21"/>
  <c r="X124" i="21"/>
  <c r="Y124" i="21"/>
  <c r="X125" i="21"/>
  <c r="Y125" i="21"/>
  <c r="X126" i="21"/>
  <c r="Y126" i="21"/>
  <c r="X127" i="21"/>
  <c r="Y127" i="21"/>
  <c r="X128" i="21"/>
  <c r="Y128" i="21"/>
  <c r="X129" i="21"/>
  <c r="Y129" i="21"/>
  <c r="X130" i="21"/>
  <c r="Y130" i="21"/>
  <c r="X131" i="21"/>
  <c r="Y131" i="21"/>
  <c r="X132" i="21"/>
  <c r="Y132" i="21"/>
  <c r="X133" i="21"/>
  <c r="Y133" i="21"/>
  <c r="X134" i="21"/>
  <c r="Y134" i="21"/>
  <c r="X135" i="21"/>
  <c r="Y135" i="21"/>
  <c r="X136" i="21"/>
  <c r="Y136" i="21"/>
  <c r="X137" i="21"/>
  <c r="Y137" i="21"/>
  <c r="X138" i="21"/>
  <c r="Y138" i="21"/>
  <c r="X139" i="21"/>
  <c r="Y139" i="21"/>
  <c r="X140" i="21"/>
  <c r="Y140" i="21"/>
  <c r="X141" i="21"/>
  <c r="Y141" i="21"/>
  <c r="X142" i="21"/>
  <c r="Y142" i="21"/>
  <c r="X143" i="21"/>
  <c r="Y143" i="21"/>
  <c r="X144" i="21"/>
  <c r="Y144" i="21"/>
  <c r="X145" i="21"/>
  <c r="Y145" i="21"/>
  <c r="X146" i="21"/>
  <c r="Y146" i="21"/>
  <c r="X147" i="21"/>
  <c r="Y147" i="21"/>
  <c r="X148" i="21"/>
  <c r="Y148" i="21"/>
  <c r="X149" i="21"/>
  <c r="Y149" i="21"/>
  <c r="X150" i="21"/>
  <c r="Y150" i="21"/>
  <c r="X151" i="21"/>
  <c r="Y151" i="21"/>
  <c r="X152" i="21"/>
  <c r="Y152" i="21"/>
  <c r="X153" i="21"/>
  <c r="Y153" i="21"/>
  <c r="X154" i="21"/>
  <c r="Y154" i="21"/>
  <c r="X155" i="21"/>
  <c r="Y155" i="21"/>
  <c r="X156" i="21"/>
  <c r="Y156" i="21"/>
  <c r="X157" i="21"/>
  <c r="Y157" i="21"/>
  <c r="X158" i="21"/>
  <c r="Y158" i="21"/>
  <c r="X159" i="21"/>
  <c r="Y159" i="21"/>
  <c r="X160" i="21"/>
  <c r="Y160" i="21"/>
  <c r="X161" i="21"/>
  <c r="Y161" i="21"/>
  <c r="X162" i="21"/>
  <c r="Y162" i="21"/>
  <c r="X163" i="21"/>
  <c r="Y163" i="21"/>
  <c r="X164" i="21"/>
  <c r="Y164" i="21"/>
  <c r="X165" i="21"/>
  <c r="Y165" i="21"/>
  <c r="X166" i="21"/>
  <c r="Y166" i="21"/>
  <c r="X167" i="21"/>
  <c r="Y167" i="21"/>
  <c r="X168" i="21"/>
  <c r="Y168" i="21"/>
  <c r="X169" i="21"/>
  <c r="Y169" i="21"/>
  <c r="X170" i="21"/>
  <c r="Y170" i="21"/>
  <c r="X171" i="21"/>
  <c r="Y171" i="21"/>
  <c r="X172" i="21"/>
  <c r="Y172" i="21"/>
  <c r="X173" i="21"/>
  <c r="Y173" i="21"/>
  <c r="X174" i="21"/>
  <c r="Y174" i="21"/>
  <c r="X175" i="21"/>
  <c r="Y175" i="21"/>
  <c r="X176" i="21"/>
  <c r="Y176" i="21"/>
  <c r="X177" i="21"/>
  <c r="Y177" i="21"/>
  <c r="X178" i="21"/>
  <c r="Y178" i="21"/>
  <c r="X179" i="21"/>
  <c r="Y179" i="21"/>
  <c r="X180" i="21"/>
  <c r="Y180" i="21"/>
  <c r="X181" i="21"/>
  <c r="Y181" i="21"/>
  <c r="X182" i="21"/>
  <c r="Y182" i="21"/>
  <c r="X183" i="21"/>
  <c r="Y183" i="21"/>
  <c r="AG4" i="21"/>
  <c r="AC4" i="4"/>
  <c r="AG5" i="21"/>
  <c r="AC5" i="4"/>
  <c r="AG6" i="21"/>
  <c r="AC6" i="4"/>
  <c r="AG7" i="21"/>
  <c r="AC7" i="4"/>
  <c r="AG8" i="21"/>
  <c r="AC8" i="4"/>
  <c r="AG9" i="21"/>
  <c r="AC9" i="4"/>
  <c r="AG10" i="21"/>
  <c r="AC10" i="4"/>
  <c r="AG11" i="21"/>
  <c r="AC11" i="4"/>
  <c r="AG12" i="21"/>
  <c r="AC12" i="4"/>
  <c r="AG13" i="21"/>
  <c r="AC13" i="4"/>
  <c r="AG14" i="21"/>
  <c r="AC14" i="4"/>
  <c r="AG15" i="21"/>
  <c r="AC15" i="4"/>
  <c r="AG1" i="21"/>
  <c r="AC1" i="4"/>
  <c r="G25" i="21"/>
  <c r="G26" i="21"/>
  <c r="AG1" i="14"/>
  <c r="F1" i="4"/>
  <c r="X27" i="14"/>
  <c r="Y27" i="14"/>
  <c r="G27" i="14"/>
  <c r="Z27" i="14"/>
  <c r="X28" i="14"/>
  <c r="Y28" i="14"/>
  <c r="G28" i="14"/>
  <c r="Z28" i="14"/>
  <c r="X29" i="14"/>
  <c r="Y29" i="14"/>
  <c r="Z29" i="14"/>
  <c r="X7" i="10"/>
  <c r="Y7" i="10"/>
  <c r="X8" i="10"/>
  <c r="Y8" i="10"/>
  <c r="X9" i="10"/>
  <c r="Y9" i="10"/>
  <c r="X10" i="10"/>
  <c r="Y10" i="10"/>
  <c r="Y3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Y49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AG3" i="10"/>
  <c r="AG4" i="10"/>
  <c r="AG5" i="10"/>
  <c r="AG6" i="10"/>
  <c r="AG7" i="10"/>
  <c r="AG8" i="10"/>
  <c r="AG9" i="10"/>
  <c r="AG10" i="10"/>
  <c r="AG11" i="10"/>
  <c r="AG12" i="10"/>
  <c r="AG13" i="10"/>
  <c r="AG14" i="10"/>
  <c r="AG15" i="10"/>
  <c r="N15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AG1" i="10"/>
  <c r="N1" i="4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X13" i="41"/>
  <c r="Y13" i="41"/>
  <c r="Z13" i="41"/>
  <c r="X164" i="41"/>
  <c r="Y164" i="41"/>
  <c r="X163" i="41"/>
  <c r="Y163" i="41"/>
  <c r="X162" i="41"/>
  <c r="Y162" i="41"/>
  <c r="X161" i="41"/>
  <c r="Y161" i="41"/>
  <c r="X160" i="41"/>
  <c r="Y160" i="41"/>
  <c r="X159" i="41"/>
  <c r="Y159" i="41"/>
  <c r="X158" i="41"/>
  <c r="Y158" i="41"/>
  <c r="X157" i="41"/>
  <c r="Y157" i="41"/>
  <c r="X156" i="41"/>
  <c r="Y156" i="41"/>
  <c r="X155" i="41"/>
  <c r="Y155" i="41"/>
  <c r="X154" i="41"/>
  <c r="Y154" i="41"/>
  <c r="X153" i="41"/>
  <c r="Y153" i="41"/>
  <c r="X152" i="41"/>
  <c r="Y152" i="41"/>
  <c r="X151" i="41"/>
  <c r="Y151" i="41"/>
  <c r="X150" i="41"/>
  <c r="Y150" i="41"/>
  <c r="X149" i="41"/>
  <c r="Y149" i="41"/>
  <c r="X148" i="41"/>
  <c r="Y148" i="41"/>
  <c r="X147" i="41"/>
  <c r="Y147" i="41"/>
  <c r="X146" i="41"/>
  <c r="Y146" i="41"/>
  <c r="X145" i="41"/>
  <c r="Y145" i="41"/>
  <c r="X144" i="41"/>
  <c r="Y144" i="41"/>
  <c r="X143" i="41"/>
  <c r="Y143" i="41"/>
  <c r="X142" i="41"/>
  <c r="Y142" i="41"/>
  <c r="X141" i="41"/>
  <c r="Y141" i="41"/>
  <c r="X140" i="41"/>
  <c r="Y140" i="41"/>
  <c r="X139" i="41"/>
  <c r="Y139" i="41"/>
  <c r="X138" i="41"/>
  <c r="Y138" i="41"/>
  <c r="X137" i="41"/>
  <c r="Y137" i="41"/>
  <c r="X136" i="41"/>
  <c r="Y136" i="41"/>
  <c r="X135" i="41"/>
  <c r="Y135" i="41"/>
  <c r="X134" i="41"/>
  <c r="Y134" i="41"/>
  <c r="X133" i="41"/>
  <c r="Y133" i="41"/>
  <c r="X132" i="41"/>
  <c r="Y132" i="41"/>
  <c r="X131" i="41"/>
  <c r="Y131" i="41"/>
  <c r="X130" i="41"/>
  <c r="Y130" i="41"/>
  <c r="X129" i="41"/>
  <c r="Y129" i="41"/>
  <c r="X128" i="41"/>
  <c r="Y128" i="41"/>
  <c r="X127" i="41"/>
  <c r="Y127" i="41"/>
  <c r="X126" i="41"/>
  <c r="Y126" i="41"/>
  <c r="X125" i="41"/>
  <c r="Y125" i="41"/>
  <c r="X124" i="41"/>
  <c r="Y124" i="41"/>
  <c r="X123" i="41"/>
  <c r="Y123" i="41"/>
  <c r="X122" i="41"/>
  <c r="Y122" i="41"/>
  <c r="X121" i="41"/>
  <c r="Y121" i="41"/>
  <c r="X120" i="41"/>
  <c r="Y120" i="41"/>
  <c r="X119" i="41"/>
  <c r="Y119" i="41"/>
  <c r="X118" i="41"/>
  <c r="Y118" i="41"/>
  <c r="X117" i="41"/>
  <c r="Y117" i="41"/>
  <c r="X116" i="41"/>
  <c r="Y116" i="41"/>
  <c r="X115" i="41"/>
  <c r="Y115" i="41"/>
  <c r="X114" i="41"/>
  <c r="Y114" i="41"/>
  <c r="X113" i="41"/>
  <c r="Y113" i="41"/>
  <c r="X112" i="41"/>
  <c r="Y112" i="41"/>
  <c r="X111" i="41"/>
  <c r="Y111" i="41"/>
  <c r="X110" i="41"/>
  <c r="Y110" i="41"/>
  <c r="X109" i="41"/>
  <c r="Y109" i="41"/>
  <c r="X108" i="41"/>
  <c r="Y108" i="41"/>
  <c r="X107" i="41"/>
  <c r="Y107" i="41"/>
  <c r="X106" i="41"/>
  <c r="Y106" i="41"/>
  <c r="X105" i="41"/>
  <c r="Y105" i="41"/>
  <c r="X104" i="41"/>
  <c r="Y104" i="41"/>
  <c r="X103" i="41"/>
  <c r="Y103" i="41"/>
  <c r="X102" i="41"/>
  <c r="Y102" i="41"/>
  <c r="X101" i="41"/>
  <c r="Y101" i="41"/>
  <c r="X100" i="41"/>
  <c r="Y100" i="41"/>
  <c r="X99" i="41"/>
  <c r="Y99" i="41"/>
  <c r="X98" i="41"/>
  <c r="Y98" i="41"/>
  <c r="X97" i="41"/>
  <c r="Y97" i="41"/>
  <c r="X96" i="41"/>
  <c r="Y96" i="41"/>
  <c r="X95" i="41"/>
  <c r="Y95" i="41"/>
  <c r="X94" i="41"/>
  <c r="Y94" i="41"/>
  <c r="X93" i="41"/>
  <c r="Y93" i="41"/>
  <c r="X92" i="41"/>
  <c r="Y92" i="41"/>
  <c r="X91" i="41"/>
  <c r="Y91" i="41"/>
  <c r="X90" i="41"/>
  <c r="Y90" i="41"/>
  <c r="X89" i="41"/>
  <c r="Y89" i="41"/>
  <c r="X88" i="41"/>
  <c r="Y88" i="41"/>
  <c r="X87" i="41"/>
  <c r="Y87" i="41"/>
  <c r="X86" i="41"/>
  <c r="Y86" i="41"/>
  <c r="X85" i="41"/>
  <c r="Y85" i="41"/>
  <c r="X84" i="41"/>
  <c r="Y84" i="41"/>
  <c r="X83" i="41"/>
  <c r="Y83" i="41"/>
  <c r="X82" i="41"/>
  <c r="Y82" i="41"/>
  <c r="X81" i="41"/>
  <c r="Y81" i="41"/>
  <c r="X80" i="41"/>
  <c r="Y80" i="41"/>
  <c r="X79" i="41"/>
  <c r="Y79" i="41"/>
  <c r="X78" i="41"/>
  <c r="Y78" i="41"/>
  <c r="X77" i="41"/>
  <c r="Y77" i="41"/>
  <c r="X76" i="41"/>
  <c r="Y76" i="41"/>
  <c r="X75" i="41"/>
  <c r="Y75" i="41"/>
  <c r="X74" i="41"/>
  <c r="Y74" i="41"/>
  <c r="X73" i="41"/>
  <c r="Y73" i="41"/>
  <c r="X72" i="41"/>
  <c r="Y72" i="41"/>
  <c r="X71" i="41"/>
  <c r="Y71" i="41"/>
  <c r="X70" i="41"/>
  <c r="Y70" i="41"/>
  <c r="X69" i="41"/>
  <c r="Y69" i="41"/>
  <c r="X68" i="41"/>
  <c r="Y68" i="41"/>
  <c r="X67" i="41"/>
  <c r="Y67" i="41"/>
  <c r="X66" i="41"/>
  <c r="Y66" i="41"/>
  <c r="X65" i="41"/>
  <c r="Y65" i="41"/>
  <c r="X64" i="41"/>
  <c r="Y64" i="41"/>
  <c r="X63" i="41"/>
  <c r="Y63" i="41"/>
  <c r="Z62" i="41"/>
  <c r="X62" i="41"/>
  <c r="Y62" i="41"/>
  <c r="Z61" i="41"/>
  <c r="X61" i="41"/>
  <c r="Y61" i="41"/>
  <c r="Z60" i="41"/>
  <c r="X60" i="41"/>
  <c r="Y60" i="41"/>
  <c r="Z59" i="41"/>
  <c r="X59" i="41"/>
  <c r="Y59" i="41"/>
  <c r="Z58" i="41"/>
  <c r="X58" i="41"/>
  <c r="Y58" i="41"/>
  <c r="Z57" i="41"/>
  <c r="X57" i="41"/>
  <c r="Y57" i="41"/>
  <c r="Z56" i="41"/>
  <c r="X56" i="41"/>
  <c r="Y56" i="41"/>
  <c r="Z55" i="41"/>
  <c r="X55" i="41"/>
  <c r="Y55" i="41"/>
  <c r="X54" i="41"/>
  <c r="Y54" i="41"/>
  <c r="Z53" i="41"/>
  <c r="X53" i="41"/>
  <c r="Y53" i="41"/>
  <c r="Z52" i="41"/>
  <c r="X52" i="41"/>
  <c r="Y52" i="41"/>
  <c r="Z51" i="41"/>
  <c r="X51" i="41"/>
  <c r="Y51" i="41"/>
  <c r="Z50" i="41"/>
  <c r="X50" i="41"/>
  <c r="Y50" i="41"/>
  <c r="Z49" i="41"/>
  <c r="X49" i="41"/>
  <c r="Y49" i="41"/>
  <c r="Z48" i="41"/>
  <c r="X48" i="41"/>
  <c r="Y48" i="41"/>
  <c r="Z47" i="41"/>
  <c r="X47" i="41"/>
  <c r="Y47" i="41"/>
  <c r="Z46" i="41"/>
  <c r="X46" i="41"/>
  <c r="Y46" i="41"/>
  <c r="Z45" i="41"/>
  <c r="X45" i="41"/>
  <c r="Y45" i="41"/>
  <c r="Z44" i="41"/>
  <c r="X44" i="41"/>
  <c r="Y44" i="41"/>
  <c r="Z43" i="41"/>
  <c r="X43" i="41"/>
  <c r="Y43" i="41"/>
  <c r="Z42" i="41"/>
  <c r="X42" i="41"/>
  <c r="Y42" i="41"/>
  <c r="Z41" i="41"/>
  <c r="X41" i="41"/>
  <c r="Y41" i="41"/>
  <c r="Z40" i="41"/>
  <c r="X40" i="41"/>
  <c r="Y40" i="41"/>
  <c r="Z39" i="41"/>
  <c r="X39" i="41"/>
  <c r="Y39" i="41"/>
  <c r="Z38" i="41"/>
  <c r="X38" i="41"/>
  <c r="Y38" i="41"/>
  <c r="Z37" i="41"/>
  <c r="X37" i="41"/>
  <c r="Y37" i="41"/>
  <c r="Z36" i="41"/>
  <c r="X36" i="41"/>
  <c r="Y36" i="41"/>
  <c r="Z35" i="41"/>
  <c r="X35" i="41"/>
  <c r="Y35" i="41"/>
  <c r="Z34" i="41"/>
  <c r="X34" i="41"/>
  <c r="Y34" i="41"/>
  <c r="Z33" i="41"/>
  <c r="X33" i="41"/>
  <c r="Y33" i="41"/>
  <c r="Z32" i="41"/>
  <c r="X32" i="41"/>
  <c r="Y32" i="41"/>
  <c r="Z31" i="41"/>
  <c r="X31" i="41"/>
  <c r="Y31" i="41"/>
  <c r="Z30" i="41"/>
  <c r="X30" i="41"/>
  <c r="Y30" i="41"/>
  <c r="Z29" i="41"/>
  <c r="X29" i="41"/>
  <c r="Y29" i="41"/>
  <c r="Z28" i="41"/>
  <c r="X28" i="41"/>
  <c r="Y28" i="41"/>
  <c r="Z27" i="41"/>
  <c r="X27" i="41"/>
  <c r="Y27" i="41"/>
  <c r="Z26" i="41"/>
  <c r="X26" i="41"/>
  <c r="Y26" i="41"/>
  <c r="Z25" i="41"/>
  <c r="X25" i="41"/>
  <c r="Y25" i="41"/>
  <c r="Z24" i="41"/>
  <c r="X24" i="41"/>
  <c r="Y24" i="41"/>
  <c r="Z23" i="41"/>
  <c r="X23" i="41"/>
  <c r="Y23" i="41"/>
  <c r="Z22" i="41"/>
  <c r="X22" i="41"/>
  <c r="Y22" i="41"/>
  <c r="Z21" i="41"/>
  <c r="Y21" i="41"/>
  <c r="Z20" i="41"/>
  <c r="Y20" i="41"/>
  <c r="Z19" i="41"/>
  <c r="X19" i="41"/>
  <c r="Y19" i="41"/>
  <c r="Z18" i="41"/>
  <c r="X18" i="41"/>
  <c r="Y18" i="41"/>
  <c r="Z17" i="41"/>
  <c r="X17" i="41"/>
  <c r="Y17" i="41"/>
  <c r="Z16" i="41"/>
  <c r="X16" i="41"/>
  <c r="Y16" i="41"/>
  <c r="Z15" i="41"/>
  <c r="X15" i="41"/>
  <c r="Y15" i="41"/>
  <c r="Z14" i="41"/>
  <c r="X14" i="41"/>
  <c r="Y14" i="41"/>
  <c r="Z12" i="41"/>
  <c r="X12" i="41"/>
  <c r="Y12" i="41"/>
  <c r="Z11" i="41"/>
  <c r="X11" i="41"/>
  <c r="Y11" i="41"/>
  <c r="Z10" i="41"/>
  <c r="X10" i="41"/>
  <c r="Y10" i="41"/>
  <c r="Z9" i="41"/>
  <c r="X9" i="41"/>
  <c r="Y9" i="41"/>
  <c r="AG6" i="41"/>
  <c r="Z8" i="41"/>
  <c r="X8" i="41"/>
  <c r="Y8" i="41"/>
  <c r="Z7" i="41"/>
  <c r="X7" i="41"/>
  <c r="Y7" i="41"/>
  <c r="AG5" i="41"/>
  <c r="AF15" i="41"/>
  <c r="AM14" i="41"/>
  <c r="AL14" i="41"/>
  <c r="AK14" i="41"/>
  <c r="AJ14" i="41"/>
  <c r="AI14" i="41"/>
  <c r="AH14" i="41"/>
  <c r="AG14" i="41"/>
  <c r="AG4" i="41"/>
  <c r="AM13" i="41"/>
  <c r="AL13" i="41"/>
  <c r="AK13" i="41"/>
  <c r="AJ13" i="41"/>
  <c r="AI13" i="41"/>
  <c r="AH13" i="41"/>
  <c r="AG13" i="41"/>
  <c r="AM12" i="41"/>
  <c r="AL12" i="41"/>
  <c r="AK12" i="41"/>
  <c r="AJ12" i="41"/>
  <c r="AI12" i="41"/>
  <c r="AH12" i="41"/>
  <c r="AG12" i="41"/>
  <c r="AM11" i="41"/>
  <c r="AL11" i="41"/>
  <c r="AK11" i="41"/>
  <c r="AJ11" i="41"/>
  <c r="AI11" i="41"/>
  <c r="AH11" i="41"/>
  <c r="AG11" i="41"/>
  <c r="AM10" i="41"/>
  <c r="AL10" i="41"/>
  <c r="AK10" i="41"/>
  <c r="AJ10" i="41"/>
  <c r="AI10" i="41"/>
  <c r="AH10" i="41"/>
  <c r="AG10" i="41"/>
  <c r="AM9" i="41"/>
  <c r="AL9" i="41"/>
  <c r="AK9" i="41"/>
  <c r="AJ9" i="41"/>
  <c r="AI9" i="41"/>
  <c r="AH9" i="41"/>
  <c r="AG9" i="41"/>
  <c r="AM8" i="41"/>
  <c r="AL8" i="41"/>
  <c r="AK8" i="41"/>
  <c r="AJ8" i="41"/>
  <c r="AI8" i="41"/>
  <c r="AH8" i="41"/>
  <c r="AG8" i="41"/>
  <c r="AM7" i="41"/>
  <c r="AL7" i="41"/>
  <c r="AK7" i="41"/>
  <c r="AJ7" i="41"/>
  <c r="AI7" i="41"/>
  <c r="AH7" i="41"/>
  <c r="AG7" i="41"/>
  <c r="AM6" i="41"/>
  <c r="AL6" i="41"/>
  <c r="AK6" i="41"/>
  <c r="AJ6" i="41"/>
  <c r="AI6" i="41"/>
  <c r="AH6" i="41"/>
  <c r="Z6" i="41"/>
  <c r="X6" i="41"/>
  <c r="AM5" i="41"/>
  <c r="AL5" i="41"/>
  <c r="AK5" i="41"/>
  <c r="AJ5" i="41"/>
  <c r="AI5" i="41"/>
  <c r="AH5" i="41"/>
  <c r="AM4" i="41"/>
  <c r="AL4" i="41"/>
  <c r="AK4" i="41"/>
  <c r="AJ4" i="41"/>
  <c r="AI4" i="41"/>
  <c r="AH4" i="41"/>
  <c r="AM3" i="41"/>
  <c r="AL3" i="41"/>
  <c r="AK3" i="41"/>
  <c r="AJ3" i="41"/>
  <c r="AI3" i="41"/>
  <c r="AH3" i="41"/>
  <c r="Y3" i="41"/>
  <c r="AM1" i="41"/>
  <c r="AL1" i="41"/>
  <c r="AK1" i="41"/>
  <c r="AJ1" i="41"/>
  <c r="AI1" i="41"/>
  <c r="AH1" i="41"/>
  <c r="AG1" i="41"/>
  <c r="X166" i="41"/>
  <c r="F1" i="41"/>
  <c r="Y6" i="41"/>
  <c r="Y166" i="41"/>
  <c r="G1" i="41"/>
  <c r="AH15" i="41"/>
  <c r="AL15" i="41"/>
  <c r="AJ15" i="41"/>
  <c r="AI15" i="41"/>
  <c r="AM15" i="41"/>
  <c r="AK15" i="41"/>
  <c r="AG3" i="41"/>
  <c r="AG15" i="41"/>
  <c r="G23" i="20"/>
  <c r="G24" i="20"/>
  <c r="G25" i="20"/>
  <c r="G26" i="20"/>
  <c r="G27" i="20"/>
  <c r="G28" i="20"/>
  <c r="Z21" i="4"/>
  <c r="AF2" i="4"/>
  <c r="Z11" i="40"/>
  <c r="Z15" i="40"/>
  <c r="Z19" i="40"/>
  <c r="Z23" i="40"/>
  <c r="Z8" i="40"/>
  <c r="Z9" i="40"/>
  <c r="Z10" i="40"/>
  <c r="Z12" i="40"/>
  <c r="Z13" i="40"/>
  <c r="Z14" i="40"/>
  <c r="Z16" i="40"/>
  <c r="Z17" i="40"/>
  <c r="Z18" i="40"/>
  <c r="Z20" i="40"/>
  <c r="Z21" i="40"/>
  <c r="Z22" i="40"/>
  <c r="Z24" i="40"/>
  <c r="Z25" i="40"/>
  <c r="X7" i="40"/>
  <c r="Y7" i="40"/>
  <c r="X187" i="40"/>
  <c r="Y187" i="40"/>
  <c r="X186" i="40"/>
  <c r="Y186" i="40"/>
  <c r="X185" i="40"/>
  <c r="Y185" i="40"/>
  <c r="X184" i="40"/>
  <c r="Y184" i="40"/>
  <c r="X183" i="40"/>
  <c r="Y183" i="40"/>
  <c r="X182" i="40"/>
  <c r="Y182" i="40"/>
  <c r="X181" i="40"/>
  <c r="Y181" i="40"/>
  <c r="X180" i="40"/>
  <c r="Y180" i="40"/>
  <c r="X179" i="40"/>
  <c r="Y179" i="40"/>
  <c r="X178" i="40"/>
  <c r="Y178" i="40"/>
  <c r="X177" i="40"/>
  <c r="Y177" i="40"/>
  <c r="X176" i="40"/>
  <c r="Y176" i="40"/>
  <c r="X175" i="40"/>
  <c r="Y175" i="40"/>
  <c r="X174" i="40"/>
  <c r="Y174" i="40"/>
  <c r="X173" i="40"/>
  <c r="Y173" i="40"/>
  <c r="X172" i="40"/>
  <c r="Y172" i="40"/>
  <c r="X171" i="40"/>
  <c r="Y171" i="40"/>
  <c r="X170" i="40"/>
  <c r="Y170" i="40"/>
  <c r="X169" i="40"/>
  <c r="Y169" i="40"/>
  <c r="X168" i="40"/>
  <c r="Y168" i="40"/>
  <c r="X167" i="40"/>
  <c r="Y167" i="40"/>
  <c r="X166" i="40"/>
  <c r="Y166" i="40"/>
  <c r="X165" i="40"/>
  <c r="Y165" i="40"/>
  <c r="X164" i="40"/>
  <c r="Y164" i="40"/>
  <c r="X163" i="40"/>
  <c r="Y163" i="40"/>
  <c r="X162" i="40"/>
  <c r="Y162" i="40"/>
  <c r="X161" i="40"/>
  <c r="Y161" i="40"/>
  <c r="X160" i="40"/>
  <c r="Y160" i="40"/>
  <c r="X159" i="40"/>
  <c r="Y159" i="40"/>
  <c r="X158" i="40"/>
  <c r="Y158" i="40"/>
  <c r="X157" i="40"/>
  <c r="Y157" i="40"/>
  <c r="X156" i="40"/>
  <c r="Y156" i="40"/>
  <c r="X155" i="40"/>
  <c r="Y155" i="40"/>
  <c r="X154" i="40"/>
  <c r="Y154" i="40"/>
  <c r="X153" i="40"/>
  <c r="Y153" i="40"/>
  <c r="X152" i="40"/>
  <c r="Y152" i="40"/>
  <c r="X151" i="40"/>
  <c r="Y151" i="40"/>
  <c r="X150" i="40"/>
  <c r="Y150" i="40"/>
  <c r="X149" i="40"/>
  <c r="Y149" i="40"/>
  <c r="X148" i="40"/>
  <c r="Y148" i="40"/>
  <c r="X147" i="40"/>
  <c r="Y147" i="40"/>
  <c r="X146" i="40"/>
  <c r="Y146" i="40"/>
  <c r="X145" i="40"/>
  <c r="Y145" i="40"/>
  <c r="X144" i="40"/>
  <c r="Y144" i="40"/>
  <c r="X143" i="40"/>
  <c r="Y143" i="40"/>
  <c r="X142" i="40"/>
  <c r="Y142" i="40"/>
  <c r="X141" i="40"/>
  <c r="Y141" i="40"/>
  <c r="X140" i="40"/>
  <c r="Y140" i="40"/>
  <c r="X139" i="40"/>
  <c r="Y139" i="40"/>
  <c r="X138" i="40"/>
  <c r="Y138" i="40"/>
  <c r="X137" i="40"/>
  <c r="Y137" i="40"/>
  <c r="X136" i="40"/>
  <c r="Y136" i="40"/>
  <c r="X135" i="40"/>
  <c r="Y135" i="40"/>
  <c r="X134" i="40"/>
  <c r="Y134" i="40"/>
  <c r="X133" i="40"/>
  <c r="Y133" i="40"/>
  <c r="X132" i="40"/>
  <c r="Y132" i="40"/>
  <c r="X131" i="40"/>
  <c r="Y131" i="40"/>
  <c r="X130" i="40"/>
  <c r="Y130" i="40"/>
  <c r="X129" i="40"/>
  <c r="Y129" i="40"/>
  <c r="X128" i="40"/>
  <c r="Y128" i="40"/>
  <c r="X127" i="40"/>
  <c r="Y127" i="40"/>
  <c r="X126" i="40"/>
  <c r="Y126" i="40"/>
  <c r="X125" i="40"/>
  <c r="Y125" i="40"/>
  <c r="X124" i="40"/>
  <c r="Y124" i="40"/>
  <c r="X123" i="40"/>
  <c r="Y123" i="40"/>
  <c r="X122" i="40"/>
  <c r="Y122" i="40"/>
  <c r="X121" i="40"/>
  <c r="Y121" i="40"/>
  <c r="X120" i="40"/>
  <c r="Y120" i="40"/>
  <c r="X119" i="40"/>
  <c r="Y119" i="40"/>
  <c r="X118" i="40"/>
  <c r="Y118" i="40"/>
  <c r="X117" i="40"/>
  <c r="Y117" i="40"/>
  <c r="X116" i="40"/>
  <c r="Y116" i="40"/>
  <c r="X115" i="40"/>
  <c r="Y115" i="40"/>
  <c r="X114" i="40"/>
  <c r="Y114" i="40"/>
  <c r="X113" i="40"/>
  <c r="Y113" i="40"/>
  <c r="X112" i="40"/>
  <c r="Y112" i="40"/>
  <c r="X111" i="40"/>
  <c r="Y111" i="40"/>
  <c r="X110" i="40"/>
  <c r="Y110" i="40"/>
  <c r="X109" i="40"/>
  <c r="Y109" i="40"/>
  <c r="X108" i="40"/>
  <c r="Y108" i="40"/>
  <c r="X107" i="40"/>
  <c r="Y107" i="40"/>
  <c r="X106" i="40"/>
  <c r="Y106" i="40"/>
  <c r="X105" i="40"/>
  <c r="Y105" i="40"/>
  <c r="X104" i="40"/>
  <c r="Y104" i="40"/>
  <c r="X103" i="40"/>
  <c r="Y103" i="40"/>
  <c r="X102" i="40"/>
  <c r="Y102" i="40"/>
  <c r="X101" i="40"/>
  <c r="Y101" i="40"/>
  <c r="X100" i="40"/>
  <c r="Y100" i="40"/>
  <c r="X99" i="40"/>
  <c r="Y99" i="40"/>
  <c r="X98" i="40"/>
  <c r="Y98" i="40"/>
  <c r="X97" i="40"/>
  <c r="Y97" i="40"/>
  <c r="X96" i="40"/>
  <c r="Y96" i="40"/>
  <c r="X95" i="40"/>
  <c r="Y95" i="40"/>
  <c r="X94" i="40"/>
  <c r="Y94" i="40"/>
  <c r="X93" i="40"/>
  <c r="Y93" i="40"/>
  <c r="X92" i="40"/>
  <c r="Y92" i="40"/>
  <c r="X91" i="40"/>
  <c r="Y91" i="40"/>
  <c r="X90" i="40"/>
  <c r="Y90" i="40"/>
  <c r="X89" i="40"/>
  <c r="Y89" i="40"/>
  <c r="X88" i="40"/>
  <c r="Y88" i="40"/>
  <c r="X87" i="40"/>
  <c r="Y87" i="40"/>
  <c r="X86" i="40"/>
  <c r="Y86" i="40"/>
  <c r="Z85" i="40"/>
  <c r="X85" i="40"/>
  <c r="Y85" i="40"/>
  <c r="Z84" i="40"/>
  <c r="X84" i="40"/>
  <c r="Y84" i="40"/>
  <c r="Z83" i="40"/>
  <c r="X83" i="40"/>
  <c r="Y83" i="40"/>
  <c r="Z82" i="40"/>
  <c r="X82" i="40"/>
  <c r="Y82" i="40"/>
  <c r="Z81" i="40"/>
  <c r="X81" i="40"/>
  <c r="Y81" i="40"/>
  <c r="Z80" i="40"/>
  <c r="X80" i="40"/>
  <c r="Y80" i="40"/>
  <c r="Z79" i="40"/>
  <c r="X79" i="40"/>
  <c r="Y79" i="40"/>
  <c r="Z78" i="40"/>
  <c r="X78" i="40"/>
  <c r="Y78" i="40"/>
  <c r="X77" i="40"/>
  <c r="Y77" i="40"/>
  <c r="Z76" i="40"/>
  <c r="X76" i="40"/>
  <c r="Y76" i="40"/>
  <c r="Z75" i="40"/>
  <c r="X75" i="40"/>
  <c r="Y75" i="40"/>
  <c r="Z74" i="40"/>
  <c r="X74" i="40"/>
  <c r="Y74" i="40"/>
  <c r="Z73" i="40"/>
  <c r="X73" i="40"/>
  <c r="Y73" i="40"/>
  <c r="Z72" i="40"/>
  <c r="X72" i="40"/>
  <c r="Y72" i="40"/>
  <c r="Z71" i="40"/>
  <c r="X71" i="40"/>
  <c r="Y71" i="40"/>
  <c r="Z70" i="40"/>
  <c r="X70" i="40"/>
  <c r="Y70" i="40"/>
  <c r="Z69" i="40"/>
  <c r="X69" i="40"/>
  <c r="Y69" i="40"/>
  <c r="Z68" i="40"/>
  <c r="X68" i="40"/>
  <c r="Y68" i="40"/>
  <c r="Z67" i="40"/>
  <c r="X67" i="40"/>
  <c r="Y67" i="40"/>
  <c r="Z66" i="40"/>
  <c r="X66" i="40"/>
  <c r="Y66" i="40"/>
  <c r="Z65" i="40"/>
  <c r="X65" i="40"/>
  <c r="Y65" i="40"/>
  <c r="Z64" i="40"/>
  <c r="X64" i="40"/>
  <c r="Y64" i="40"/>
  <c r="Z63" i="40"/>
  <c r="X63" i="40"/>
  <c r="Y63" i="40"/>
  <c r="Z62" i="40"/>
  <c r="X62" i="40"/>
  <c r="Y62" i="40"/>
  <c r="Z61" i="40"/>
  <c r="X61" i="40"/>
  <c r="Y61" i="40"/>
  <c r="Z60" i="40"/>
  <c r="X60" i="40"/>
  <c r="Y60" i="40"/>
  <c r="Z59" i="40"/>
  <c r="X59" i="40"/>
  <c r="Y59" i="40"/>
  <c r="Z58" i="40"/>
  <c r="X58" i="40"/>
  <c r="Y58" i="40"/>
  <c r="Z57" i="40"/>
  <c r="X57" i="40"/>
  <c r="Y57" i="40"/>
  <c r="Z56" i="40"/>
  <c r="X56" i="40"/>
  <c r="Y56" i="40"/>
  <c r="Z55" i="40"/>
  <c r="X55" i="40"/>
  <c r="Y55" i="40"/>
  <c r="Z54" i="40"/>
  <c r="X54" i="40"/>
  <c r="Y54" i="40"/>
  <c r="Z53" i="40"/>
  <c r="X53" i="40"/>
  <c r="Y53" i="40"/>
  <c r="Z52" i="40"/>
  <c r="X52" i="40"/>
  <c r="Y52" i="40"/>
  <c r="Z51" i="40"/>
  <c r="X51" i="40"/>
  <c r="Y51" i="40"/>
  <c r="Z50" i="40"/>
  <c r="X50" i="40"/>
  <c r="Y50" i="40"/>
  <c r="Z49" i="40"/>
  <c r="X49" i="40"/>
  <c r="Y49" i="40"/>
  <c r="Z48" i="40"/>
  <c r="X48" i="40"/>
  <c r="Y48" i="40"/>
  <c r="Z47" i="40"/>
  <c r="X47" i="40"/>
  <c r="Y47" i="40"/>
  <c r="Z46" i="40"/>
  <c r="X46" i="40"/>
  <c r="Y46" i="40"/>
  <c r="Z45" i="40"/>
  <c r="X45" i="40"/>
  <c r="Y45" i="40"/>
  <c r="Z44" i="40"/>
  <c r="Y44" i="40"/>
  <c r="Z43" i="40"/>
  <c r="Y43" i="40"/>
  <c r="Z42" i="40"/>
  <c r="X42" i="40"/>
  <c r="Y42" i="40"/>
  <c r="Z41" i="40"/>
  <c r="X41" i="40"/>
  <c r="Y41" i="40"/>
  <c r="Z40" i="40"/>
  <c r="X40" i="40"/>
  <c r="Y40" i="40"/>
  <c r="Z39" i="40"/>
  <c r="X39" i="40"/>
  <c r="Y39" i="40"/>
  <c r="Z38" i="40"/>
  <c r="X38" i="40"/>
  <c r="Y38" i="40"/>
  <c r="Z37" i="40"/>
  <c r="X37" i="40"/>
  <c r="Y37" i="40"/>
  <c r="Z36" i="40"/>
  <c r="X36" i="40"/>
  <c r="Y36" i="40"/>
  <c r="Z35" i="40"/>
  <c r="X35" i="40"/>
  <c r="Y35" i="40"/>
  <c r="Z34" i="40"/>
  <c r="X34" i="40"/>
  <c r="Y34" i="40"/>
  <c r="Z33" i="40"/>
  <c r="X33" i="40"/>
  <c r="Y33" i="40"/>
  <c r="Z32" i="40"/>
  <c r="X32" i="40"/>
  <c r="Y32" i="40"/>
  <c r="Z31" i="40"/>
  <c r="X31" i="40"/>
  <c r="Y31" i="40"/>
  <c r="Z30" i="40"/>
  <c r="X30" i="40"/>
  <c r="Y30" i="40"/>
  <c r="Z29" i="40"/>
  <c r="X29" i="40"/>
  <c r="Y29" i="40"/>
  <c r="Z28" i="40"/>
  <c r="X28" i="40"/>
  <c r="Y28" i="40"/>
  <c r="Z27" i="40"/>
  <c r="X27" i="40"/>
  <c r="Y27" i="40"/>
  <c r="Z26" i="40"/>
  <c r="X26" i="40"/>
  <c r="Y26" i="40"/>
  <c r="X25" i="40"/>
  <c r="Y25" i="40"/>
  <c r="X24" i="40"/>
  <c r="Y24" i="40"/>
  <c r="X23" i="40"/>
  <c r="Y23" i="40"/>
  <c r="X22" i="40"/>
  <c r="Y22" i="40"/>
  <c r="X21" i="40"/>
  <c r="Y21" i="40"/>
  <c r="X20" i="40"/>
  <c r="Y20" i="40"/>
  <c r="X19" i="40"/>
  <c r="Y19" i="40"/>
  <c r="X18" i="40"/>
  <c r="Y18" i="40"/>
  <c r="X17" i="40"/>
  <c r="Y17" i="40"/>
  <c r="X16" i="40"/>
  <c r="Y16" i="40"/>
  <c r="AG4" i="40"/>
  <c r="AF4" i="4"/>
  <c r="AF15" i="40"/>
  <c r="X15" i="40"/>
  <c r="Y15" i="40"/>
  <c r="AM14" i="40"/>
  <c r="AL14" i="40"/>
  <c r="AK14" i="40"/>
  <c r="AJ14" i="40"/>
  <c r="AI14" i="40"/>
  <c r="AH14" i="40"/>
  <c r="AG14" i="40"/>
  <c r="AF14" i="4"/>
  <c r="X14" i="40"/>
  <c r="Y14" i="40"/>
  <c r="AM13" i="40"/>
  <c r="AL13" i="40"/>
  <c r="AK13" i="40"/>
  <c r="AJ13" i="40"/>
  <c r="AI13" i="40"/>
  <c r="AH13" i="40"/>
  <c r="AG13" i="40"/>
  <c r="AF13" i="4"/>
  <c r="X13" i="40"/>
  <c r="Y13" i="40"/>
  <c r="AM12" i="40"/>
  <c r="AL12" i="40"/>
  <c r="AK12" i="40"/>
  <c r="AJ12" i="40"/>
  <c r="AI12" i="40"/>
  <c r="AH12" i="40"/>
  <c r="AG12" i="40"/>
  <c r="AF12" i="4"/>
  <c r="X12" i="40"/>
  <c r="Y12" i="40"/>
  <c r="AM11" i="40"/>
  <c r="AL11" i="40"/>
  <c r="AK11" i="40"/>
  <c r="AJ11" i="40"/>
  <c r="AI11" i="40"/>
  <c r="AH11" i="40"/>
  <c r="AG11" i="40"/>
  <c r="AF11" i="4"/>
  <c r="X11" i="40"/>
  <c r="Y11" i="40"/>
  <c r="AM10" i="40"/>
  <c r="AL10" i="40"/>
  <c r="AK10" i="40"/>
  <c r="AJ10" i="40"/>
  <c r="AI10" i="40"/>
  <c r="AH10" i="40"/>
  <c r="AG10" i="40"/>
  <c r="AF10" i="4"/>
  <c r="X10" i="40"/>
  <c r="Y10" i="40"/>
  <c r="AM9" i="40"/>
  <c r="AL9" i="40"/>
  <c r="AK9" i="40"/>
  <c r="AJ9" i="40"/>
  <c r="AI9" i="40"/>
  <c r="AH9" i="40"/>
  <c r="AG9" i="40"/>
  <c r="AF9" i="4"/>
  <c r="X9" i="40"/>
  <c r="Y9" i="40"/>
  <c r="AM8" i="40"/>
  <c r="AL8" i="40"/>
  <c r="AK8" i="40"/>
  <c r="AJ8" i="40"/>
  <c r="AI8" i="40"/>
  <c r="AH8" i="40"/>
  <c r="AG8" i="40"/>
  <c r="AF8" i="4"/>
  <c r="X8" i="40"/>
  <c r="Y8" i="40"/>
  <c r="AM7" i="40"/>
  <c r="AL7" i="40"/>
  <c r="AK7" i="40"/>
  <c r="AJ7" i="40"/>
  <c r="AI7" i="40"/>
  <c r="AH7" i="40"/>
  <c r="AG7" i="40"/>
  <c r="AF7" i="4"/>
  <c r="Z7" i="40"/>
  <c r="AM6" i="40"/>
  <c r="AL6" i="40"/>
  <c r="AK6" i="40"/>
  <c r="AJ6" i="40"/>
  <c r="AI6" i="40"/>
  <c r="AH6" i="40"/>
  <c r="AG6" i="40"/>
  <c r="AF6" i="4"/>
  <c r="Z6" i="40"/>
  <c r="X6" i="40"/>
  <c r="Y6" i="40"/>
  <c r="AM5" i="40"/>
  <c r="AL5" i="40"/>
  <c r="AK5" i="40"/>
  <c r="AJ5" i="40"/>
  <c r="AI5" i="40"/>
  <c r="AH5" i="40"/>
  <c r="AM4" i="40"/>
  <c r="AL4" i="40"/>
  <c r="AK4" i="40"/>
  <c r="AJ4" i="40"/>
  <c r="AI4" i="40"/>
  <c r="AH4" i="40"/>
  <c r="AM3" i="40"/>
  <c r="AL3" i="40"/>
  <c r="AK3" i="40"/>
  <c r="AJ3" i="40"/>
  <c r="AI3" i="40"/>
  <c r="AH3" i="40"/>
  <c r="Y3" i="40"/>
  <c r="AM1" i="40"/>
  <c r="AL1" i="40"/>
  <c r="AK1" i="40"/>
  <c r="AJ1" i="40"/>
  <c r="AI1" i="40"/>
  <c r="AH1" i="40"/>
  <c r="AG1" i="40"/>
  <c r="AF1" i="4"/>
  <c r="AG5" i="40"/>
  <c r="AF5" i="4"/>
  <c r="AM15" i="40"/>
  <c r="AL15" i="40"/>
  <c r="AI15" i="40"/>
  <c r="AH15" i="40"/>
  <c r="AJ15" i="40"/>
  <c r="AK15" i="40"/>
  <c r="AG3" i="40"/>
  <c r="Y189" i="40"/>
  <c r="F1" i="40"/>
  <c r="X189" i="40"/>
  <c r="E1" i="40"/>
  <c r="X12" i="39"/>
  <c r="X11" i="39"/>
  <c r="X10" i="39"/>
  <c r="X9" i="39"/>
  <c r="X8" i="39"/>
  <c r="X7" i="39"/>
  <c r="Z2" i="4"/>
  <c r="G14" i="20"/>
  <c r="G14" i="12"/>
  <c r="O12" i="22"/>
  <c r="P12" i="22"/>
  <c r="O11" i="22"/>
  <c r="P11" i="22"/>
  <c r="O10" i="22"/>
  <c r="P10" i="22"/>
  <c r="O9" i="22"/>
  <c r="P9" i="22"/>
  <c r="O8" i="22"/>
  <c r="P8" i="22"/>
  <c r="O7" i="22"/>
  <c r="P7" i="22"/>
  <c r="O15" i="22"/>
  <c r="P15" i="22"/>
  <c r="O14" i="22"/>
  <c r="P14" i="22"/>
  <c r="O13" i="22"/>
  <c r="P13" i="22"/>
  <c r="X35" i="37"/>
  <c r="Y35" i="37"/>
  <c r="X36" i="37"/>
  <c r="Y36" i="37"/>
  <c r="X37" i="37"/>
  <c r="Y37" i="37"/>
  <c r="X45" i="18"/>
  <c r="Y45" i="18"/>
  <c r="X39" i="18"/>
  <c r="Y39" i="18"/>
  <c r="X40" i="18"/>
  <c r="Y40" i="18"/>
  <c r="X41" i="18"/>
  <c r="Y41" i="18"/>
  <c r="X42" i="18"/>
  <c r="Y42" i="18"/>
  <c r="X43" i="18"/>
  <c r="Y43" i="18"/>
  <c r="X44" i="18"/>
  <c r="Y44" i="18"/>
  <c r="X46" i="18"/>
  <c r="Y46" i="18"/>
  <c r="X47" i="18"/>
  <c r="Y47" i="18"/>
  <c r="X48" i="18"/>
  <c r="Y48" i="18"/>
  <c r="X49" i="18"/>
  <c r="Y49" i="18"/>
  <c r="X50" i="18"/>
  <c r="Y50" i="18"/>
  <c r="X51" i="18"/>
  <c r="Y51" i="18"/>
  <c r="X52" i="18"/>
  <c r="Y52" i="18"/>
  <c r="X53" i="18"/>
  <c r="Y53" i="18"/>
  <c r="X54" i="18"/>
  <c r="Y54" i="18"/>
  <c r="X55" i="18"/>
  <c r="Y55" i="18"/>
  <c r="X56" i="18"/>
  <c r="Y56" i="18"/>
  <c r="X57" i="18"/>
  <c r="Y57" i="18"/>
  <c r="C2" i="4"/>
  <c r="X188" i="39"/>
  <c r="Y188" i="39"/>
  <c r="X187" i="39"/>
  <c r="Y187" i="39"/>
  <c r="X186" i="39"/>
  <c r="Y186" i="39"/>
  <c r="X185" i="39"/>
  <c r="Y185" i="39"/>
  <c r="X184" i="39"/>
  <c r="Y184" i="39"/>
  <c r="X183" i="39"/>
  <c r="Y183" i="39"/>
  <c r="X182" i="39"/>
  <c r="Y182" i="39"/>
  <c r="X181" i="39"/>
  <c r="Y181" i="39"/>
  <c r="X180" i="39"/>
  <c r="Y180" i="39"/>
  <c r="X179" i="39"/>
  <c r="Y179" i="39"/>
  <c r="X178" i="39"/>
  <c r="Y178" i="39"/>
  <c r="X177" i="39"/>
  <c r="Y177" i="39"/>
  <c r="X176" i="39"/>
  <c r="Y176" i="39"/>
  <c r="X175" i="39"/>
  <c r="Y175" i="39"/>
  <c r="X174" i="39"/>
  <c r="Y174" i="39"/>
  <c r="X173" i="39"/>
  <c r="Y173" i="39"/>
  <c r="X172" i="39"/>
  <c r="Y172" i="39"/>
  <c r="X171" i="39"/>
  <c r="Y171" i="39"/>
  <c r="X170" i="39"/>
  <c r="Y170" i="39"/>
  <c r="X169" i="39"/>
  <c r="Y169" i="39"/>
  <c r="X168" i="39"/>
  <c r="Y168" i="39"/>
  <c r="X167" i="39"/>
  <c r="Y167" i="39"/>
  <c r="X166" i="39"/>
  <c r="Y166" i="39"/>
  <c r="X165" i="39"/>
  <c r="Y165" i="39"/>
  <c r="X164" i="39"/>
  <c r="Y164" i="39"/>
  <c r="X163" i="39"/>
  <c r="Y163" i="39"/>
  <c r="X162" i="39"/>
  <c r="Y162" i="39"/>
  <c r="X161" i="39"/>
  <c r="Y161" i="39"/>
  <c r="X160" i="39"/>
  <c r="Y160" i="39"/>
  <c r="X159" i="39"/>
  <c r="Y159" i="39"/>
  <c r="X158" i="39"/>
  <c r="Y158" i="39"/>
  <c r="X157" i="39"/>
  <c r="Y157" i="39"/>
  <c r="X156" i="39"/>
  <c r="Y156" i="39"/>
  <c r="X155" i="39"/>
  <c r="Y155" i="39"/>
  <c r="X154" i="39"/>
  <c r="Y154" i="39"/>
  <c r="X153" i="39"/>
  <c r="Y153" i="39"/>
  <c r="X152" i="39"/>
  <c r="Y152" i="39"/>
  <c r="X151" i="39"/>
  <c r="Y151" i="39"/>
  <c r="X150" i="39"/>
  <c r="Y150" i="39"/>
  <c r="X149" i="39"/>
  <c r="Y149" i="39"/>
  <c r="X148" i="39"/>
  <c r="Y148" i="39"/>
  <c r="X147" i="39"/>
  <c r="Y147" i="39"/>
  <c r="X146" i="39"/>
  <c r="Y146" i="39"/>
  <c r="X145" i="39"/>
  <c r="Y145" i="39"/>
  <c r="X144" i="39"/>
  <c r="Y144" i="39"/>
  <c r="X143" i="39"/>
  <c r="Y143" i="39"/>
  <c r="X142" i="39"/>
  <c r="Y142" i="39"/>
  <c r="X141" i="39"/>
  <c r="Y141" i="39"/>
  <c r="X140" i="39"/>
  <c r="Y140" i="39"/>
  <c r="X139" i="39"/>
  <c r="Y139" i="39"/>
  <c r="X138" i="39"/>
  <c r="Y138" i="39"/>
  <c r="X137" i="39"/>
  <c r="Y137" i="39"/>
  <c r="X136" i="39"/>
  <c r="Y136" i="39"/>
  <c r="X135" i="39"/>
  <c r="Y135" i="39"/>
  <c r="X134" i="39"/>
  <c r="Y134" i="39"/>
  <c r="X133" i="39"/>
  <c r="Y133" i="39"/>
  <c r="X132" i="39"/>
  <c r="Y132" i="39"/>
  <c r="X131" i="39"/>
  <c r="Y131" i="39"/>
  <c r="X130" i="39"/>
  <c r="Y130" i="39"/>
  <c r="X129" i="39"/>
  <c r="Y129" i="39"/>
  <c r="X128" i="39"/>
  <c r="Y128" i="39"/>
  <c r="X127" i="39"/>
  <c r="Y127" i="39"/>
  <c r="X126" i="39"/>
  <c r="Y126" i="39"/>
  <c r="X125" i="39"/>
  <c r="Y125" i="39"/>
  <c r="X124" i="39"/>
  <c r="Y124" i="39"/>
  <c r="X123" i="39"/>
  <c r="Y123" i="39"/>
  <c r="X122" i="39"/>
  <c r="Y122" i="39"/>
  <c r="X121" i="39"/>
  <c r="Y121" i="39"/>
  <c r="X120" i="39"/>
  <c r="Y120" i="39"/>
  <c r="X119" i="39"/>
  <c r="Y119" i="39"/>
  <c r="X118" i="39"/>
  <c r="Y118" i="39"/>
  <c r="X117" i="39"/>
  <c r="Y117" i="39"/>
  <c r="X116" i="39"/>
  <c r="Y116" i="39"/>
  <c r="X115" i="39"/>
  <c r="Y115" i="39"/>
  <c r="X114" i="39"/>
  <c r="Y114" i="39"/>
  <c r="X113" i="39"/>
  <c r="Y113" i="39"/>
  <c r="X112" i="39"/>
  <c r="Y112" i="39"/>
  <c r="X111" i="39"/>
  <c r="Y111" i="39"/>
  <c r="X110" i="39"/>
  <c r="Y110" i="39"/>
  <c r="X109" i="39"/>
  <c r="Y109" i="39"/>
  <c r="X108" i="39"/>
  <c r="Y108" i="39"/>
  <c r="X107" i="39"/>
  <c r="Y107" i="39"/>
  <c r="X106" i="39"/>
  <c r="Y106" i="39"/>
  <c r="X105" i="39"/>
  <c r="Y105" i="39"/>
  <c r="X104" i="39"/>
  <c r="Y104" i="39"/>
  <c r="X103" i="39"/>
  <c r="Y103" i="39"/>
  <c r="X102" i="39"/>
  <c r="Y102" i="39"/>
  <c r="X101" i="39"/>
  <c r="Y101" i="39"/>
  <c r="X100" i="39"/>
  <c r="Y100" i="39"/>
  <c r="X99" i="39"/>
  <c r="Y99" i="39"/>
  <c r="X98" i="39"/>
  <c r="Y98" i="39"/>
  <c r="X97" i="39"/>
  <c r="Y97" i="39"/>
  <c r="X96" i="39"/>
  <c r="Y96" i="39"/>
  <c r="X95" i="39"/>
  <c r="Y95" i="39"/>
  <c r="X94" i="39"/>
  <c r="Y94" i="39"/>
  <c r="X93" i="39"/>
  <c r="Y93" i="39"/>
  <c r="X92" i="39"/>
  <c r="Y92" i="39"/>
  <c r="X91" i="39"/>
  <c r="Y91" i="39"/>
  <c r="X90" i="39"/>
  <c r="Y90" i="39"/>
  <c r="X89" i="39"/>
  <c r="Y89" i="39"/>
  <c r="X88" i="39"/>
  <c r="Y88" i="39"/>
  <c r="X87" i="39"/>
  <c r="Y87" i="39"/>
  <c r="Z86" i="39"/>
  <c r="X86" i="39"/>
  <c r="Y86" i="39"/>
  <c r="Z85" i="39"/>
  <c r="X85" i="39"/>
  <c r="Y85" i="39"/>
  <c r="Z84" i="39"/>
  <c r="X84" i="39"/>
  <c r="Y84" i="39"/>
  <c r="Z83" i="39"/>
  <c r="X83" i="39"/>
  <c r="Y83" i="39"/>
  <c r="Z82" i="39"/>
  <c r="X82" i="39"/>
  <c r="Y82" i="39"/>
  <c r="Z81" i="39"/>
  <c r="X81" i="39"/>
  <c r="Y81" i="39"/>
  <c r="Z80" i="39"/>
  <c r="X80" i="39"/>
  <c r="Y80" i="39"/>
  <c r="Z79" i="39"/>
  <c r="X79" i="39"/>
  <c r="Y79" i="39"/>
  <c r="X78" i="39"/>
  <c r="Y78" i="39"/>
  <c r="Z77" i="39"/>
  <c r="X77" i="39"/>
  <c r="Y77" i="39"/>
  <c r="Z76" i="39"/>
  <c r="X76" i="39"/>
  <c r="Y76" i="39"/>
  <c r="Z75" i="39"/>
  <c r="X75" i="39"/>
  <c r="Y75" i="39"/>
  <c r="Z74" i="39"/>
  <c r="X74" i="39"/>
  <c r="Y74" i="39"/>
  <c r="Z73" i="39"/>
  <c r="X73" i="39"/>
  <c r="Y73" i="39"/>
  <c r="Z72" i="39"/>
  <c r="X72" i="39"/>
  <c r="Y72" i="39"/>
  <c r="Z71" i="39"/>
  <c r="X71" i="39"/>
  <c r="Y71" i="39"/>
  <c r="Z70" i="39"/>
  <c r="X70" i="39"/>
  <c r="Y70" i="39"/>
  <c r="Z69" i="39"/>
  <c r="X69" i="39"/>
  <c r="Y69" i="39"/>
  <c r="Z68" i="39"/>
  <c r="X68" i="39"/>
  <c r="Y68" i="39"/>
  <c r="Z67" i="39"/>
  <c r="X67" i="39"/>
  <c r="Y67" i="39"/>
  <c r="Z66" i="39"/>
  <c r="X66" i="39"/>
  <c r="Y66" i="39"/>
  <c r="Z65" i="39"/>
  <c r="X65" i="39"/>
  <c r="Y65" i="39"/>
  <c r="Z64" i="39"/>
  <c r="X64" i="39"/>
  <c r="Y64" i="39"/>
  <c r="Z63" i="39"/>
  <c r="X63" i="39"/>
  <c r="Y63" i="39"/>
  <c r="Z62" i="39"/>
  <c r="X62" i="39"/>
  <c r="Y62" i="39"/>
  <c r="Z61" i="39"/>
  <c r="X61" i="39"/>
  <c r="Y61" i="39"/>
  <c r="Z60" i="39"/>
  <c r="X60" i="39"/>
  <c r="Y60" i="39"/>
  <c r="Z59" i="39"/>
  <c r="X59" i="39"/>
  <c r="Y59" i="39"/>
  <c r="Z58" i="39"/>
  <c r="X58" i="39"/>
  <c r="Y58" i="39"/>
  <c r="Z57" i="39"/>
  <c r="X57" i="39"/>
  <c r="Y57" i="39"/>
  <c r="Z56" i="39"/>
  <c r="X56" i="39"/>
  <c r="Y56" i="39"/>
  <c r="Z55" i="39"/>
  <c r="X55" i="39"/>
  <c r="Y55" i="39"/>
  <c r="Z54" i="39"/>
  <c r="X54" i="39"/>
  <c r="Y54" i="39"/>
  <c r="Z53" i="39"/>
  <c r="X53" i="39"/>
  <c r="Y53" i="39"/>
  <c r="Z52" i="39"/>
  <c r="X52" i="39"/>
  <c r="Y52" i="39"/>
  <c r="Z51" i="39"/>
  <c r="X51" i="39"/>
  <c r="Y51" i="39"/>
  <c r="Z50" i="39"/>
  <c r="X50" i="39"/>
  <c r="Y50" i="39"/>
  <c r="Z49" i="39"/>
  <c r="X49" i="39"/>
  <c r="Y49" i="39"/>
  <c r="Z48" i="39"/>
  <c r="X48" i="39"/>
  <c r="Y48" i="39"/>
  <c r="Z47" i="39"/>
  <c r="X47" i="39"/>
  <c r="Y47" i="39"/>
  <c r="Z46" i="39"/>
  <c r="X46" i="39"/>
  <c r="Y46" i="39"/>
  <c r="Z45" i="39"/>
  <c r="X45" i="39"/>
  <c r="Y45" i="39"/>
  <c r="Z44" i="39"/>
  <c r="X44" i="39"/>
  <c r="Y44" i="39"/>
  <c r="Z43" i="39"/>
  <c r="X43" i="39"/>
  <c r="Y43" i="39"/>
  <c r="Z42" i="39"/>
  <c r="X42" i="39"/>
  <c r="Y42" i="39"/>
  <c r="Z41" i="39"/>
  <c r="X41" i="39"/>
  <c r="Y41" i="39"/>
  <c r="Z40" i="39"/>
  <c r="X40" i="39"/>
  <c r="Y40" i="39"/>
  <c r="Z39" i="39"/>
  <c r="X39" i="39"/>
  <c r="Y39" i="39"/>
  <c r="Z38" i="39"/>
  <c r="X38" i="39"/>
  <c r="Y38" i="39"/>
  <c r="Z37" i="39"/>
  <c r="X37" i="39"/>
  <c r="Y37" i="39"/>
  <c r="Z36" i="39"/>
  <c r="X36" i="39"/>
  <c r="Y36" i="39"/>
  <c r="Z35" i="39"/>
  <c r="X35" i="39"/>
  <c r="Y35" i="39"/>
  <c r="Z34" i="39"/>
  <c r="X34" i="39"/>
  <c r="Y34" i="39"/>
  <c r="Z33" i="39"/>
  <c r="X33" i="39"/>
  <c r="Y33" i="39"/>
  <c r="Z32" i="39"/>
  <c r="X32" i="39"/>
  <c r="Y32" i="39"/>
  <c r="Z31" i="39"/>
  <c r="X31" i="39"/>
  <c r="Y31" i="39"/>
  <c r="Z30" i="39"/>
  <c r="X30" i="39"/>
  <c r="Y30" i="39"/>
  <c r="Z29" i="39"/>
  <c r="X29" i="39"/>
  <c r="Y29" i="39"/>
  <c r="Z28" i="39"/>
  <c r="X28" i="39"/>
  <c r="Y28" i="39"/>
  <c r="Z27" i="39"/>
  <c r="X27" i="39"/>
  <c r="Y27" i="39"/>
  <c r="Z26" i="39"/>
  <c r="X26" i="39"/>
  <c r="Y26" i="39"/>
  <c r="Z25" i="39"/>
  <c r="X25" i="39"/>
  <c r="Y25" i="39"/>
  <c r="Z24" i="39"/>
  <c r="X24" i="39"/>
  <c r="Y24" i="39"/>
  <c r="Z23" i="39"/>
  <c r="X23" i="39"/>
  <c r="Y23" i="39"/>
  <c r="Z22" i="39"/>
  <c r="X22" i="39"/>
  <c r="Y22" i="39"/>
  <c r="Z21" i="39"/>
  <c r="X21" i="39"/>
  <c r="Y21" i="39"/>
  <c r="Z20" i="39"/>
  <c r="X20" i="39"/>
  <c r="Y20" i="39"/>
  <c r="Z19" i="39"/>
  <c r="X19" i="39"/>
  <c r="Y19" i="39"/>
  <c r="Z18" i="39"/>
  <c r="X18" i="39"/>
  <c r="Y18" i="39"/>
  <c r="Z17" i="39"/>
  <c r="X17" i="39"/>
  <c r="Y17" i="39"/>
  <c r="Z16" i="39"/>
  <c r="X16" i="39"/>
  <c r="Y16" i="39"/>
  <c r="AF15" i="39"/>
  <c r="Z15" i="39"/>
  <c r="X15" i="39"/>
  <c r="Y15" i="39"/>
  <c r="AM14" i="39"/>
  <c r="AL14" i="39"/>
  <c r="AK14" i="39"/>
  <c r="AJ14" i="39"/>
  <c r="AI14" i="39"/>
  <c r="AH14" i="39"/>
  <c r="AG14" i="39"/>
  <c r="C14" i="4"/>
  <c r="Z14" i="39"/>
  <c r="X14" i="39"/>
  <c r="Y14" i="39"/>
  <c r="AM13" i="39"/>
  <c r="AL13" i="39"/>
  <c r="AK13" i="39"/>
  <c r="AJ13" i="39"/>
  <c r="AI13" i="39"/>
  <c r="AH13" i="39"/>
  <c r="AG13" i="39"/>
  <c r="C13" i="4"/>
  <c r="Z13" i="39"/>
  <c r="X13" i="39"/>
  <c r="Y13" i="39"/>
  <c r="AM12" i="39"/>
  <c r="AL12" i="39"/>
  <c r="AK12" i="39"/>
  <c r="AJ12" i="39"/>
  <c r="AI12" i="39"/>
  <c r="AH12" i="39"/>
  <c r="AG12" i="39"/>
  <c r="C12" i="4"/>
  <c r="Z12" i="39"/>
  <c r="Y12" i="39"/>
  <c r="AM11" i="39"/>
  <c r="AL11" i="39"/>
  <c r="AK11" i="39"/>
  <c r="AJ11" i="39"/>
  <c r="AI11" i="39"/>
  <c r="AH11" i="39"/>
  <c r="AG11" i="39"/>
  <c r="C11" i="4"/>
  <c r="Z11" i="39"/>
  <c r="Y11" i="39"/>
  <c r="AM10" i="39"/>
  <c r="AL10" i="39"/>
  <c r="AK10" i="39"/>
  <c r="AJ10" i="39"/>
  <c r="AI10" i="39"/>
  <c r="AH10" i="39"/>
  <c r="AG10" i="39"/>
  <c r="C10" i="4"/>
  <c r="Z10" i="39"/>
  <c r="Y10" i="39"/>
  <c r="AM9" i="39"/>
  <c r="AL9" i="39"/>
  <c r="AK9" i="39"/>
  <c r="AJ9" i="39"/>
  <c r="AI9" i="39"/>
  <c r="AH9" i="39"/>
  <c r="AG9" i="39"/>
  <c r="C9" i="4"/>
  <c r="Z9" i="39"/>
  <c r="Y9" i="39"/>
  <c r="AM8" i="39"/>
  <c r="AL8" i="39"/>
  <c r="AK8" i="39"/>
  <c r="AJ8" i="39"/>
  <c r="AI8" i="39"/>
  <c r="AH8" i="39"/>
  <c r="AG8" i="39"/>
  <c r="C8" i="4"/>
  <c r="Z8" i="39"/>
  <c r="Y8" i="39"/>
  <c r="AM7" i="39"/>
  <c r="AL7" i="39"/>
  <c r="AK7" i="39"/>
  <c r="AJ7" i="39"/>
  <c r="AI7" i="39"/>
  <c r="AH7" i="39"/>
  <c r="AG7" i="39"/>
  <c r="C7" i="4"/>
  <c r="Z7" i="39"/>
  <c r="Y7" i="39"/>
  <c r="AG5" i="39"/>
  <c r="C5" i="4"/>
  <c r="AM6" i="39"/>
  <c r="AL6" i="39"/>
  <c r="AK6" i="39"/>
  <c r="AJ6" i="39"/>
  <c r="AI6" i="39"/>
  <c r="AH6" i="39"/>
  <c r="AG6" i="39"/>
  <c r="C6" i="4"/>
  <c r="Z6" i="39"/>
  <c r="X6" i="39"/>
  <c r="Y6" i="39"/>
  <c r="AM5" i="39"/>
  <c r="AL5" i="39"/>
  <c r="AK5" i="39"/>
  <c r="AJ5" i="39"/>
  <c r="AI5" i="39"/>
  <c r="AH5" i="39"/>
  <c r="Z5" i="39"/>
  <c r="X5" i="39"/>
  <c r="Y5" i="39"/>
  <c r="AM4" i="39"/>
  <c r="AL4" i="39"/>
  <c r="AK4" i="39"/>
  <c r="AJ4" i="39"/>
  <c r="AI4" i="39"/>
  <c r="AH4" i="39"/>
  <c r="Z4" i="39"/>
  <c r="X4" i="39"/>
  <c r="Y4" i="39"/>
  <c r="AM3" i="39"/>
  <c r="AL3" i="39"/>
  <c r="AK3" i="39"/>
  <c r="AJ3" i="39"/>
  <c r="AI3" i="39"/>
  <c r="AH3" i="39"/>
  <c r="AG3" i="39"/>
  <c r="C3" i="4"/>
  <c r="X3" i="39"/>
  <c r="Y3" i="39"/>
  <c r="AM1" i="39"/>
  <c r="AL1" i="39"/>
  <c r="AK1" i="39"/>
  <c r="AJ1" i="39"/>
  <c r="AI1" i="39"/>
  <c r="AH1" i="39"/>
  <c r="AG1" i="39"/>
  <c r="C1" i="4"/>
  <c r="AG4" i="39"/>
  <c r="C4" i="4"/>
  <c r="X30" i="18"/>
  <c r="X31" i="18"/>
  <c r="Y31" i="18"/>
  <c r="X32" i="18"/>
  <c r="Y32" i="18"/>
  <c r="X33" i="18"/>
  <c r="Y33" i="18"/>
  <c r="X34" i="18"/>
  <c r="Y34" i="18"/>
  <c r="X35" i="18"/>
  <c r="Y35" i="18"/>
  <c r="X36" i="18"/>
  <c r="Y36" i="18"/>
  <c r="X37" i="18"/>
  <c r="Y37" i="18"/>
  <c r="X38" i="18"/>
  <c r="Y38" i="18"/>
  <c r="U2" i="4"/>
  <c r="V2" i="4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X58" i="18"/>
  <c r="Y58" i="18"/>
  <c r="Z58" i="18"/>
  <c r="X59" i="18"/>
  <c r="Y59" i="18"/>
  <c r="Z59" i="18"/>
  <c r="X60" i="18"/>
  <c r="Y60" i="18"/>
  <c r="Z60" i="18"/>
  <c r="X61" i="18"/>
  <c r="Y61" i="18"/>
  <c r="Z61" i="18"/>
  <c r="X62" i="18"/>
  <c r="Y62" i="18"/>
  <c r="Z62" i="18"/>
  <c r="X63" i="18"/>
  <c r="Y63" i="18"/>
  <c r="Z63" i="18"/>
  <c r="X64" i="18"/>
  <c r="Y64" i="18"/>
  <c r="Z64" i="18"/>
  <c r="X65" i="18"/>
  <c r="Y65" i="18"/>
  <c r="Z65" i="18"/>
  <c r="X66" i="18"/>
  <c r="Y66" i="18"/>
  <c r="Z66" i="18"/>
  <c r="X8" i="18"/>
  <c r="Y8" i="18"/>
  <c r="X9" i="18"/>
  <c r="X10" i="18"/>
  <c r="Y10" i="18"/>
  <c r="X11" i="18"/>
  <c r="Y11" i="18"/>
  <c r="X12" i="18"/>
  <c r="Y12" i="18"/>
  <c r="X13" i="18"/>
  <c r="Y13" i="18"/>
  <c r="X14" i="18"/>
  <c r="Y14" i="18"/>
  <c r="X15" i="18"/>
  <c r="Y15" i="18"/>
  <c r="X16" i="18"/>
  <c r="Y16" i="18"/>
  <c r="X17" i="18"/>
  <c r="Y17" i="18"/>
  <c r="X18" i="18"/>
  <c r="Y18" i="18"/>
  <c r="X19" i="18"/>
  <c r="Y19" i="18"/>
  <c r="X20" i="18"/>
  <c r="Y20" i="18"/>
  <c r="X21" i="18"/>
  <c r="Y21" i="18"/>
  <c r="X22" i="18"/>
  <c r="Y22" i="18"/>
  <c r="X23" i="18"/>
  <c r="Y23" i="18"/>
  <c r="X24" i="18"/>
  <c r="Y24" i="18"/>
  <c r="X25" i="18"/>
  <c r="X26" i="18"/>
  <c r="Y26" i="18"/>
  <c r="X27" i="18"/>
  <c r="Y27" i="18"/>
  <c r="X28" i="18"/>
  <c r="Y28" i="18"/>
  <c r="X29" i="18"/>
  <c r="Y29" i="18"/>
  <c r="Y25" i="18"/>
  <c r="Z25" i="18"/>
  <c r="AH20" i="4"/>
  <c r="L21" i="4"/>
  <c r="K21" i="4"/>
  <c r="J21" i="4"/>
  <c r="Y3" i="38"/>
  <c r="X7" i="38"/>
  <c r="Y7" i="38"/>
  <c r="X8" i="38"/>
  <c r="Y8" i="38"/>
  <c r="X9" i="38"/>
  <c r="Y9" i="38"/>
  <c r="X10" i="38"/>
  <c r="Y10" i="38"/>
  <c r="X11" i="38"/>
  <c r="Y11" i="38"/>
  <c r="X12" i="38"/>
  <c r="Y12" i="38"/>
  <c r="X13" i="38"/>
  <c r="Y13" i="38"/>
  <c r="X14" i="38"/>
  <c r="Y14" i="38"/>
  <c r="X15" i="38"/>
  <c r="Y15" i="38"/>
  <c r="X16" i="38"/>
  <c r="Y16" i="38"/>
  <c r="X17" i="38"/>
  <c r="Y17" i="38"/>
  <c r="X18" i="38"/>
  <c r="Y18" i="38"/>
  <c r="X19" i="38"/>
  <c r="Y19" i="38"/>
  <c r="X20" i="38"/>
  <c r="Y20" i="38"/>
  <c r="X21" i="38"/>
  <c r="Y21" i="38"/>
  <c r="X22" i="38"/>
  <c r="Y22" i="38"/>
  <c r="X23" i="38"/>
  <c r="Y23" i="38"/>
  <c r="X24" i="38"/>
  <c r="Y24" i="38"/>
  <c r="X25" i="38"/>
  <c r="Y25" i="38"/>
  <c r="X26" i="38"/>
  <c r="Y26" i="38"/>
  <c r="X27" i="38"/>
  <c r="Y27" i="38"/>
  <c r="X28" i="38"/>
  <c r="Y28" i="38"/>
  <c r="X29" i="38"/>
  <c r="Y29" i="38"/>
  <c r="X30" i="38"/>
  <c r="Y30" i="38"/>
  <c r="X31" i="38"/>
  <c r="Y31" i="38"/>
  <c r="X32" i="38"/>
  <c r="Y32" i="38"/>
  <c r="X33" i="38"/>
  <c r="Y33" i="38"/>
  <c r="X34" i="38"/>
  <c r="Y34" i="38"/>
  <c r="X35" i="38"/>
  <c r="Y35" i="38"/>
  <c r="X36" i="38"/>
  <c r="Y36" i="38"/>
  <c r="X37" i="38"/>
  <c r="Y37" i="38"/>
  <c r="X38" i="38"/>
  <c r="Y38" i="38"/>
  <c r="X39" i="38"/>
  <c r="Y39" i="38"/>
  <c r="X40" i="38"/>
  <c r="Y40" i="38"/>
  <c r="X41" i="38"/>
  <c r="Y41" i="38"/>
  <c r="X42" i="38"/>
  <c r="Y42" i="38"/>
  <c r="X43" i="38"/>
  <c r="Y43" i="38"/>
  <c r="X44" i="38"/>
  <c r="Y44" i="38"/>
  <c r="Y45" i="38"/>
  <c r="Y46" i="38"/>
  <c r="X47" i="38"/>
  <c r="Y47" i="38"/>
  <c r="X48" i="38"/>
  <c r="Y48" i="38"/>
  <c r="X49" i="38"/>
  <c r="Y49" i="38"/>
  <c r="X50" i="38"/>
  <c r="Y50" i="38"/>
  <c r="X51" i="38"/>
  <c r="Y51" i="38"/>
  <c r="X52" i="38"/>
  <c r="Y52" i="38"/>
  <c r="X53" i="38"/>
  <c r="Y53" i="38"/>
  <c r="X54" i="38"/>
  <c r="Y54" i="38"/>
  <c r="X55" i="38"/>
  <c r="Y55" i="38"/>
  <c r="X56" i="38"/>
  <c r="Y56" i="38"/>
  <c r="X57" i="38"/>
  <c r="Y57" i="38"/>
  <c r="X58" i="38"/>
  <c r="Y58" i="38"/>
  <c r="X59" i="38"/>
  <c r="Y59" i="38"/>
  <c r="X60" i="38"/>
  <c r="Y60" i="38"/>
  <c r="X61" i="38"/>
  <c r="Y61" i="38"/>
  <c r="X62" i="38"/>
  <c r="Y62" i="38"/>
  <c r="X63" i="38"/>
  <c r="Y63" i="38"/>
  <c r="X64" i="38"/>
  <c r="Y64" i="38"/>
  <c r="X65" i="38"/>
  <c r="Y65" i="38"/>
  <c r="X66" i="38"/>
  <c r="Y66" i="38"/>
  <c r="X67" i="38"/>
  <c r="Y67" i="38"/>
  <c r="X68" i="38"/>
  <c r="Y68" i="38"/>
  <c r="X69" i="38"/>
  <c r="Y69" i="38"/>
  <c r="X70" i="38"/>
  <c r="Y70" i="38"/>
  <c r="X71" i="38"/>
  <c r="Y71" i="38"/>
  <c r="X72" i="38"/>
  <c r="Y72" i="38"/>
  <c r="X73" i="38"/>
  <c r="Y73" i="38"/>
  <c r="X74" i="38"/>
  <c r="Y74" i="38"/>
  <c r="X75" i="38"/>
  <c r="Y75" i="38"/>
  <c r="X76" i="38"/>
  <c r="Y76" i="38"/>
  <c r="X77" i="38"/>
  <c r="Y77" i="38"/>
  <c r="X78" i="38"/>
  <c r="Y78" i="38"/>
  <c r="X79" i="38"/>
  <c r="Y79" i="38"/>
  <c r="X80" i="38"/>
  <c r="Y80" i="38"/>
  <c r="X81" i="38"/>
  <c r="Y81" i="38"/>
  <c r="X82" i="38"/>
  <c r="Y82" i="38"/>
  <c r="X83" i="38"/>
  <c r="Y83" i="38"/>
  <c r="X84" i="38"/>
  <c r="Y84" i="38"/>
  <c r="X85" i="38"/>
  <c r="Y85" i="38"/>
  <c r="X86" i="38"/>
  <c r="Y86" i="38"/>
  <c r="X87" i="38"/>
  <c r="Y87" i="38"/>
  <c r="X88" i="38"/>
  <c r="Y88" i="38"/>
  <c r="X89" i="38"/>
  <c r="Y89" i="38"/>
  <c r="X90" i="38"/>
  <c r="Y90" i="38"/>
  <c r="X91" i="38"/>
  <c r="Y91" i="38"/>
  <c r="X92" i="38"/>
  <c r="Y92" i="38"/>
  <c r="X93" i="38"/>
  <c r="Y93" i="38"/>
  <c r="X94" i="38"/>
  <c r="Y94" i="38"/>
  <c r="X95" i="38"/>
  <c r="Y95" i="38"/>
  <c r="X96" i="38"/>
  <c r="Y96" i="38"/>
  <c r="X97" i="38"/>
  <c r="Y97" i="38"/>
  <c r="X98" i="38"/>
  <c r="Y98" i="38"/>
  <c r="X99" i="38"/>
  <c r="Y99" i="38"/>
  <c r="X100" i="38"/>
  <c r="Y100" i="38"/>
  <c r="X101" i="38"/>
  <c r="Y101" i="38"/>
  <c r="X102" i="38"/>
  <c r="Y102" i="38"/>
  <c r="X103" i="38"/>
  <c r="Y103" i="38"/>
  <c r="X104" i="38"/>
  <c r="Y104" i="38"/>
  <c r="X105" i="38"/>
  <c r="Y105" i="38"/>
  <c r="X106" i="38"/>
  <c r="Y106" i="38"/>
  <c r="X107" i="38"/>
  <c r="Y107" i="38"/>
  <c r="X108" i="38"/>
  <c r="Y108" i="38"/>
  <c r="X109" i="38"/>
  <c r="Y109" i="38"/>
  <c r="X110" i="38"/>
  <c r="Y110" i="38"/>
  <c r="X111" i="38"/>
  <c r="Y111" i="38"/>
  <c r="X112" i="38"/>
  <c r="Y112" i="38"/>
  <c r="X113" i="38"/>
  <c r="Y113" i="38"/>
  <c r="X114" i="38"/>
  <c r="Y114" i="38"/>
  <c r="X115" i="38"/>
  <c r="Y115" i="38"/>
  <c r="X116" i="38"/>
  <c r="Y116" i="38"/>
  <c r="X117" i="38"/>
  <c r="Y117" i="38"/>
  <c r="X118" i="38"/>
  <c r="Y118" i="38"/>
  <c r="X119" i="38"/>
  <c r="Y119" i="38"/>
  <c r="X120" i="38"/>
  <c r="Y120" i="38"/>
  <c r="X121" i="38"/>
  <c r="Y121" i="38"/>
  <c r="X122" i="38"/>
  <c r="Y122" i="38"/>
  <c r="X123" i="38"/>
  <c r="Y123" i="38"/>
  <c r="X124" i="38"/>
  <c r="Y124" i="38"/>
  <c r="X125" i="38"/>
  <c r="Y125" i="38"/>
  <c r="X126" i="38"/>
  <c r="Y126" i="38"/>
  <c r="X127" i="38"/>
  <c r="Y127" i="38"/>
  <c r="X128" i="38"/>
  <c r="Y128" i="38"/>
  <c r="X129" i="38"/>
  <c r="Y129" i="38"/>
  <c r="X130" i="38"/>
  <c r="Y130" i="38"/>
  <c r="X131" i="38"/>
  <c r="Y131" i="38"/>
  <c r="X132" i="38"/>
  <c r="Y132" i="38"/>
  <c r="X133" i="38"/>
  <c r="Y133" i="38"/>
  <c r="X134" i="38"/>
  <c r="Y134" i="38"/>
  <c r="X135" i="38"/>
  <c r="Y135" i="38"/>
  <c r="X136" i="38"/>
  <c r="Y136" i="38"/>
  <c r="X137" i="38"/>
  <c r="Y137" i="38"/>
  <c r="X138" i="38"/>
  <c r="Y138" i="38"/>
  <c r="X139" i="38"/>
  <c r="Y139" i="38"/>
  <c r="X140" i="38"/>
  <c r="Y140" i="38"/>
  <c r="X141" i="38"/>
  <c r="Y141" i="38"/>
  <c r="X142" i="38"/>
  <c r="Y142" i="38"/>
  <c r="X143" i="38"/>
  <c r="Y143" i="38"/>
  <c r="X144" i="38"/>
  <c r="Y144" i="38"/>
  <c r="X145" i="38"/>
  <c r="Y145" i="38"/>
  <c r="X146" i="38"/>
  <c r="Y146" i="38"/>
  <c r="X147" i="38"/>
  <c r="Y147" i="38"/>
  <c r="X148" i="38"/>
  <c r="Y148" i="38"/>
  <c r="X149" i="38"/>
  <c r="Y149" i="38"/>
  <c r="X150" i="38"/>
  <c r="Y150" i="38"/>
  <c r="X151" i="38"/>
  <c r="Y151" i="38"/>
  <c r="X152" i="38"/>
  <c r="Y152" i="38"/>
  <c r="X153" i="38"/>
  <c r="Y153" i="38"/>
  <c r="X154" i="38"/>
  <c r="Y154" i="38"/>
  <c r="X155" i="38"/>
  <c r="Y155" i="38"/>
  <c r="X156" i="38"/>
  <c r="Y156" i="38"/>
  <c r="X157" i="38"/>
  <c r="Y157" i="38"/>
  <c r="X158" i="38"/>
  <c r="Y158" i="38"/>
  <c r="X159" i="38"/>
  <c r="Y159" i="38"/>
  <c r="X160" i="38"/>
  <c r="Y160" i="38"/>
  <c r="X161" i="38"/>
  <c r="Y161" i="38"/>
  <c r="X162" i="38"/>
  <c r="Y162" i="38"/>
  <c r="X163" i="38"/>
  <c r="Y163" i="38"/>
  <c r="X164" i="38"/>
  <c r="Y164" i="38"/>
  <c r="X165" i="38"/>
  <c r="Y165" i="38"/>
  <c r="X166" i="38"/>
  <c r="Y166" i="38"/>
  <c r="X167" i="38"/>
  <c r="Y167" i="38"/>
  <c r="X168" i="38"/>
  <c r="Y168" i="38"/>
  <c r="X169" i="38"/>
  <c r="Y169" i="38"/>
  <c r="X170" i="38"/>
  <c r="Y170" i="38"/>
  <c r="X171" i="38"/>
  <c r="Y171" i="38"/>
  <c r="X172" i="38"/>
  <c r="Y172" i="38"/>
  <c r="X173" i="38"/>
  <c r="Y173" i="38"/>
  <c r="X174" i="38"/>
  <c r="Y174" i="38"/>
  <c r="X175" i="38"/>
  <c r="Y175" i="38"/>
  <c r="X176" i="38"/>
  <c r="Y176" i="38"/>
  <c r="X177" i="38"/>
  <c r="Y177" i="38"/>
  <c r="X178" i="38"/>
  <c r="Y178" i="38"/>
  <c r="X179" i="38"/>
  <c r="Y179" i="38"/>
  <c r="X180" i="38"/>
  <c r="Y180" i="38"/>
  <c r="X181" i="38"/>
  <c r="Y181" i="38"/>
  <c r="X182" i="38"/>
  <c r="Y182" i="38"/>
  <c r="X183" i="38"/>
  <c r="Y183" i="38"/>
  <c r="X184" i="38"/>
  <c r="Y184" i="38"/>
  <c r="X185" i="38"/>
  <c r="Y185" i="38"/>
  <c r="X186" i="38"/>
  <c r="Y186" i="38"/>
  <c r="X187" i="38"/>
  <c r="Y187" i="38"/>
  <c r="X188" i="38"/>
  <c r="Y188" i="38"/>
  <c r="X189" i="38"/>
  <c r="Y189" i="38"/>
  <c r="Z87" i="38"/>
  <c r="Z86" i="38"/>
  <c r="Z85" i="38"/>
  <c r="Z84" i="38"/>
  <c r="Z83" i="38"/>
  <c r="Z82" i="38"/>
  <c r="Z81" i="38"/>
  <c r="Z80" i="38"/>
  <c r="Z78" i="38"/>
  <c r="Z77" i="38"/>
  <c r="Z76" i="38"/>
  <c r="Z75" i="38"/>
  <c r="Z74" i="38"/>
  <c r="Z73" i="38"/>
  <c r="Z72" i="38"/>
  <c r="Z71" i="38"/>
  <c r="Z70" i="38"/>
  <c r="Z69" i="38"/>
  <c r="Z68" i="38"/>
  <c r="Z67" i="38"/>
  <c r="Z66" i="38"/>
  <c r="Z65" i="38"/>
  <c r="Z64" i="38"/>
  <c r="Z63" i="38"/>
  <c r="Z62" i="38"/>
  <c r="Z61" i="38"/>
  <c r="Z60" i="38"/>
  <c r="Z59" i="38"/>
  <c r="Z58" i="38"/>
  <c r="Z57" i="38"/>
  <c r="Z56" i="38"/>
  <c r="Z55" i="38"/>
  <c r="Z54" i="38"/>
  <c r="Z53" i="38"/>
  <c r="Z52" i="38"/>
  <c r="Z51" i="38"/>
  <c r="Z50" i="38"/>
  <c r="Z49" i="38"/>
  <c r="Z48" i="38"/>
  <c r="Z47" i="38"/>
  <c r="Z46" i="38"/>
  <c r="Z45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Z29" i="38"/>
  <c r="Z28" i="38"/>
  <c r="Z27" i="38"/>
  <c r="Z26" i="38"/>
  <c r="Z25" i="38"/>
  <c r="Z24" i="38"/>
  <c r="Z23" i="38"/>
  <c r="Z22" i="38"/>
  <c r="Z21" i="38"/>
  <c r="Z20" i="38"/>
  <c r="Z19" i="38"/>
  <c r="Z18" i="38"/>
  <c r="Z17" i="38"/>
  <c r="Z16" i="38"/>
  <c r="AM3" i="38"/>
  <c r="AM4" i="38"/>
  <c r="AM5" i="38"/>
  <c r="AM6" i="38"/>
  <c r="AM7" i="38"/>
  <c r="AM8" i="38"/>
  <c r="AM9" i="38"/>
  <c r="AM10" i="38"/>
  <c r="AM11" i="38"/>
  <c r="AM12" i="38"/>
  <c r="AM13" i="38"/>
  <c r="AM14" i="38"/>
  <c r="AL3" i="38"/>
  <c r="AL4" i="38"/>
  <c r="AL5" i="38"/>
  <c r="AL6" i="38"/>
  <c r="AL7" i="38"/>
  <c r="AL8" i="38"/>
  <c r="AL9" i="38"/>
  <c r="AL10" i="38"/>
  <c r="AL11" i="38"/>
  <c r="AL12" i="38"/>
  <c r="AL13" i="38"/>
  <c r="AL14" i="38"/>
  <c r="AK3" i="38"/>
  <c r="AK4" i="38"/>
  <c r="AK5" i="38"/>
  <c r="AK6" i="38"/>
  <c r="AK7" i="38"/>
  <c r="AK8" i="38"/>
  <c r="AK9" i="38"/>
  <c r="AK10" i="38"/>
  <c r="AK11" i="38"/>
  <c r="AK12" i="38"/>
  <c r="AK13" i="38"/>
  <c r="AK14" i="38"/>
  <c r="AJ3" i="38"/>
  <c r="AJ4" i="38"/>
  <c r="AJ5" i="38"/>
  <c r="AJ6" i="38"/>
  <c r="AJ7" i="38"/>
  <c r="AJ8" i="38"/>
  <c r="AJ9" i="38"/>
  <c r="AJ10" i="38"/>
  <c r="AJ11" i="38"/>
  <c r="AJ12" i="38"/>
  <c r="AJ13" i="38"/>
  <c r="AJ14" i="38"/>
  <c r="AI3" i="38"/>
  <c r="AI4" i="38"/>
  <c r="AI5" i="38"/>
  <c r="AI6" i="38"/>
  <c r="AI7" i="38"/>
  <c r="AI8" i="38"/>
  <c r="AI9" i="38"/>
  <c r="AI10" i="38"/>
  <c r="AI11" i="38"/>
  <c r="AI12" i="38"/>
  <c r="AI13" i="38"/>
  <c r="AI14" i="38"/>
  <c r="AH3" i="38"/>
  <c r="AH4" i="38"/>
  <c r="AH5" i="38"/>
  <c r="AH6" i="38"/>
  <c r="AH7" i="38"/>
  <c r="AH8" i="38"/>
  <c r="AH9" i="38"/>
  <c r="AH10" i="38"/>
  <c r="AH11" i="38"/>
  <c r="AH12" i="38"/>
  <c r="AH13" i="38"/>
  <c r="AH14" i="38"/>
  <c r="AG4" i="38"/>
  <c r="U4" i="4"/>
  <c r="AG5" i="38"/>
  <c r="U5" i="4"/>
  <c r="AG6" i="38"/>
  <c r="U6" i="4"/>
  <c r="AG7" i="38"/>
  <c r="U7" i="4"/>
  <c r="AG8" i="38"/>
  <c r="U8" i="4"/>
  <c r="AG9" i="38"/>
  <c r="U9" i="4"/>
  <c r="AG10" i="38"/>
  <c r="U10" i="4"/>
  <c r="AG11" i="38"/>
  <c r="U11" i="4"/>
  <c r="AG12" i="38"/>
  <c r="U12" i="4"/>
  <c r="AG13" i="38"/>
  <c r="U13" i="4"/>
  <c r="AG14" i="38"/>
  <c r="U14" i="4"/>
  <c r="AF15" i="38"/>
  <c r="Z15" i="38"/>
  <c r="Z14" i="38"/>
  <c r="Z13" i="38"/>
  <c r="Z12" i="38"/>
  <c r="Z11" i="38"/>
  <c r="Z10" i="38"/>
  <c r="Z9" i="38"/>
  <c r="Z8" i="38"/>
  <c r="Z7" i="38"/>
  <c r="AM1" i="38"/>
  <c r="AL1" i="38"/>
  <c r="AK1" i="38"/>
  <c r="AJ1" i="38"/>
  <c r="AI1" i="38"/>
  <c r="AH1" i="38"/>
  <c r="AG1" i="38"/>
  <c r="U1" i="4"/>
  <c r="AG2" i="4"/>
  <c r="X13" i="37"/>
  <c r="Y13" i="37"/>
  <c r="X12" i="37"/>
  <c r="Y12" i="37"/>
  <c r="X7" i="37"/>
  <c r="Y7" i="37"/>
  <c r="X10" i="37"/>
  <c r="Y10" i="37"/>
  <c r="X11" i="37"/>
  <c r="Y11" i="37"/>
  <c r="X14" i="37"/>
  <c r="Y14" i="37"/>
  <c r="X8" i="37"/>
  <c r="Y8" i="37"/>
  <c r="X9" i="37"/>
  <c r="Y9" i="37"/>
  <c r="X15" i="37"/>
  <c r="Y15" i="37"/>
  <c r="X16" i="37"/>
  <c r="Y16" i="37"/>
  <c r="X17" i="37"/>
  <c r="Y17" i="37"/>
  <c r="X18" i="37"/>
  <c r="Y18" i="37"/>
  <c r="X19" i="37"/>
  <c r="Y19" i="37"/>
  <c r="X20" i="37"/>
  <c r="Y20" i="37"/>
  <c r="X21" i="37"/>
  <c r="Y21" i="37"/>
  <c r="X22" i="37"/>
  <c r="Y22" i="37"/>
  <c r="X23" i="37"/>
  <c r="Y23" i="37"/>
  <c r="X24" i="37"/>
  <c r="X25" i="37"/>
  <c r="Y25" i="37"/>
  <c r="X26" i="37"/>
  <c r="Y26" i="37"/>
  <c r="X27" i="37"/>
  <c r="Y27" i="37"/>
  <c r="X28" i="37"/>
  <c r="Y28" i="37"/>
  <c r="X29" i="37"/>
  <c r="Y29" i="37"/>
  <c r="X30" i="37"/>
  <c r="Y30" i="37"/>
  <c r="X31" i="37"/>
  <c r="Y31" i="37"/>
  <c r="X32" i="37"/>
  <c r="Y32" i="37"/>
  <c r="X33" i="37"/>
  <c r="Y33" i="37"/>
  <c r="X34" i="37"/>
  <c r="Y34" i="37"/>
  <c r="X38" i="37"/>
  <c r="Y38" i="37"/>
  <c r="AG5" i="37"/>
  <c r="AG5" i="4"/>
  <c r="AG6" i="37"/>
  <c r="AG6" i="4"/>
  <c r="AG7" i="37"/>
  <c r="AG7" i="4"/>
  <c r="AG8" i="37"/>
  <c r="AG8" i="4"/>
  <c r="AG9" i="37"/>
  <c r="AG9" i="4"/>
  <c r="AG10" i="37"/>
  <c r="AG10" i="4"/>
  <c r="AG11" i="37"/>
  <c r="AG11" i="4"/>
  <c r="AG12" i="37"/>
  <c r="AG12" i="4"/>
  <c r="AG13" i="37"/>
  <c r="AG13" i="4"/>
  <c r="AG14" i="37"/>
  <c r="AG14" i="4"/>
  <c r="AG1" i="37"/>
  <c r="AG1" i="4"/>
  <c r="Y3" i="37"/>
  <c r="X39" i="37"/>
  <c r="Y39" i="37"/>
  <c r="X40" i="37"/>
  <c r="Y40" i="37"/>
  <c r="X41" i="37"/>
  <c r="Y41" i="37"/>
  <c r="X42" i="37"/>
  <c r="Y42" i="37"/>
  <c r="X43" i="37"/>
  <c r="Y43" i="37"/>
  <c r="X44" i="37"/>
  <c r="Y44" i="37"/>
  <c r="Y45" i="37"/>
  <c r="Y46" i="37"/>
  <c r="X47" i="37"/>
  <c r="Y47" i="37"/>
  <c r="X48" i="37"/>
  <c r="Y48" i="37"/>
  <c r="X49" i="37"/>
  <c r="Y49" i="37"/>
  <c r="X50" i="37"/>
  <c r="Y50" i="37"/>
  <c r="X51" i="37"/>
  <c r="Y51" i="37"/>
  <c r="X52" i="37"/>
  <c r="Y52" i="37"/>
  <c r="X53" i="37"/>
  <c r="Y53" i="37"/>
  <c r="X54" i="37"/>
  <c r="Y54" i="37"/>
  <c r="X55" i="37"/>
  <c r="Y55" i="37"/>
  <c r="X56" i="37"/>
  <c r="Y56" i="37"/>
  <c r="X57" i="37"/>
  <c r="Y57" i="37"/>
  <c r="X58" i="37"/>
  <c r="Y58" i="37"/>
  <c r="X59" i="37"/>
  <c r="Y59" i="37"/>
  <c r="X60" i="37"/>
  <c r="Y60" i="37"/>
  <c r="X61" i="37"/>
  <c r="Y61" i="37"/>
  <c r="X62" i="37"/>
  <c r="Y62" i="37"/>
  <c r="X63" i="37"/>
  <c r="Y63" i="37"/>
  <c r="X64" i="37"/>
  <c r="Y64" i="37"/>
  <c r="X65" i="37"/>
  <c r="Y65" i="37"/>
  <c r="X66" i="37"/>
  <c r="Y66" i="37"/>
  <c r="X67" i="37"/>
  <c r="Y67" i="37"/>
  <c r="X68" i="37"/>
  <c r="Y68" i="37"/>
  <c r="X69" i="37"/>
  <c r="Y69" i="37"/>
  <c r="X70" i="37"/>
  <c r="Y70" i="37"/>
  <c r="X71" i="37"/>
  <c r="Y71" i="37"/>
  <c r="X72" i="37"/>
  <c r="Y72" i="37"/>
  <c r="X73" i="37"/>
  <c r="Y73" i="37"/>
  <c r="X74" i="37"/>
  <c r="Y74" i="37"/>
  <c r="X75" i="37"/>
  <c r="Y75" i="37"/>
  <c r="X76" i="37"/>
  <c r="Y76" i="37"/>
  <c r="X77" i="37"/>
  <c r="Y77" i="37"/>
  <c r="X78" i="37"/>
  <c r="Y78" i="37"/>
  <c r="X79" i="37"/>
  <c r="Y79" i="37"/>
  <c r="X80" i="37"/>
  <c r="Y80" i="37"/>
  <c r="X81" i="37"/>
  <c r="Y81" i="37"/>
  <c r="X82" i="37"/>
  <c r="Y82" i="37"/>
  <c r="X83" i="37"/>
  <c r="Y83" i="37"/>
  <c r="X84" i="37"/>
  <c r="Y84" i="37"/>
  <c r="X85" i="37"/>
  <c r="Y85" i="37"/>
  <c r="X86" i="37"/>
  <c r="Y86" i="37"/>
  <c r="X87" i="37"/>
  <c r="Y87" i="37"/>
  <c r="X88" i="37"/>
  <c r="Y88" i="37"/>
  <c r="X89" i="37"/>
  <c r="Y89" i="37"/>
  <c r="X90" i="37"/>
  <c r="Y90" i="37"/>
  <c r="X91" i="37"/>
  <c r="Y91" i="37"/>
  <c r="X92" i="37"/>
  <c r="Y92" i="37"/>
  <c r="X93" i="37"/>
  <c r="Y93" i="37"/>
  <c r="X94" i="37"/>
  <c r="Y94" i="37"/>
  <c r="X95" i="37"/>
  <c r="Y95" i="37"/>
  <c r="X96" i="37"/>
  <c r="Y96" i="37"/>
  <c r="X97" i="37"/>
  <c r="Y97" i="37"/>
  <c r="X98" i="37"/>
  <c r="Y98" i="37"/>
  <c r="X99" i="37"/>
  <c r="Y99" i="37"/>
  <c r="X100" i="37"/>
  <c r="Y100" i="37"/>
  <c r="X101" i="37"/>
  <c r="Y101" i="37"/>
  <c r="X102" i="37"/>
  <c r="Y102" i="37"/>
  <c r="X103" i="37"/>
  <c r="Y103" i="37"/>
  <c r="X104" i="37"/>
  <c r="Y104" i="37"/>
  <c r="X105" i="37"/>
  <c r="Y105" i="37"/>
  <c r="X106" i="37"/>
  <c r="Y106" i="37"/>
  <c r="X107" i="37"/>
  <c r="Y107" i="37"/>
  <c r="X108" i="37"/>
  <c r="Y108" i="37"/>
  <c r="X109" i="37"/>
  <c r="Y109" i="37"/>
  <c r="X110" i="37"/>
  <c r="Y110" i="37"/>
  <c r="X111" i="37"/>
  <c r="Y111" i="37"/>
  <c r="X112" i="37"/>
  <c r="Y112" i="37"/>
  <c r="X113" i="37"/>
  <c r="Y113" i="37"/>
  <c r="X114" i="37"/>
  <c r="Y114" i="37"/>
  <c r="X115" i="37"/>
  <c r="Y115" i="37"/>
  <c r="X116" i="37"/>
  <c r="Y116" i="37"/>
  <c r="X117" i="37"/>
  <c r="Y117" i="37"/>
  <c r="X118" i="37"/>
  <c r="Y118" i="37"/>
  <c r="X119" i="37"/>
  <c r="Y119" i="37"/>
  <c r="X120" i="37"/>
  <c r="Y120" i="37"/>
  <c r="X121" i="37"/>
  <c r="Y121" i="37"/>
  <c r="X122" i="37"/>
  <c r="Y122" i="37"/>
  <c r="X123" i="37"/>
  <c r="Y123" i="37"/>
  <c r="X124" i="37"/>
  <c r="Y124" i="37"/>
  <c r="X125" i="37"/>
  <c r="Y125" i="37"/>
  <c r="X126" i="37"/>
  <c r="Y126" i="37"/>
  <c r="X127" i="37"/>
  <c r="Y127" i="37"/>
  <c r="X128" i="37"/>
  <c r="Y128" i="37"/>
  <c r="X129" i="37"/>
  <c r="Y129" i="37"/>
  <c r="X130" i="37"/>
  <c r="Y130" i="37"/>
  <c r="X131" i="37"/>
  <c r="Y131" i="37"/>
  <c r="X132" i="37"/>
  <c r="Y132" i="37"/>
  <c r="X133" i="37"/>
  <c r="Y133" i="37"/>
  <c r="X134" i="37"/>
  <c r="Y134" i="37"/>
  <c r="X135" i="37"/>
  <c r="Y135" i="37"/>
  <c r="X136" i="37"/>
  <c r="Y136" i="37"/>
  <c r="X137" i="37"/>
  <c r="Y137" i="37"/>
  <c r="X138" i="37"/>
  <c r="Y138" i="37"/>
  <c r="X139" i="37"/>
  <c r="Y139" i="37"/>
  <c r="X140" i="37"/>
  <c r="Y140" i="37"/>
  <c r="X141" i="37"/>
  <c r="Y141" i="37"/>
  <c r="X142" i="37"/>
  <c r="Y142" i="37"/>
  <c r="X143" i="37"/>
  <c r="Y143" i="37"/>
  <c r="X144" i="37"/>
  <c r="Y144" i="37"/>
  <c r="X145" i="37"/>
  <c r="Y145" i="37"/>
  <c r="X146" i="37"/>
  <c r="Y146" i="37"/>
  <c r="X147" i="37"/>
  <c r="Y147" i="37"/>
  <c r="X148" i="37"/>
  <c r="Y148" i="37"/>
  <c r="X149" i="37"/>
  <c r="Y149" i="37"/>
  <c r="X150" i="37"/>
  <c r="Y150" i="37"/>
  <c r="X151" i="37"/>
  <c r="Y151" i="37"/>
  <c r="X152" i="37"/>
  <c r="Y152" i="37"/>
  <c r="X153" i="37"/>
  <c r="Y153" i="37"/>
  <c r="X154" i="37"/>
  <c r="Y154" i="37"/>
  <c r="X155" i="37"/>
  <c r="Y155" i="37"/>
  <c r="X156" i="37"/>
  <c r="Y156" i="37"/>
  <c r="X157" i="37"/>
  <c r="Y157" i="37"/>
  <c r="X158" i="37"/>
  <c r="Y158" i="37"/>
  <c r="X159" i="37"/>
  <c r="Y159" i="37"/>
  <c r="X160" i="37"/>
  <c r="Y160" i="37"/>
  <c r="X161" i="37"/>
  <c r="Y161" i="37"/>
  <c r="X162" i="37"/>
  <c r="Y162" i="37"/>
  <c r="X163" i="37"/>
  <c r="Y163" i="37"/>
  <c r="X164" i="37"/>
  <c r="Y164" i="37"/>
  <c r="X165" i="37"/>
  <c r="Y165" i="37"/>
  <c r="X166" i="37"/>
  <c r="Y166" i="37"/>
  <c r="X167" i="37"/>
  <c r="Y167" i="37"/>
  <c r="X168" i="37"/>
  <c r="Y168" i="37"/>
  <c r="X169" i="37"/>
  <c r="Y169" i="37"/>
  <c r="X170" i="37"/>
  <c r="Y170" i="37"/>
  <c r="X171" i="37"/>
  <c r="Y171" i="37"/>
  <c r="X172" i="37"/>
  <c r="Y172" i="37"/>
  <c r="X173" i="37"/>
  <c r="Y173" i="37"/>
  <c r="X174" i="37"/>
  <c r="Y174" i="37"/>
  <c r="X175" i="37"/>
  <c r="Y175" i="37"/>
  <c r="X176" i="37"/>
  <c r="Y176" i="37"/>
  <c r="X177" i="37"/>
  <c r="Y177" i="37"/>
  <c r="X178" i="37"/>
  <c r="Y178" i="37"/>
  <c r="X179" i="37"/>
  <c r="Y179" i="37"/>
  <c r="X180" i="37"/>
  <c r="Y180" i="37"/>
  <c r="X181" i="37"/>
  <c r="Y181" i="37"/>
  <c r="X182" i="37"/>
  <c r="Y182" i="37"/>
  <c r="X183" i="37"/>
  <c r="Y183" i="37"/>
  <c r="X184" i="37"/>
  <c r="Y184" i="37"/>
  <c r="X185" i="37"/>
  <c r="Y185" i="37"/>
  <c r="X186" i="37"/>
  <c r="Y186" i="37"/>
  <c r="X187" i="37"/>
  <c r="Y187" i="37"/>
  <c r="X188" i="37"/>
  <c r="Y188" i="37"/>
  <c r="X189" i="37"/>
  <c r="Y189" i="37"/>
  <c r="Z87" i="37"/>
  <c r="Z86" i="37"/>
  <c r="Z85" i="37"/>
  <c r="Z84" i="37"/>
  <c r="Z83" i="37"/>
  <c r="Z82" i="37"/>
  <c r="Z81" i="37"/>
  <c r="Z80" i="37"/>
  <c r="Z78" i="37"/>
  <c r="Z77" i="37"/>
  <c r="Z76" i="37"/>
  <c r="Z75" i="37"/>
  <c r="Z74" i="37"/>
  <c r="Z73" i="37"/>
  <c r="Z72" i="37"/>
  <c r="Z71" i="37"/>
  <c r="Z70" i="37"/>
  <c r="Z69" i="37"/>
  <c r="Z68" i="37"/>
  <c r="Z67" i="37"/>
  <c r="Z66" i="37"/>
  <c r="Z65" i="37"/>
  <c r="Z64" i="37"/>
  <c r="Z63" i="37"/>
  <c r="Z62" i="37"/>
  <c r="Z61" i="37"/>
  <c r="Z60" i="37"/>
  <c r="Z59" i="37"/>
  <c r="Z58" i="37"/>
  <c r="Z57" i="37"/>
  <c r="Z56" i="37"/>
  <c r="Z55" i="37"/>
  <c r="Z54" i="37"/>
  <c r="Z53" i="37"/>
  <c r="Z52" i="37"/>
  <c r="Z51" i="37"/>
  <c r="Z50" i="37"/>
  <c r="Z49" i="37"/>
  <c r="Z48" i="37"/>
  <c r="Z47" i="37"/>
  <c r="Z46" i="37"/>
  <c r="Z45" i="37"/>
  <c r="Z44" i="37"/>
  <c r="Z43" i="37"/>
  <c r="Z42" i="37"/>
  <c r="Z41" i="37"/>
  <c r="Z40" i="37"/>
  <c r="Z39" i="37"/>
  <c r="Z38" i="37"/>
  <c r="Z37" i="37"/>
  <c r="Z36" i="37"/>
  <c r="Z35" i="37"/>
  <c r="Z9" i="37"/>
  <c r="Z8" i="37"/>
  <c r="Z19" i="37"/>
  <c r="Z33" i="37"/>
  <c r="Z25" i="37"/>
  <c r="Z24" i="37"/>
  <c r="Z18" i="37"/>
  <c r="Z32" i="37"/>
  <c r="Z17" i="37"/>
  <c r="Z34" i="37"/>
  <c r="Z20" i="37"/>
  <c r="Z31" i="37"/>
  <c r="Z14" i="37"/>
  <c r="Z28" i="37"/>
  <c r="Z12" i="37"/>
  <c r="Z13" i="37"/>
  <c r="Z16" i="37"/>
  <c r="Z15" i="37"/>
  <c r="Z21" i="37"/>
  <c r="AM3" i="37"/>
  <c r="AM4" i="37"/>
  <c r="AM5" i="37"/>
  <c r="AM6" i="37"/>
  <c r="AM7" i="37"/>
  <c r="AM8" i="37"/>
  <c r="AM9" i="37"/>
  <c r="AM10" i="37"/>
  <c r="AM11" i="37"/>
  <c r="AM12" i="37"/>
  <c r="AM13" i="37"/>
  <c r="AM14" i="37"/>
  <c r="AL3" i="37"/>
  <c r="AL4" i="37"/>
  <c r="AL5" i="37"/>
  <c r="AL6" i="37"/>
  <c r="AL7" i="37"/>
  <c r="AL8" i="37"/>
  <c r="AL9" i="37"/>
  <c r="AL10" i="37"/>
  <c r="AL11" i="37"/>
  <c r="AL12" i="37"/>
  <c r="AL13" i="37"/>
  <c r="AL14" i="37"/>
  <c r="AK3" i="37"/>
  <c r="AK4" i="37"/>
  <c r="AK5" i="37"/>
  <c r="AK6" i="37"/>
  <c r="AK7" i="37"/>
  <c r="AK8" i="37"/>
  <c r="AK9" i="37"/>
  <c r="AK10" i="37"/>
  <c r="AK11" i="37"/>
  <c r="AK12" i="37"/>
  <c r="AK13" i="37"/>
  <c r="AK14" i="37"/>
  <c r="AJ3" i="37"/>
  <c r="AJ4" i="37"/>
  <c r="AJ5" i="37"/>
  <c r="AJ6" i="37"/>
  <c r="AJ7" i="37"/>
  <c r="AJ8" i="37"/>
  <c r="AJ9" i="37"/>
  <c r="AJ10" i="37"/>
  <c r="AJ11" i="37"/>
  <c r="AJ12" i="37"/>
  <c r="AJ13" i="37"/>
  <c r="AJ14" i="37"/>
  <c r="AI3" i="37"/>
  <c r="AI4" i="37"/>
  <c r="AI5" i="37"/>
  <c r="AI6" i="37"/>
  <c r="AI7" i="37"/>
  <c r="AI8" i="37"/>
  <c r="AI9" i="37"/>
  <c r="AI10" i="37"/>
  <c r="AI11" i="37"/>
  <c r="AI12" i="37"/>
  <c r="AI13" i="37"/>
  <c r="AI14" i="37"/>
  <c r="AH3" i="37"/>
  <c r="AH4" i="37"/>
  <c r="AH5" i="37"/>
  <c r="AH6" i="37"/>
  <c r="AH7" i="37"/>
  <c r="AH8" i="37"/>
  <c r="AH9" i="37"/>
  <c r="AH10" i="37"/>
  <c r="AH11" i="37"/>
  <c r="AH12" i="37"/>
  <c r="AH13" i="37"/>
  <c r="AH14" i="37"/>
  <c r="AF15" i="37"/>
  <c r="Z10" i="37"/>
  <c r="Z23" i="37"/>
  <c r="Z22" i="37"/>
  <c r="Z27" i="37"/>
  <c r="Z26" i="37"/>
  <c r="Z29" i="37"/>
  <c r="Z30" i="37"/>
  <c r="Z11" i="37"/>
  <c r="Z7" i="37"/>
  <c r="AM1" i="37"/>
  <c r="AL1" i="37"/>
  <c r="AK1" i="37"/>
  <c r="AJ1" i="37"/>
  <c r="AI1" i="37"/>
  <c r="AH1" i="37"/>
  <c r="AG3" i="36"/>
  <c r="AG4" i="36"/>
  <c r="G4" i="4"/>
  <c r="X35" i="36"/>
  <c r="Y35" i="36"/>
  <c r="X36" i="36"/>
  <c r="Y36" i="36"/>
  <c r="X33" i="36"/>
  <c r="Y33" i="36"/>
  <c r="X34" i="36"/>
  <c r="Y34" i="36"/>
  <c r="AG5" i="36"/>
  <c r="G5" i="4"/>
  <c r="AG6" i="36"/>
  <c r="G6" i="4"/>
  <c r="AG7" i="36"/>
  <c r="G7" i="4"/>
  <c r="AG8" i="36"/>
  <c r="G8" i="4"/>
  <c r="AG9" i="36"/>
  <c r="G9" i="4"/>
  <c r="AG10" i="36"/>
  <c r="G10" i="4"/>
  <c r="AG11" i="36"/>
  <c r="G11" i="4"/>
  <c r="AG12" i="36"/>
  <c r="G12" i="4"/>
  <c r="AG13" i="36"/>
  <c r="G13" i="4"/>
  <c r="AG14" i="36"/>
  <c r="G14" i="4"/>
  <c r="G21" i="4"/>
  <c r="AH21" i="4" s="1"/>
  <c r="G2" i="4"/>
  <c r="AG1" i="36"/>
  <c r="G1" i="4"/>
  <c r="X3" i="36"/>
  <c r="Y3" i="36"/>
  <c r="Y4" i="36"/>
  <c r="Y5" i="36"/>
  <c r="X6" i="36"/>
  <c r="Y6" i="36"/>
  <c r="X37" i="36"/>
  <c r="Y37" i="36"/>
  <c r="X38" i="36"/>
  <c r="Y38" i="36"/>
  <c r="X39" i="36"/>
  <c r="Y39" i="36"/>
  <c r="X40" i="36"/>
  <c r="Y40" i="36"/>
  <c r="X41" i="36"/>
  <c r="Y41" i="36"/>
  <c r="X42" i="36"/>
  <c r="Y42" i="36"/>
  <c r="X43" i="36"/>
  <c r="Y43" i="36"/>
  <c r="X44" i="36"/>
  <c r="Y44" i="36"/>
  <c r="X45" i="36"/>
  <c r="Y45" i="36"/>
  <c r="X46" i="36"/>
  <c r="Y46" i="36"/>
  <c r="X47" i="36"/>
  <c r="Y47" i="36"/>
  <c r="X48" i="36"/>
  <c r="Y48" i="36"/>
  <c r="X49" i="36"/>
  <c r="Y49" i="36"/>
  <c r="X50" i="36"/>
  <c r="Y50" i="36"/>
  <c r="X51" i="36"/>
  <c r="Y51" i="36"/>
  <c r="X52" i="36"/>
  <c r="Y52" i="36"/>
  <c r="X53" i="36"/>
  <c r="Y53" i="36"/>
  <c r="X54" i="36"/>
  <c r="Y54" i="36"/>
  <c r="X55" i="36"/>
  <c r="Y55" i="36"/>
  <c r="X56" i="36"/>
  <c r="Y56" i="36"/>
  <c r="X57" i="36"/>
  <c r="Y57" i="36"/>
  <c r="X58" i="36"/>
  <c r="Y58" i="36"/>
  <c r="X59" i="36"/>
  <c r="Y59" i="36"/>
  <c r="X60" i="36"/>
  <c r="Y60" i="36"/>
  <c r="X61" i="36"/>
  <c r="Y61" i="36"/>
  <c r="X62" i="36"/>
  <c r="Y62" i="36"/>
  <c r="X63" i="36"/>
  <c r="Y63" i="36"/>
  <c r="X64" i="36"/>
  <c r="Y64" i="36"/>
  <c r="X65" i="36"/>
  <c r="Y65" i="36"/>
  <c r="X66" i="36"/>
  <c r="Y66" i="36"/>
  <c r="X67" i="36"/>
  <c r="Y67" i="36"/>
  <c r="X68" i="36"/>
  <c r="Y68" i="36"/>
  <c r="X69" i="36"/>
  <c r="Y69" i="36"/>
  <c r="X70" i="36"/>
  <c r="Y70" i="36"/>
  <c r="X71" i="36"/>
  <c r="Y71" i="36"/>
  <c r="X72" i="36"/>
  <c r="Y72" i="36"/>
  <c r="X73" i="36"/>
  <c r="Y73" i="36"/>
  <c r="X74" i="36"/>
  <c r="Y74" i="36"/>
  <c r="X75" i="36"/>
  <c r="Y75" i="36"/>
  <c r="X76" i="36"/>
  <c r="Y76" i="36"/>
  <c r="X77" i="36"/>
  <c r="Y77" i="36"/>
  <c r="X78" i="36"/>
  <c r="Y78" i="36"/>
  <c r="X79" i="36"/>
  <c r="Y79" i="36"/>
  <c r="X80" i="36"/>
  <c r="Y80" i="36"/>
  <c r="X81" i="36"/>
  <c r="Y81" i="36"/>
  <c r="X82" i="36"/>
  <c r="Y82" i="36"/>
  <c r="X83" i="36"/>
  <c r="Y83" i="36"/>
  <c r="X84" i="36"/>
  <c r="Y84" i="36"/>
  <c r="X85" i="36"/>
  <c r="Y85" i="36"/>
  <c r="X86" i="36"/>
  <c r="Y86" i="36"/>
  <c r="X87" i="36"/>
  <c r="Y87" i="36"/>
  <c r="X88" i="36"/>
  <c r="Y88" i="36"/>
  <c r="X89" i="36"/>
  <c r="Y89" i="36"/>
  <c r="X90" i="36"/>
  <c r="Y90" i="36"/>
  <c r="X91" i="36"/>
  <c r="Y91" i="36"/>
  <c r="X92" i="36"/>
  <c r="Y92" i="36"/>
  <c r="X93" i="36"/>
  <c r="Y93" i="36"/>
  <c r="X94" i="36"/>
  <c r="Y94" i="36"/>
  <c r="X95" i="36"/>
  <c r="Y95" i="36"/>
  <c r="X96" i="36"/>
  <c r="Y96" i="36"/>
  <c r="X97" i="36"/>
  <c r="Y97" i="36"/>
  <c r="X98" i="36"/>
  <c r="Y98" i="36"/>
  <c r="X99" i="36"/>
  <c r="Y99" i="36"/>
  <c r="X100" i="36"/>
  <c r="Y100" i="36"/>
  <c r="X101" i="36"/>
  <c r="Y101" i="36"/>
  <c r="X102" i="36"/>
  <c r="Y102" i="36"/>
  <c r="X103" i="36"/>
  <c r="Y103" i="36"/>
  <c r="X104" i="36"/>
  <c r="Y104" i="36"/>
  <c r="X105" i="36"/>
  <c r="Y105" i="36"/>
  <c r="X106" i="36"/>
  <c r="Y106" i="36"/>
  <c r="X107" i="36"/>
  <c r="Y107" i="36"/>
  <c r="X108" i="36"/>
  <c r="Y108" i="36"/>
  <c r="X109" i="36"/>
  <c r="Y109" i="36"/>
  <c r="X110" i="36"/>
  <c r="Y110" i="36"/>
  <c r="X111" i="36"/>
  <c r="Y111" i="36"/>
  <c r="X112" i="36"/>
  <c r="Y112" i="36"/>
  <c r="X113" i="36"/>
  <c r="Y113" i="36"/>
  <c r="X114" i="36"/>
  <c r="Y114" i="36"/>
  <c r="X115" i="36"/>
  <c r="Y115" i="36"/>
  <c r="X116" i="36"/>
  <c r="Y116" i="36"/>
  <c r="X117" i="36"/>
  <c r="Y117" i="36"/>
  <c r="X118" i="36"/>
  <c r="Y118" i="36"/>
  <c r="X119" i="36"/>
  <c r="Y119" i="36"/>
  <c r="X120" i="36"/>
  <c r="Y120" i="36"/>
  <c r="X121" i="36"/>
  <c r="Y121" i="36"/>
  <c r="X122" i="36"/>
  <c r="Y122" i="36"/>
  <c r="X123" i="36"/>
  <c r="Y123" i="36"/>
  <c r="X124" i="36"/>
  <c r="Y124" i="36"/>
  <c r="X125" i="36"/>
  <c r="Y125" i="36"/>
  <c r="X126" i="36"/>
  <c r="Y126" i="36"/>
  <c r="X127" i="36"/>
  <c r="Y127" i="36"/>
  <c r="X128" i="36"/>
  <c r="Y128" i="36"/>
  <c r="X129" i="36"/>
  <c r="Y129" i="36"/>
  <c r="X130" i="36"/>
  <c r="Y130" i="36"/>
  <c r="X131" i="36"/>
  <c r="Y131" i="36"/>
  <c r="X132" i="36"/>
  <c r="Y132" i="36"/>
  <c r="X133" i="36"/>
  <c r="Y133" i="36"/>
  <c r="X134" i="36"/>
  <c r="Y134" i="36"/>
  <c r="X135" i="36"/>
  <c r="Y135" i="36"/>
  <c r="X136" i="36"/>
  <c r="Y136" i="36"/>
  <c r="X137" i="36"/>
  <c r="Y137" i="36"/>
  <c r="X138" i="36"/>
  <c r="Y138" i="36"/>
  <c r="X139" i="36"/>
  <c r="Y139" i="36"/>
  <c r="X140" i="36"/>
  <c r="Y140" i="36"/>
  <c r="X141" i="36"/>
  <c r="Y141" i="36"/>
  <c r="X142" i="36"/>
  <c r="Y142" i="36"/>
  <c r="X143" i="36"/>
  <c r="Y143" i="36"/>
  <c r="X144" i="36"/>
  <c r="Y144" i="36"/>
  <c r="X145" i="36"/>
  <c r="Y145" i="36"/>
  <c r="X146" i="36"/>
  <c r="Y146" i="36"/>
  <c r="X147" i="36"/>
  <c r="Y147" i="36"/>
  <c r="X148" i="36"/>
  <c r="Y148" i="36"/>
  <c r="X149" i="36"/>
  <c r="Y149" i="36"/>
  <c r="X150" i="36"/>
  <c r="Y150" i="36"/>
  <c r="X151" i="36"/>
  <c r="Y151" i="36"/>
  <c r="X152" i="36"/>
  <c r="Y152" i="36"/>
  <c r="X153" i="36"/>
  <c r="Y153" i="36"/>
  <c r="X154" i="36"/>
  <c r="Y154" i="36"/>
  <c r="X155" i="36"/>
  <c r="Y155" i="36"/>
  <c r="X156" i="36"/>
  <c r="Y156" i="36"/>
  <c r="X157" i="36"/>
  <c r="Y157" i="36"/>
  <c r="X158" i="36"/>
  <c r="Y158" i="36"/>
  <c r="X159" i="36"/>
  <c r="Y159" i="36"/>
  <c r="X160" i="36"/>
  <c r="Y160" i="36"/>
  <c r="X161" i="36"/>
  <c r="Y161" i="36"/>
  <c r="X162" i="36"/>
  <c r="Y162" i="36"/>
  <c r="X163" i="36"/>
  <c r="Y163" i="36"/>
  <c r="X164" i="36"/>
  <c r="Y164" i="36"/>
  <c r="X165" i="36"/>
  <c r="Y165" i="36"/>
  <c r="X166" i="36"/>
  <c r="Y166" i="36"/>
  <c r="X167" i="36"/>
  <c r="Y167" i="36"/>
  <c r="X168" i="36"/>
  <c r="Y168" i="36"/>
  <c r="X169" i="36"/>
  <c r="Y169" i="36"/>
  <c r="X170" i="36"/>
  <c r="Y170" i="36"/>
  <c r="X171" i="36"/>
  <c r="Y171" i="36"/>
  <c r="X172" i="36"/>
  <c r="Y172" i="36"/>
  <c r="X173" i="36"/>
  <c r="Y173" i="36"/>
  <c r="X174" i="36"/>
  <c r="Y174" i="36"/>
  <c r="X175" i="36"/>
  <c r="Y175" i="36"/>
  <c r="X176" i="36"/>
  <c r="Y176" i="36"/>
  <c r="X177" i="36"/>
  <c r="Y177" i="36"/>
  <c r="X178" i="36"/>
  <c r="Y178" i="36"/>
  <c r="X179" i="36"/>
  <c r="Y179" i="36"/>
  <c r="X180" i="36"/>
  <c r="Y180" i="36"/>
  <c r="X181" i="36"/>
  <c r="Y181" i="36"/>
  <c r="X182" i="36"/>
  <c r="Y182" i="36"/>
  <c r="X183" i="36"/>
  <c r="Y183" i="36"/>
  <c r="X184" i="36"/>
  <c r="Y184" i="36"/>
  <c r="X185" i="36"/>
  <c r="Y185" i="36"/>
  <c r="X186" i="36"/>
  <c r="Y186" i="36"/>
  <c r="X187" i="36"/>
  <c r="Y187" i="36"/>
  <c r="X188" i="36"/>
  <c r="Y188" i="36"/>
  <c r="Z86" i="36"/>
  <c r="Z85" i="36"/>
  <c r="Z84" i="36"/>
  <c r="Z83" i="36"/>
  <c r="Z82" i="36"/>
  <c r="Z81" i="36"/>
  <c r="Z80" i="36"/>
  <c r="Z79" i="36"/>
  <c r="Z77" i="36"/>
  <c r="Z76" i="36"/>
  <c r="Z75" i="36"/>
  <c r="Z74" i="36"/>
  <c r="Z73" i="36"/>
  <c r="Z72" i="36"/>
  <c r="Z71" i="36"/>
  <c r="Z70" i="36"/>
  <c r="Z69" i="36"/>
  <c r="Z68" i="36"/>
  <c r="Z67" i="36"/>
  <c r="Z66" i="36"/>
  <c r="Z65" i="36"/>
  <c r="Z64" i="36"/>
  <c r="Z63" i="36"/>
  <c r="Z62" i="36"/>
  <c r="Z61" i="36"/>
  <c r="Z60" i="36"/>
  <c r="Z59" i="36"/>
  <c r="Z58" i="36"/>
  <c r="Z57" i="36"/>
  <c r="Z56" i="36"/>
  <c r="Z55" i="36"/>
  <c r="Z54" i="36"/>
  <c r="Z53" i="36"/>
  <c r="Z52" i="36"/>
  <c r="Z51" i="36"/>
  <c r="Z50" i="36"/>
  <c r="Z49" i="36"/>
  <c r="Z48" i="36"/>
  <c r="Z47" i="36"/>
  <c r="Z46" i="36"/>
  <c r="Z45" i="36"/>
  <c r="Z44" i="36"/>
  <c r="Z43" i="36"/>
  <c r="Z42" i="36"/>
  <c r="Z41" i="36"/>
  <c r="Z40" i="36"/>
  <c r="Z39" i="36"/>
  <c r="Z38" i="36"/>
  <c r="Z37" i="36"/>
  <c r="Z25" i="36"/>
  <c r="Z22" i="36"/>
  <c r="Z14" i="36"/>
  <c r="Z28" i="36"/>
  <c r="Z8" i="36"/>
  <c r="Z26" i="36"/>
  <c r="Z23" i="36"/>
  <c r="Z27" i="36"/>
  <c r="Z7" i="36"/>
  <c r="Z24" i="36"/>
  <c r="Z34" i="36"/>
  <c r="Z17" i="36"/>
  <c r="Z11" i="36"/>
  <c r="Z21" i="36"/>
  <c r="Z13" i="36"/>
  <c r="Z29" i="36"/>
  <c r="Z20" i="36"/>
  <c r="Z10" i="36"/>
  <c r="Z15" i="36"/>
  <c r="Z9" i="36"/>
  <c r="Z30" i="36"/>
  <c r="AM3" i="36"/>
  <c r="AM4" i="36"/>
  <c r="AM5" i="36"/>
  <c r="AM6" i="36"/>
  <c r="AM7" i="36"/>
  <c r="AM8" i="36"/>
  <c r="AM9" i="36"/>
  <c r="AM10" i="36"/>
  <c r="AM11" i="36"/>
  <c r="AM12" i="36"/>
  <c r="AM13" i="36"/>
  <c r="AM14" i="36"/>
  <c r="AL3" i="36"/>
  <c r="AL4" i="36"/>
  <c r="AL5" i="36"/>
  <c r="AL6" i="36"/>
  <c r="AL7" i="36"/>
  <c r="AL8" i="36"/>
  <c r="AL9" i="36"/>
  <c r="AL10" i="36"/>
  <c r="AL11" i="36"/>
  <c r="AL12" i="36"/>
  <c r="AL13" i="36"/>
  <c r="AL14" i="36"/>
  <c r="AK3" i="36"/>
  <c r="AK4" i="36"/>
  <c r="AK5" i="36"/>
  <c r="AK6" i="36"/>
  <c r="AK7" i="36"/>
  <c r="AK8" i="36"/>
  <c r="AK9" i="36"/>
  <c r="AK10" i="36"/>
  <c r="AK11" i="36"/>
  <c r="AK12" i="36"/>
  <c r="AK13" i="36"/>
  <c r="AK14" i="36"/>
  <c r="AJ3" i="36"/>
  <c r="AJ4" i="36"/>
  <c r="AJ5" i="36"/>
  <c r="AJ6" i="36"/>
  <c r="AJ7" i="36"/>
  <c r="AJ8" i="36"/>
  <c r="AJ9" i="36"/>
  <c r="AJ10" i="36"/>
  <c r="AJ11" i="36"/>
  <c r="AJ12" i="36"/>
  <c r="AJ13" i="36"/>
  <c r="AJ14" i="36"/>
  <c r="AI3" i="36"/>
  <c r="AI4" i="36"/>
  <c r="AI5" i="36"/>
  <c r="AI6" i="36"/>
  <c r="AI7" i="36"/>
  <c r="AI8" i="36"/>
  <c r="AI9" i="36"/>
  <c r="AI10" i="36"/>
  <c r="AI11" i="36"/>
  <c r="AI12" i="36"/>
  <c r="AI13" i="36"/>
  <c r="AI14" i="36"/>
  <c r="AH3" i="36"/>
  <c r="AH4" i="36"/>
  <c r="AH5" i="36"/>
  <c r="AH6" i="36"/>
  <c r="AH7" i="36"/>
  <c r="AH8" i="36"/>
  <c r="AH9" i="36"/>
  <c r="AH10" i="36"/>
  <c r="AH11" i="36"/>
  <c r="AH12" i="36"/>
  <c r="AH13" i="36"/>
  <c r="AH14" i="36"/>
  <c r="AF15" i="36"/>
  <c r="Z16" i="36"/>
  <c r="Z19" i="36"/>
  <c r="Z18" i="36"/>
  <c r="Z12" i="36"/>
  <c r="Z31" i="36"/>
  <c r="Z33" i="36"/>
  <c r="Z36" i="36"/>
  <c r="Z32" i="36"/>
  <c r="Z35" i="36"/>
  <c r="Z6" i="36"/>
  <c r="Z5" i="36"/>
  <c r="AC4" i="36"/>
  <c r="Z4" i="36"/>
  <c r="AM1" i="36"/>
  <c r="AL1" i="36"/>
  <c r="AK1" i="36"/>
  <c r="AJ1" i="36"/>
  <c r="AI1" i="36"/>
  <c r="AH1" i="36"/>
  <c r="X3" i="32"/>
  <c r="Y3" i="32"/>
  <c r="Y4" i="32"/>
  <c r="Y5" i="32"/>
  <c r="X6" i="32"/>
  <c r="Y6" i="32"/>
  <c r="X7" i="32"/>
  <c r="Y7" i="32"/>
  <c r="AG3" i="32"/>
  <c r="V3" i="4"/>
  <c r="X8" i="32"/>
  <c r="Y8" i="32"/>
  <c r="X9" i="32"/>
  <c r="Y9" i="32"/>
  <c r="X10" i="32"/>
  <c r="Y10" i="32"/>
  <c r="X11" i="32"/>
  <c r="Y11" i="32"/>
  <c r="X12" i="32"/>
  <c r="Y12" i="32"/>
  <c r="X13" i="32"/>
  <c r="Y13" i="32"/>
  <c r="X14" i="32"/>
  <c r="Y14" i="32"/>
  <c r="X15" i="32"/>
  <c r="Y15" i="32"/>
  <c r="X16" i="32"/>
  <c r="Y16" i="32"/>
  <c r="X17" i="32"/>
  <c r="Y17" i="32"/>
  <c r="X18" i="32"/>
  <c r="Y18" i="32"/>
  <c r="X19" i="32"/>
  <c r="Y19" i="32"/>
  <c r="X20" i="32"/>
  <c r="Y20" i="32"/>
  <c r="X21" i="32"/>
  <c r="Y21" i="32"/>
  <c r="X22" i="32"/>
  <c r="Y22" i="32"/>
  <c r="X23" i="32"/>
  <c r="Y23" i="32"/>
  <c r="X24" i="32"/>
  <c r="Y24" i="32"/>
  <c r="X25" i="32"/>
  <c r="Y25" i="32"/>
  <c r="X26" i="32"/>
  <c r="Y26" i="32"/>
  <c r="X27" i="32"/>
  <c r="Y27" i="32"/>
  <c r="X28" i="32"/>
  <c r="Y28" i="32"/>
  <c r="X29" i="32"/>
  <c r="Y29" i="32"/>
  <c r="X30" i="32"/>
  <c r="Y30" i="32"/>
  <c r="X31" i="32"/>
  <c r="Y31" i="32"/>
  <c r="X32" i="32"/>
  <c r="Y32" i="32"/>
  <c r="X33" i="32"/>
  <c r="Y33" i="32"/>
  <c r="X34" i="32"/>
  <c r="Y34" i="32"/>
  <c r="X35" i="32"/>
  <c r="Y35" i="32"/>
  <c r="X36" i="32"/>
  <c r="Y36" i="32"/>
  <c r="X37" i="32"/>
  <c r="Y37" i="32"/>
  <c r="X38" i="32"/>
  <c r="Y38" i="32"/>
  <c r="X39" i="32"/>
  <c r="Y39" i="32"/>
  <c r="X40" i="32"/>
  <c r="Y40" i="32"/>
  <c r="X41" i="32"/>
  <c r="Y41" i="32"/>
  <c r="X42" i="32"/>
  <c r="Y42" i="32"/>
  <c r="X43" i="32"/>
  <c r="Y43" i="32"/>
  <c r="X44" i="32"/>
  <c r="Y44" i="32"/>
  <c r="X45" i="32"/>
  <c r="Y45" i="32"/>
  <c r="X46" i="32"/>
  <c r="Y46" i="32"/>
  <c r="X47" i="32"/>
  <c r="Y47" i="32"/>
  <c r="X48" i="32"/>
  <c r="Y48" i="32"/>
  <c r="X49" i="32"/>
  <c r="Y49" i="32"/>
  <c r="X50" i="32"/>
  <c r="Y50" i="32"/>
  <c r="X51" i="32"/>
  <c r="Y51" i="32"/>
  <c r="X52" i="32"/>
  <c r="X53" i="32"/>
  <c r="Y53" i="32"/>
  <c r="X54" i="32"/>
  <c r="Y54" i="32"/>
  <c r="X55" i="32"/>
  <c r="Y55" i="32"/>
  <c r="X56" i="32"/>
  <c r="Y56" i="32"/>
  <c r="X57" i="32"/>
  <c r="Y57" i="32"/>
  <c r="X58" i="32"/>
  <c r="Y58" i="32"/>
  <c r="X59" i="32"/>
  <c r="Y59" i="32"/>
  <c r="X60" i="32"/>
  <c r="Y60" i="32"/>
  <c r="X61" i="32"/>
  <c r="Y61" i="32"/>
  <c r="X62" i="32"/>
  <c r="Y62" i="32"/>
  <c r="X63" i="32"/>
  <c r="Y63" i="32"/>
  <c r="X64" i="32"/>
  <c r="Y64" i="32"/>
  <c r="X65" i="32"/>
  <c r="Y65" i="32"/>
  <c r="X66" i="32"/>
  <c r="Y66" i="32"/>
  <c r="X67" i="32"/>
  <c r="Y67" i="32"/>
  <c r="X68" i="32"/>
  <c r="Y68" i="32"/>
  <c r="X69" i="32"/>
  <c r="Y69" i="32"/>
  <c r="X70" i="32"/>
  <c r="Y70" i="32"/>
  <c r="X71" i="32"/>
  <c r="Y71" i="32"/>
  <c r="X72" i="32"/>
  <c r="Y72" i="32"/>
  <c r="X73" i="32"/>
  <c r="Y73" i="32"/>
  <c r="X74" i="32"/>
  <c r="Y74" i="32"/>
  <c r="X75" i="32"/>
  <c r="Y75" i="32"/>
  <c r="X76" i="32"/>
  <c r="Y76" i="32"/>
  <c r="X77" i="32"/>
  <c r="Y77" i="32"/>
  <c r="X78" i="32"/>
  <c r="Y78" i="32"/>
  <c r="X79" i="32"/>
  <c r="Y79" i="32"/>
  <c r="X80" i="32"/>
  <c r="Y80" i="32"/>
  <c r="X81" i="32"/>
  <c r="Y81" i="32"/>
  <c r="X82" i="32"/>
  <c r="Y82" i="32"/>
  <c r="X83" i="32"/>
  <c r="Y83" i="32"/>
  <c r="X84" i="32"/>
  <c r="Y84" i="32"/>
  <c r="X85" i="32"/>
  <c r="Y85" i="32"/>
  <c r="X86" i="32"/>
  <c r="Y86" i="32"/>
  <c r="X87" i="32"/>
  <c r="Y87" i="32"/>
  <c r="X88" i="32"/>
  <c r="Y88" i="32"/>
  <c r="X89" i="32"/>
  <c r="Y89" i="32"/>
  <c r="X90" i="32"/>
  <c r="Y90" i="32"/>
  <c r="X91" i="32"/>
  <c r="Y91" i="32"/>
  <c r="X92" i="32"/>
  <c r="Y92" i="32"/>
  <c r="X93" i="32"/>
  <c r="Y93" i="32"/>
  <c r="X94" i="32"/>
  <c r="Y94" i="32"/>
  <c r="X95" i="32"/>
  <c r="Y95" i="32"/>
  <c r="X96" i="32"/>
  <c r="Y96" i="32"/>
  <c r="X97" i="32"/>
  <c r="Y97" i="32"/>
  <c r="X98" i="32"/>
  <c r="Y98" i="32"/>
  <c r="X99" i="32"/>
  <c r="Y99" i="32"/>
  <c r="X100" i="32"/>
  <c r="Y100" i="32"/>
  <c r="X101" i="32"/>
  <c r="Y101" i="32"/>
  <c r="X102" i="32"/>
  <c r="Y102" i="32"/>
  <c r="X103" i="32"/>
  <c r="Y103" i="32"/>
  <c r="X104" i="32"/>
  <c r="Y104" i="32"/>
  <c r="X105" i="32"/>
  <c r="Y105" i="32"/>
  <c r="X106" i="32"/>
  <c r="Y106" i="32"/>
  <c r="X107" i="32"/>
  <c r="Y107" i="32"/>
  <c r="X108" i="32"/>
  <c r="Y108" i="32"/>
  <c r="X109" i="32"/>
  <c r="Y109" i="32"/>
  <c r="X110" i="32"/>
  <c r="Y110" i="32"/>
  <c r="X111" i="32"/>
  <c r="Y111" i="32"/>
  <c r="X112" i="32"/>
  <c r="Y112" i="32"/>
  <c r="X113" i="32"/>
  <c r="Y113" i="32"/>
  <c r="X114" i="32"/>
  <c r="Y114" i="32"/>
  <c r="X115" i="32"/>
  <c r="Y115" i="32"/>
  <c r="X116" i="32"/>
  <c r="Y116" i="32"/>
  <c r="X117" i="32"/>
  <c r="Y117" i="32"/>
  <c r="X118" i="32"/>
  <c r="Y118" i="32"/>
  <c r="X119" i="32"/>
  <c r="Y119" i="32"/>
  <c r="X120" i="32"/>
  <c r="Y120" i="32"/>
  <c r="X121" i="32"/>
  <c r="Y121" i="32"/>
  <c r="X122" i="32"/>
  <c r="Y122" i="32"/>
  <c r="X123" i="32"/>
  <c r="Y123" i="32"/>
  <c r="X124" i="32"/>
  <c r="Y124" i="32"/>
  <c r="X125" i="32"/>
  <c r="Y125" i="32"/>
  <c r="X126" i="32"/>
  <c r="Y126" i="32"/>
  <c r="X127" i="32"/>
  <c r="Y127" i="32"/>
  <c r="X128" i="32"/>
  <c r="Y128" i="32"/>
  <c r="X129" i="32"/>
  <c r="Y129" i="32"/>
  <c r="X130" i="32"/>
  <c r="Y130" i="32"/>
  <c r="X131" i="32"/>
  <c r="Y131" i="32"/>
  <c r="X132" i="32"/>
  <c r="Y132" i="32"/>
  <c r="X133" i="32"/>
  <c r="Y133" i="32"/>
  <c r="X134" i="32"/>
  <c r="Y134" i="32"/>
  <c r="X135" i="32"/>
  <c r="Y135" i="32"/>
  <c r="X136" i="32"/>
  <c r="Y136" i="32"/>
  <c r="X137" i="32"/>
  <c r="Y137" i="32"/>
  <c r="X138" i="32"/>
  <c r="Y138" i="32"/>
  <c r="X139" i="32"/>
  <c r="Y139" i="32"/>
  <c r="X140" i="32"/>
  <c r="Y140" i="32"/>
  <c r="X141" i="32"/>
  <c r="Y141" i="32"/>
  <c r="X142" i="32"/>
  <c r="Y142" i="32"/>
  <c r="X143" i="32"/>
  <c r="Y143" i="32"/>
  <c r="X144" i="32"/>
  <c r="Y144" i="32"/>
  <c r="X145" i="32"/>
  <c r="Y145" i="32"/>
  <c r="X146" i="32"/>
  <c r="Y146" i="32"/>
  <c r="X147" i="32"/>
  <c r="Y147" i="32"/>
  <c r="X148" i="32"/>
  <c r="Y148" i="32"/>
  <c r="X149" i="32"/>
  <c r="Y149" i="32"/>
  <c r="X150" i="32"/>
  <c r="Y150" i="32"/>
  <c r="X151" i="32"/>
  <c r="Y151" i="32"/>
  <c r="X152" i="32"/>
  <c r="Y152" i="32"/>
  <c r="X153" i="32"/>
  <c r="Y153" i="32"/>
  <c r="X154" i="32"/>
  <c r="Y154" i="32"/>
  <c r="X155" i="32"/>
  <c r="Y155" i="32"/>
  <c r="X156" i="32"/>
  <c r="Y156" i="32"/>
  <c r="X157" i="32"/>
  <c r="Y157" i="32"/>
  <c r="X158" i="32"/>
  <c r="Y158" i="32"/>
  <c r="X159" i="32"/>
  <c r="Y159" i="32"/>
  <c r="X160" i="32"/>
  <c r="Y160" i="32"/>
  <c r="X161" i="32"/>
  <c r="Y161" i="32"/>
  <c r="X162" i="32"/>
  <c r="Y162" i="32"/>
  <c r="X163" i="32"/>
  <c r="Y163" i="32"/>
  <c r="X164" i="32"/>
  <c r="Y164" i="32"/>
  <c r="X165" i="32"/>
  <c r="Y165" i="32"/>
  <c r="X166" i="32"/>
  <c r="Y166" i="32"/>
  <c r="X167" i="32"/>
  <c r="Y167" i="32"/>
  <c r="X168" i="32"/>
  <c r="Y168" i="32"/>
  <c r="X169" i="32"/>
  <c r="Y169" i="32"/>
  <c r="X170" i="32"/>
  <c r="Y170" i="32"/>
  <c r="X171" i="32"/>
  <c r="Y171" i="32"/>
  <c r="X172" i="32"/>
  <c r="Y172" i="32"/>
  <c r="X173" i="32"/>
  <c r="Y173" i="32"/>
  <c r="X174" i="32"/>
  <c r="Y174" i="32"/>
  <c r="X175" i="32"/>
  <c r="Y175" i="32"/>
  <c r="X176" i="32"/>
  <c r="Y176" i="32"/>
  <c r="X177" i="32"/>
  <c r="Y177" i="32"/>
  <c r="X178" i="32"/>
  <c r="Y178" i="32"/>
  <c r="X179" i="32"/>
  <c r="Y179" i="32"/>
  <c r="X180" i="32"/>
  <c r="Y180" i="32"/>
  <c r="X181" i="32"/>
  <c r="Y181" i="32"/>
  <c r="X182" i="32"/>
  <c r="Y182" i="32"/>
  <c r="X183" i="32"/>
  <c r="Y183" i="32"/>
  <c r="X184" i="32"/>
  <c r="Y184" i="32"/>
  <c r="X185" i="32"/>
  <c r="Y185" i="32"/>
  <c r="X186" i="32"/>
  <c r="Y186" i="32"/>
  <c r="Z84" i="32"/>
  <c r="Z83" i="32"/>
  <c r="Z82" i="32"/>
  <c r="Z81" i="32"/>
  <c r="Z80" i="32"/>
  <c r="Z79" i="32"/>
  <c r="Z78" i="32"/>
  <c r="Z77" i="32"/>
  <c r="Z75" i="32"/>
  <c r="Z74" i="32"/>
  <c r="Z73" i="32"/>
  <c r="Z72" i="32"/>
  <c r="Z71" i="32"/>
  <c r="Z70" i="32"/>
  <c r="Z69" i="32"/>
  <c r="Z68" i="32"/>
  <c r="Z67" i="32"/>
  <c r="Z66" i="32"/>
  <c r="Z65" i="32"/>
  <c r="Z64" i="32"/>
  <c r="Z63" i="32"/>
  <c r="Z62" i="32"/>
  <c r="Z61" i="32"/>
  <c r="Z60" i="32"/>
  <c r="Z59" i="32"/>
  <c r="Z58" i="32"/>
  <c r="Z57" i="32"/>
  <c r="Z56" i="32"/>
  <c r="Z55" i="32"/>
  <c r="Z54" i="32"/>
  <c r="Z53" i="32"/>
  <c r="Z52" i="32"/>
  <c r="Z51" i="32"/>
  <c r="Z50" i="32"/>
  <c r="Z49" i="32"/>
  <c r="Z48" i="32"/>
  <c r="Z47" i="32"/>
  <c r="Z46" i="32"/>
  <c r="Z45" i="32"/>
  <c r="Z44" i="32"/>
  <c r="Z43" i="32"/>
  <c r="Z42" i="32"/>
  <c r="Z41" i="32"/>
  <c r="Z40" i="32"/>
  <c r="Z39" i="32"/>
  <c r="Z38" i="32"/>
  <c r="Z37" i="32"/>
  <c r="Z36" i="32"/>
  <c r="Z35" i="32"/>
  <c r="Z34" i="32"/>
  <c r="Z33" i="32"/>
  <c r="Z32" i="32"/>
  <c r="Z31" i="32"/>
  <c r="Z30" i="32"/>
  <c r="Z29" i="32"/>
  <c r="Z28" i="32"/>
  <c r="Z27" i="32"/>
  <c r="Z26" i="32"/>
  <c r="Z25" i="32"/>
  <c r="Z24" i="32"/>
  <c r="Z23" i="32"/>
  <c r="Z22" i="32"/>
  <c r="Z21" i="32"/>
  <c r="Z20" i="32"/>
  <c r="Z19" i="32"/>
  <c r="Z18" i="32"/>
  <c r="Z17" i="32"/>
  <c r="Z16" i="32"/>
  <c r="AM3" i="32"/>
  <c r="AM4" i="32"/>
  <c r="AM5" i="32"/>
  <c r="AM6" i="32"/>
  <c r="AM7" i="32"/>
  <c r="AM8" i="32"/>
  <c r="AM9" i="32"/>
  <c r="AM10" i="32"/>
  <c r="AM11" i="32"/>
  <c r="AM12" i="32"/>
  <c r="AM13" i="32"/>
  <c r="AM14" i="32"/>
  <c r="AL3" i="32"/>
  <c r="AL4" i="32"/>
  <c r="AL5" i="32"/>
  <c r="AL6" i="32"/>
  <c r="AL7" i="32"/>
  <c r="AL8" i="32"/>
  <c r="AL9" i="32"/>
  <c r="AL10" i="32"/>
  <c r="AL11" i="32"/>
  <c r="AL12" i="32"/>
  <c r="AL13" i="32"/>
  <c r="AL14" i="32"/>
  <c r="AK3" i="32"/>
  <c r="AK4" i="32"/>
  <c r="AK5" i="32"/>
  <c r="AK6" i="32"/>
  <c r="AK7" i="32"/>
  <c r="AK8" i="32"/>
  <c r="AK9" i="32"/>
  <c r="AK10" i="32"/>
  <c r="AK11" i="32"/>
  <c r="AK12" i="32"/>
  <c r="AK13" i="32"/>
  <c r="AK14" i="32"/>
  <c r="AJ3" i="32"/>
  <c r="AJ4" i="32"/>
  <c r="AJ5" i="32"/>
  <c r="AJ6" i="32"/>
  <c r="AJ7" i="32"/>
  <c r="AJ8" i="32"/>
  <c r="AJ9" i="32"/>
  <c r="AJ10" i="32"/>
  <c r="AJ11" i="32"/>
  <c r="AJ12" i="32"/>
  <c r="AJ13" i="32"/>
  <c r="AJ14" i="32"/>
  <c r="AI3" i="32"/>
  <c r="AI4" i="32"/>
  <c r="AI5" i="32"/>
  <c r="AI6" i="32"/>
  <c r="AI7" i="32"/>
  <c r="AI8" i="32"/>
  <c r="AI9" i="32"/>
  <c r="AI10" i="32"/>
  <c r="AI11" i="32"/>
  <c r="AI12" i="32"/>
  <c r="AI13" i="32"/>
  <c r="AI14" i="32"/>
  <c r="AH3" i="32"/>
  <c r="AH4" i="32"/>
  <c r="AH5" i="32"/>
  <c r="AH6" i="32"/>
  <c r="AH7" i="32"/>
  <c r="AH8" i="32"/>
  <c r="AH9" i="32"/>
  <c r="AH10" i="32"/>
  <c r="AH11" i="32"/>
  <c r="AH12" i="32"/>
  <c r="AH13" i="32"/>
  <c r="AH14" i="32"/>
  <c r="AG4" i="32"/>
  <c r="V4" i="4"/>
  <c r="AG6" i="32"/>
  <c r="V6" i="4"/>
  <c r="AG7" i="32"/>
  <c r="V7" i="4"/>
  <c r="AG8" i="32"/>
  <c r="V8" i="4"/>
  <c r="AG9" i="32"/>
  <c r="V9" i="4"/>
  <c r="AG10" i="32"/>
  <c r="V10" i="4"/>
  <c r="AG11" i="32"/>
  <c r="V11" i="4"/>
  <c r="AG12" i="32"/>
  <c r="V12" i="4"/>
  <c r="AG13" i="32"/>
  <c r="V13" i="4"/>
  <c r="AG14" i="32"/>
  <c r="V14" i="4"/>
  <c r="AF15" i="32"/>
  <c r="Z15" i="32"/>
  <c r="Z14" i="32"/>
  <c r="Z13" i="32"/>
  <c r="Z12" i="32"/>
  <c r="Z11" i="32"/>
  <c r="Z10" i="32"/>
  <c r="Z9" i="32"/>
  <c r="Z8" i="32"/>
  <c r="Z7" i="32"/>
  <c r="Z6" i="32"/>
  <c r="Z5" i="32"/>
  <c r="Z4" i="32"/>
  <c r="AM1" i="32"/>
  <c r="AL1" i="32"/>
  <c r="AK1" i="32"/>
  <c r="AJ1" i="32"/>
  <c r="AI1" i="32"/>
  <c r="AH1" i="32"/>
  <c r="AG1" i="32"/>
  <c r="V1" i="4"/>
  <c r="Y3" i="35"/>
  <c r="X7" i="35"/>
  <c r="Y7" i="35"/>
  <c r="X8" i="35"/>
  <c r="Y8" i="35"/>
  <c r="AG4" i="35"/>
  <c r="Z4" i="4"/>
  <c r="X9" i="35"/>
  <c r="Y9" i="35"/>
  <c r="X10" i="35"/>
  <c r="Y10" i="35"/>
  <c r="AG6" i="35"/>
  <c r="Z6" i="4"/>
  <c r="X11" i="35"/>
  <c r="Y11" i="35"/>
  <c r="AG7" i="35"/>
  <c r="Z7" i="4"/>
  <c r="X12" i="35"/>
  <c r="Y12" i="35"/>
  <c r="AG8" i="35"/>
  <c r="Z8" i="4"/>
  <c r="X13" i="35"/>
  <c r="Y13" i="35"/>
  <c r="AG9" i="35"/>
  <c r="Z9" i="4"/>
  <c r="X14" i="35"/>
  <c r="Y14" i="35"/>
  <c r="X15" i="35"/>
  <c r="Y15" i="35"/>
  <c r="X16" i="35"/>
  <c r="Y16" i="35"/>
  <c r="X17" i="35"/>
  <c r="Y17" i="35"/>
  <c r="X18" i="35"/>
  <c r="Y18" i="35"/>
  <c r="X19" i="35"/>
  <c r="Y19" i="35"/>
  <c r="X20" i="35"/>
  <c r="Y20" i="35"/>
  <c r="X21" i="35"/>
  <c r="Y21" i="35"/>
  <c r="X22" i="35"/>
  <c r="Y22" i="35"/>
  <c r="X23" i="35"/>
  <c r="Y23" i="35"/>
  <c r="X24" i="35"/>
  <c r="Y24" i="35"/>
  <c r="X25" i="35"/>
  <c r="Y25" i="35"/>
  <c r="X26" i="35"/>
  <c r="Y26" i="35"/>
  <c r="X27" i="35"/>
  <c r="Y27" i="35"/>
  <c r="X28" i="35"/>
  <c r="Y28" i="35"/>
  <c r="X29" i="35"/>
  <c r="Y29" i="35"/>
  <c r="X30" i="35"/>
  <c r="Y30" i="35"/>
  <c r="X31" i="35"/>
  <c r="Y31" i="35"/>
  <c r="X32" i="35"/>
  <c r="Y32" i="35"/>
  <c r="X33" i="35"/>
  <c r="Y33" i="35"/>
  <c r="X34" i="35"/>
  <c r="Y34" i="35"/>
  <c r="X35" i="35"/>
  <c r="Y35" i="35"/>
  <c r="X36" i="35"/>
  <c r="Y36" i="35"/>
  <c r="X37" i="35"/>
  <c r="Y37" i="35"/>
  <c r="X38" i="35"/>
  <c r="Y38" i="35"/>
  <c r="X39" i="35"/>
  <c r="Y39" i="35"/>
  <c r="X40" i="35"/>
  <c r="Y40" i="35"/>
  <c r="X41" i="35"/>
  <c r="Y41" i="35"/>
  <c r="X42" i="35"/>
  <c r="Y42" i="35"/>
  <c r="X43" i="35"/>
  <c r="Y43" i="35"/>
  <c r="X44" i="35"/>
  <c r="Y44" i="35"/>
  <c r="Y45" i="35"/>
  <c r="Y46" i="35"/>
  <c r="X47" i="35"/>
  <c r="Y47" i="35"/>
  <c r="X48" i="35"/>
  <c r="Y48" i="35"/>
  <c r="X49" i="35"/>
  <c r="Y49" i="35"/>
  <c r="X50" i="35"/>
  <c r="Y50" i="35"/>
  <c r="X51" i="35"/>
  <c r="Y51" i="35"/>
  <c r="X52" i="35"/>
  <c r="Y52" i="35"/>
  <c r="X53" i="35"/>
  <c r="Y53" i="35"/>
  <c r="X54" i="35"/>
  <c r="Y54" i="35"/>
  <c r="X55" i="35"/>
  <c r="Y55" i="35"/>
  <c r="X56" i="35"/>
  <c r="Y56" i="35"/>
  <c r="X57" i="35"/>
  <c r="Y57" i="35"/>
  <c r="X58" i="35"/>
  <c r="Y58" i="35"/>
  <c r="X59" i="35"/>
  <c r="Y59" i="35"/>
  <c r="X60" i="35"/>
  <c r="Y60" i="35"/>
  <c r="X61" i="35"/>
  <c r="Y61" i="35"/>
  <c r="X62" i="35"/>
  <c r="Y62" i="35"/>
  <c r="X63" i="35"/>
  <c r="Y63" i="35"/>
  <c r="X64" i="35"/>
  <c r="Y64" i="35"/>
  <c r="X65" i="35"/>
  <c r="Y65" i="35"/>
  <c r="X66" i="35"/>
  <c r="Y66" i="35"/>
  <c r="X67" i="35"/>
  <c r="Y67" i="35"/>
  <c r="X68" i="35"/>
  <c r="Y68" i="35"/>
  <c r="X69" i="35"/>
  <c r="Y69" i="35"/>
  <c r="X70" i="35"/>
  <c r="Y70" i="35"/>
  <c r="X71" i="35"/>
  <c r="Y71" i="35"/>
  <c r="X72" i="35"/>
  <c r="Y72" i="35"/>
  <c r="X73" i="35"/>
  <c r="Y73" i="35"/>
  <c r="X74" i="35"/>
  <c r="Y74" i="35"/>
  <c r="X75" i="35"/>
  <c r="Y75" i="35"/>
  <c r="X76" i="35"/>
  <c r="Y76" i="35"/>
  <c r="X77" i="35"/>
  <c r="Y77" i="35"/>
  <c r="X78" i="35"/>
  <c r="Y78" i="35"/>
  <c r="X79" i="35"/>
  <c r="Y79" i="35"/>
  <c r="X80" i="35"/>
  <c r="Y80" i="35"/>
  <c r="X81" i="35"/>
  <c r="Y81" i="35"/>
  <c r="X82" i="35"/>
  <c r="Y82" i="35"/>
  <c r="X83" i="35"/>
  <c r="Y83" i="35"/>
  <c r="X84" i="35"/>
  <c r="Y84" i="35"/>
  <c r="X85" i="35"/>
  <c r="Y85" i="35"/>
  <c r="X86" i="35"/>
  <c r="Y86" i="35"/>
  <c r="X87" i="35"/>
  <c r="Y87" i="35"/>
  <c r="X88" i="35"/>
  <c r="Y88" i="35"/>
  <c r="X89" i="35"/>
  <c r="Y89" i="35"/>
  <c r="X90" i="35"/>
  <c r="Y90" i="35"/>
  <c r="X91" i="35"/>
  <c r="Y91" i="35"/>
  <c r="X92" i="35"/>
  <c r="Y92" i="35"/>
  <c r="X93" i="35"/>
  <c r="Y93" i="35"/>
  <c r="X94" i="35"/>
  <c r="Y94" i="35"/>
  <c r="X95" i="35"/>
  <c r="Y95" i="35"/>
  <c r="X96" i="35"/>
  <c r="Y96" i="35"/>
  <c r="X97" i="35"/>
  <c r="Y97" i="35"/>
  <c r="X98" i="35"/>
  <c r="Y98" i="35"/>
  <c r="X99" i="35"/>
  <c r="Y99" i="35"/>
  <c r="X100" i="35"/>
  <c r="Y100" i="35"/>
  <c r="X101" i="35"/>
  <c r="Y101" i="35"/>
  <c r="X102" i="35"/>
  <c r="Y102" i="35"/>
  <c r="X103" i="35"/>
  <c r="Y103" i="35"/>
  <c r="X104" i="35"/>
  <c r="Y104" i="35"/>
  <c r="X105" i="35"/>
  <c r="Y105" i="35"/>
  <c r="X106" i="35"/>
  <c r="Y106" i="35"/>
  <c r="X107" i="35"/>
  <c r="Y107" i="35"/>
  <c r="X108" i="35"/>
  <c r="Y108" i="35"/>
  <c r="X109" i="35"/>
  <c r="Y109" i="35"/>
  <c r="X110" i="35"/>
  <c r="Y110" i="35"/>
  <c r="X111" i="35"/>
  <c r="Y111" i="35"/>
  <c r="X112" i="35"/>
  <c r="Y112" i="35"/>
  <c r="X113" i="35"/>
  <c r="Y113" i="35"/>
  <c r="X114" i="35"/>
  <c r="Y114" i="35"/>
  <c r="X115" i="35"/>
  <c r="Y115" i="35"/>
  <c r="X116" i="35"/>
  <c r="Y116" i="35"/>
  <c r="X117" i="35"/>
  <c r="Y117" i="35"/>
  <c r="X118" i="35"/>
  <c r="Y118" i="35"/>
  <c r="X119" i="35"/>
  <c r="Y119" i="35"/>
  <c r="X120" i="35"/>
  <c r="Y120" i="35"/>
  <c r="X121" i="35"/>
  <c r="Y121" i="35"/>
  <c r="X122" i="35"/>
  <c r="Y122" i="35"/>
  <c r="X123" i="35"/>
  <c r="Y123" i="35"/>
  <c r="X124" i="35"/>
  <c r="Y124" i="35"/>
  <c r="X125" i="35"/>
  <c r="Y125" i="35"/>
  <c r="X126" i="35"/>
  <c r="Y126" i="35"/>
  <c r="X127" i="35"/>
  <c r="Y127" i="35"/>
  <c r="X128" i="35"/>
  <c r="Y128" i="35"/>
  <c r="X129" i="35"/>
  <c r="Y129" i="35"/>
  <c r="X130" i="35"/>
  <c r="Y130" i="35"/>
  <c r="X131" i="35"/>
  <c r="Y131" i="35"/>
  <c r="X132" i="35"/>
  <c r="Y132" i="35"/>
  <c r="X133" i="35"/>
  <c r="Y133" i="35"/>
  <c r="X134" i="35"/>
  <c r="Y134" i="35"/>
  <c r="X135" i="35"/>
  <c r="Y135" i="35"/>
  <c r="X136" i="35"/>
  <c r="Y136" i="35"/>
  <c r="X137" i="35"/>
  <c r="Y137" i="35"/>
  <c r="X138" i="35"/>
  <c r="Y138" i="35"/>
  <c r="X139" i="35"/>
  <c r="Y139" i="35"/>
  <c r="X140" i="35"/>
  <c r="Y140" i="35"/>
  <c r="X141" i="35"/>
  <c r="Y141" i="35"/>
  <c r="X142" i="35"/>
  <c r="Y142" i="35"/>
  <c r="X143" i="35"/>
  <c r="Y143" i="35"/>
  <c r="X144" i="35"/>
  <c r="Y144" i="35"/>
  <c r="X145" i="35"/>
  <c r="Y145" i="35"/>
  <c r="X146" i="35"/>
  <c r="Y146" i="35"/>
  <c r="X147" i="35"/>
  <c r="Y147" i="35"/>
  <c r="X148" i="35"/>
  <c r="Y148" i="35"/>
  <c r="X149" i="35"/>
  <c r="Y149" i="35"/>
  <c r="X150" i="35"/>
  <c r="Y150" i="35"/>
  <c r="X151" i="35"/>
  <c r="Y151" i="35"/>
  <c r="X152" i="35"/>
  <c r="Y152" i="35"/>
  <c r="X153" i="35"/>
  <c r="Y153" i="35"/>
  <c r="X154" i="35"/>
  <c r="Y154" i="35"/>
  <c r="X155" i="35"/>
  <c r="Y155" i="35"/>
  <c r="X156" i="35"/>
  <c r="Y156" i="35"/>
  <c r="X157" i="35"/>
  <c r="Y157" i="35"/>
  <c r="X158" i="35"/>
  <c r="Y158" i="35"/>
  <c r="X159" i="35"/>
  <c r="Y159" i="35"/>
  <c r="X160" i="35"/>
  <c r="Y160" i="35"/>
  <c r="X161" i="35"/>
  <c r="Y161" i="35"/>
  <c r="X162" i="35"/>
  <c r="Y162" i="35"/>
  <c r="X163" i="35"/>
  <c r="Y163" i="35"/>
  <c r="X164" i="35"/>
  <c r="Y164" i="35"/>
  <c r="X165" i="35"/>
  <c r="Y165" i="35"/>
  <c r="X166" i="35"/>
  <c r="Y166" i="35"/>
  <c r="X167" i="35"/>
  <c r="Y167" i="35"/>
  <c r="X168" i="35"/>
  <c r="Y168" i="35"/>
  <c r="X169" i="35"/>
  <c r="Y169" i="35"/>
  <c r="X170" i="35"/>
  <c r="Y170" i="35"/>
  <c r="X171" i="35"/>
  <c r="Y171" i="35"/>
  <c r="X172" i="35"/>
  <c r="Y172" i="35"/>
  <c r="X173" i="35"/>
  <c r="Y173" i="35"/>
  <c r="X174" i="35"/>
  <c r="Y174" i="35"/>
  <c r="X175" i="35"/>
  <c r="Y175" i="35"/>
  <c r="X176" i="35"/>
  <c r="Y176" i="35"/>
  <c r="X177" i="35"/>
  <c r="Y177" i="35"/>
  <c r="X178" i="35"/>
  <c r="Y178" i="35"/>
  <c r="X179" i="35"/>
  <c r="Y179" i="35"/>
  <c r="X180" i="35"/>
  <c r="Y180" i="35"/>
  <c r="X181" i="35"/>
  <c r="Y181" i="35"/>
  <c r="X182" i="35"/>
  <c r="Y182" i="35"/>
  <c r="X183" i="35"/>
  <c r="Y183" i="35"/>
  <c r="X184" i="35"/>
  <c r="Y184" i="35"/>
  <c r="X185" i="35"/>
  <c r="Y185" i="35"/>
  <c r="X186" i="35"/>
  <c r="Y186" i="35"/>
  <c r="X187" i="35"/>
  <c r="Y187" i="35"/>
  <c r="X188" i="35"/>
  <c r="Y188" i="35"/>
  <c r="X189" i="35"/>
  <c r="Y189" i="35"/>
  <c r="Z87" i="35"/>
  <c r="Z86" i="35"/>
  <c r="Z85" i="35"/>
  <c r="Z84" i="35"/>
  <c r="Z83" i="35"/>
  <c r="Z82" i="35"/>
  <c r="Z81" i="35"/>
  <c r="Z80" i="35"/>
  <c r="Z78" i="35"/>
  <c r="Z77" i="35"/>
  <c r="Z76" i="35"/>
  <c r="Z75" i="35"/>
  <c r="Z74" i="35"/>
  <c r="Z73" i="35"/>
  <c r="Z72" i="35"/>
  <c r="Z71" i="35"/>
  <c r="Z70" i="35"/>
  <c r="Z69" i="35"/>
  <c r="Z68" i="35"/>
  <c r="Z67" i="35"/>
  <c r="Z66" i="35"/>
  <c r="Z65" i="35"/>
  <c r="Z64" i="35"/>
  <c r="Z63" i="35"/>
  <c r="Z62" i="35"/>
  <c r="Z61" i="35"/>
  <c r="Z60" i="35"/>
  <c r="Z59" i="35"/>
  <c r="Z58" i="35"/>
  <c r="Z57" i="35"/>
  <c r="Z56" i="35"/>
  <c r="Z55" i="35"/>
  <c r="Z54" i="35"/>
  <c r="Z53" i="35"/>
  <c r="Z52" i="35"/>
  <c r="Z51" i="35"/>
  <c r="Z50" i="35"/>
  <c r="Z49" i="35"/>
  <c r="Z48" i="35"/>
  <c r="Z47" i="35"/>
  <c r="Z46" i="35"/>
  <c r="Z45" i="35"/>
  <c r="Z44" i="35"/>
  <c r="Z43" i="35"/>
  <c r="Z42" i="35"/>
  <c r="Z41" i="35"/>
  <c r="Z40" i="35"/>
  <c r="Z39" i="35"/>
  <c r="Z38" i="35"/>
  <c r="Z37" i="35"/>
  <c r="Z36" i="35"/>
  <c r="Z35" i="35"/>
  <c r="Z34" i="35"/>
  <c r="Z33" i="35"/>
  <c r="Z32" i="35"/>
  <c r="Z31" i="35"/>
  <c r="Z30" i="35"/>
  <c r="Z29" i="35"/>
  <c r="Z28" i="35"/>
  <c r="Z27" i="35"/>
  <c r="Z26" i="35"/>
  <c r="Z25" i="35"/>
  <c r="Z24" i="35"/>
  <c r="Z23" i="35"/>
  <c r="Z22" i="35"/>
  <c r="Z21" i="35"/>
  <c r="Z20" i="35"/>
  <c r="Z19" i="35"/>
  <c r="Z18" i="35"/>
  <c r="Z17" i="35"/>
  <c r="Z16" i="35"/>
  <c r="AM3" i="35"/>
  <c r="AM4" i="35"/>
  <c r="AM5" i="35"/>
  <c r="AM6" i="35"/>
  <c r="AM7" i="35"/>
  <c r="AM8" i="35"/>
  <c r="AM9" i="35"/>
  <c r="AM10" i="35"/>
  <c r="AM11" i="35"/>
  <c r="AM12" i="35"/>
  <c r="AM13" i="35"/>
  <c r="AM14" i="35"/>
  <c r="AL3" i="35"/>
  <c r="AL4" i="35"/>
  <c r="AL5" i="35"/>
  <c r="AL6" i="35"/>
  <c r="AL7" i="35"/>
  <c r="AL8" i="35"/>
  <c r="AL9" i="35"/>
  <c r="AL10" i="35"/>
  <c r="AL11" i="35"/>
  <c r="AL12" i="35"/>
  <c r="AL13" i="35"/>
  <c r="AL14" i="35"/>
  <c r="AK3" i="35"/>
  <c r="AK4" i="35"/>
  <c r="AK5" i="35"/>
  <c r="AK6" i="35"/>
  <c r="AK7" i="35"/>
  <c r="AK8" i="35"/>
  <c r="AK9" i="35"/>
  <c r="AK10" i="35"/>
  <c r="AK11" i="35"/>
  <c r="AK12" i="35"/>
  <c r="AK13" i="35"/>
  <c r="AK14" i="35"/>
  <c r="AJ3" i="35"/>
  <c r="AJ4" i="35"/>
  <c r="AJ5" i="35"/>
  <c r="AJ6" i="35"/>
  <c r="AJ7" i="35"/>
  <c r="AJ8" i="35"/>
  <c r="AJ9" i="35"/>
  <c r="AJ10" i="35"/>
  <c r="AJ11" i="35"/>
  <c r="AJ12" i="35"/>
  <c r="AJ13" i="35"/>
  <c r="AJ14" i="35"/>
  <c r="AI3" i="35"/>
  <c r="AI4" i="35"/>
  <c r="AI5" i="35"/>
  <c r="AI6" i="35"/>
  <c r="AI7" i="35"/>
  <c r="AI8" i="35"/>
  <c r="AI9" i="35"/>
  <c r="AI10" i="35"/>
  <c r="AI11" i="35"/>
  <c r="AI12" i="35"/>
  <c r="AI13" i="35"/>
  <c r="AI14" i="35"/>
  <c r="AH3" i="35"/>
  <c r="AH4" i="35"/>
  <c r="AH5" i="35"/>
  <c r="AH6" i="35"/>
  <c r="AH7" i="35"/>
  <c r="AH8" i="35"/>
  <c r="AH9" i="35"/>
  <c r="AH10" i="35"/>
  <c r="AH11" i="35"/>
  <c r="AH12" i="35"/>
  <c r="AH13" i="35"/>
  <c r="AH14" i="35"/>
  <c r="AG5" i="35"/>
  <c r="Z5" i="4"/>
  <c r="AG10" i="35"/>
  <c r="Z10" i="4"/>
  <c r="AG11" i="35"/>
  <c r="Z11" i="4"/>
  <c r="AG12" i="35"/>
  <c r="Z12" i="4"/>
  <c r="AG13" i="35"/>
  <c r="Z13" i="4"/>
  <c r="AG14" i="35"/>
  <c r="Z14" i="4"/>
  <c r="AF15" i="35"/>
  <c r="Z15" i="35"/>
  <c r="Z14" i="35"/>
  <c r="Z13" i="35"/>
  <c r="Z12" i="35"/>
  <c r="Z11" i="35"/>
  <c r="Z10" i="35"/>
  <c r="Z9" i="35"/>
  <c r="Z8" i="35"/>
  <c r="Z7" i="35"/>
  <c r="AM1" i="35"/>
  <c r="AL1" i="35"/>
  <c r="AK1" i="35"/>
  <c r="AJ1" i="35"/>
  <c r="AI1" i="35"/>
  <c r="AH1" i="35"/>
  <c r="AG1" i="35"/>
  <c r="Z1" i="4"/>
  <c r="X189" i="10"/>
  <c r="Y189" i="10"/>
  <c r="X190" i="10"/>
  <c r="Y190" i="10"/>
  <c r="X191" i="10"/>
  <c r="Y191" i="10"/>
  <c r="X192" i="10"/>
  <c r="Y192" i="10"/>
  <c r="X193" i="10"/>
  <c r="Y193" i="10"/>
  <c r="Z91" i="10"/>
  <c r="Z90" i="10"/>
  <c r="Z89" i="10"/>
  <c r="Z88" i="10"/>
  <c r="Z87" i="10"/>
  <c r="Z86" i="10"/>
  <c r="Z85" i="10"/>
  <c r="Z84" i="10"/>
  <c r="Z82" i="10"/>
  <c r="Z81" i="10"/>
  <c r="Z80" i="10"/>
  <c r="Z79" i="10"/>
  <c r="Z78" i="10"/>
  <c r="Z77" i="10"/>
  <c r="Z76" i="10"/>
  <c r="Z75" i="10"/>
  <c r="Z74" i="10"/>
  <c r="Z73" i="10"/>
  <c r="Z72" i="10"/>
  <c r="Z71" i="10"/>
  <c r="Z70" i="10"/>
  <c r="Z69" i="10"/>
  <c r="Z68" i="10"/>
  <c r="Z67" i="10"/>
  <c r="Z66" i="10"/>
  <c r="Z65" i="10"/>
  <c r="Z64" i="10"/>
  <c r="Z63" i="10"/>
  <c r="Z62" i="10"/>
  <c r="Z61" i="10"/>
  <c r="Z60" i="10"/>
  <c r="Z59" i="10"/>
  <c r="Z58" i="10"/>
  <c r="Z57" i="10"/>
  <c r="Z56" i="10"/>
  <c r="Z55" i="10"/>
  <c r="Z54" i="10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J3" i="10"/>
  <c r="AJ4" i="10"/>
  <c r="AJ5" i="10"/>
  <c r="AJ6" i="10"/>
  <c r="AJ7" i="10"/>
  <c r="AJ8" i="10"/>
  <c r="AJ9" i="10"/>
  <c r="AJ10" i="10"/>
  <c r="AJ11" i="10"/>
  <c r="AJ12" i="10"/>
  <c r="AJ13" i="10"/>
  <c r="AJ14" i="10"/>
  <c r="AI3" i="10"/>
  <c r="AI4" i="10"/>
  <c r="AI5" i="10"/>
  <c r="AI6" i="10"/>
  <c r="AI7" i="10"/>
  <c r="AI8" i="10"/>
  <c r="AI9" i="10"/>
  <c r="AI10" i="10"/>
  <c r="AI11" i="10"/>
  <c r="AI12" i="10"/>
  <c r="AI13" i="10"/>
  <c r="AI14" i="10"/>
  <c r="AH3" i="10"/>
  <c r="AH4" i="10"/>
  <c r="AH5" i="10"/>
  <c r="AH6" i="10"/>
  <c r="AH7" i="10"/>
  <c r="AH8" i="10"/>
  <c r="AH9" i="10"/>
  <c r="AH10" i="10"/>
  <c r="AH11" i="10"/>
  <c r="AH12" i="10"/>
  <c r="AH13" i="10"/>
  <c r="AH14" i="10"/>
  <c r="AF15" i="10"/>
  <c r="Z7" i="10"/>
  <c r="AM1" i="10"/>
  <c r="AL1" i="10"/>
  <c r="AK1" i="10"/>
  <c r="AJ1" i="10"/>
  <c r="AI1" i="10"/>
  <c r="AH1" i="10"/>
  <c r="D2" i="9"/>
  <c r="X22" i="28"/>
  <c r="Y22" i="28"/>
  <c r="X23" i="28"/>
  <c r="Y23" i="28"/>
  <c r="X24" i="28"/>
  <c r="Y24" i="28"/>
  <c r="X22" i="23"/>
  <c r="Y22" i="23"/>
  <c r="Z22" i="23"/>
  <c r="X31" i="23"/>
  <c r="Y31" i="23"/>
  <c r="Z31" i="23"/>
  <c r="X16" i="15"/>
  <c r="Y16" i="15"/>
  <c r="X36" i="15"/>
  <c r="Y36" i="15"/>
  <c r="X37" i="15"/>
  <c r="Y37" i="15"/>
  <c r="X38" i="15"/>
  <c r="Y38" i="15"/>
  <c r="X39" i="15"/>
  <c r="Y39" i="15"/>
  <c r="X40" i="15"/>
  <c r="Y40" i="15"/>
  <c r="X41" i="15"/>
  <c r="Y41" i="15"/>
  <c r="X42" i="15"/>
  <c r="Y42" i="15"/>
  <c r="X43" i="15"/>
  <c r="Y43" i="15"/>
  <c r="X44" i="15"/>
  <c r="Y44" i="15"/>
  <c r="X45" i="15"/>
  <c r="Y45" i="15"/>
  <c r="X35" i="15"/>
  <c r="Y35" i="15"/>
  <c r="X46" i="15"/>
  <c r="Y46" i="15"/>
  <c r="X47" i="15"/>
  <c r="Y47" i="15"/>
  <c r="X48" i="15"/>
  <c r="Y48" i="15"/>
  <c r="X49" i="15"/>
  <c r="Y49" i="15"/>
  <c r="X50" i="15"/>
  <c r="Y50" i="15"/>
  <c r="X51" i="15"/>
  <c r="Y51" i="15"/>
  <c r="X52" i="15"/>
  <c r="Y52" i="15"/>
  <c r="X53" i="15"/>
  <c r="Y53" i="15"/>
  <c r="X54" i="15"/>
  <c r="Y54" i="15"/>
  <c r="X55" i="15"/>
  <c r="Y55" i="15"/>
  <c r="X56" i="15"/>
  <c r="Y56" i="15"/>
  <c r="X18" i="20"/>
  <c r="X19" i="20"/>
  <c r="Y19" i="20"/>
  <c r="X20" i="20"/>
  <c r="Y20" i="20"/>
  <c r="X21" i="20"/>
  <c r="Y21" i="20"/>
  <c r="X22" i="20"/>
  <c r="Y22" i="20"/>
  <c r="X23" i="20"/>
  <c r="Y23" i="20"/>
  <c r="X24" i="20"/>
  <c r="Y24" i="20"/>
  <c r="X25" i="20"/>
  <c r="Y25" i="20"/>
  <c r="X15" i="31"/>
  <c r="Y15" i="31"/>
  <c r="X7" i="31"/>
  <c r="Y7" i="31"/>
  <c r="X9" i="31"/>
  <c r="Y9" i="31"/>
  <c r="X10" i="31"/>
  <c r="Y10" i="31"/>
  <c r="X11" i="31"/>
  <c r="Y11" i="31"/>
  <c r="X12" i="31"/>
  <c r="Y12" i="31"/>
  <c r="X13" i="31"/>
  <c r="Y13" i="31"/>
  <c r="X14" i="31"/>
  <c r="Y14" i="31"/>
  <c r="X8" i="31"/>
  <c r="Y8" i="31"/>
  <c r="X23" i="25"/>
  <c r="Y23" i="25"/>
  <c r="X24" i="25"/>
  <c r="Y24" i="25"/>
  <c r="X25" i="25"/>
  <c r="Y25" i="25"/>
  <c r="X26" i="25"/>
  <c r="Y26" i="25"/>
  <c r="X27" i="25"/>
  <c r="Y27" i="25"/>
  <c r="X28" i="25"/>
  <c r="Y28" i="25"/>
  <c r="X29" i="25"/>
  <c r="Y29" i="25"/>
  <c r="X30" i="25"/>
  <c r="Y30" i="25"/>
  <c r="X31" i="25"/>
  <c r="Y31" i="25"/>
  <c r="X22" i="25"/>
  <c r="Y22" i="25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6" i="18"/>
  <c r="Z27" i="18"/>
  <c r="Z28" i="18"/>
  <c r="Z29" i="18"/>
  <c r="Z30" i="18"/>
  <c r="Z7" i="18"/>
  <c r="X7" i="18"/>
  <c r="X184" i="21"/>
  <c r="Y184" i="21"/>
  <c r="X185" i="21"/>
  <c r="Y185" i="21"/>
  <c r="X186" i="21"/>
  <c r="Y186" i="21"/>
  <c r="X187" i="21"/>
  <c r="Y187" i="21"/>
  <c r="X188" i="21"/>
  <c r="Y188" i="21"/>
  <c r="Z86" i="21"/>
  <c r="Z85" i="21"/>
  <c r="Z84" i="21"/>
  <c r="Z83" i="21"/>
  <c r="Z82" i="21"/>
  <c r="Z81" i="21"/>
  <c r="Z80" i="21"/>
  <c r="Z79" i="21"/>
  <c r="Z77" i="21"/>
  <c r="Z76" i="21"/>
  <c r="Z75" i="21"/>
  <c r="Z74" i="21"/>
  <c r="Z73" i="21"/>
  <c r="Z72" i="21"/>
  <c r="Z71" i="21"/>
  <c r="Z70" i="21"/>
  <c r="Z69" i="21"/>
  <c r="Z68" i="21"/>
  <c r="Z67" i="21"/>
  <c r="Z66" i="21"/>
  <c r="Z65" i="21"/>
  <c r="Z64" i="21"/>
  <c r="Z63" i="21"/>
  <c r="Z62" i="21"/>
  <c r="Z61" i="21"/>
  <c r="Z60" i="21"/>
  <c r="Z59" i="21"/>
  <c r="Z58" i="21"/>
  <c r="Z57" i="21"/>
  <c r="Z56" i="21"/>
  <c r="Z55" i="21"/>
  <c r="Z54" i="21"/>
  <c r="Z53" i="21"/>
  <c r="Z52" i="21"/>
  <c r="Z51" i="21"/>
  <c r="Z50" i="21"/>
  <c r="Z49" i="21"/>
  <c r="Z48" i="21"/>
  <c r="Z47" i="21"/>
  <c r="Z46" i="21"/>
  <c r="Z45" i="21"/>
  <c r="Z44" i="21"/>
  <c r="Z43" i="21"/>
  <c r="Z42" i="21"/>
  <c r="Z41" i="21"/>
  <c r="Z40" i="21"/>
  <c r="Z39" i="21"/>
  <c r="Z38" i="21"/>
  <c r="Z37" i="21"/>
  <c r="Z36" i="21"/>
  <c r="Z35" i="21"/>
  <c r="Z34" i="21"/>
  <c r="Z33" i="21"/>
  <c r="Z32" i="21"/>
  <c r="Z31" i="21"/>
  <c r="Z30" i="21"/>
  <c r="Z29" i="21"/>
  <c r="Z28" i="21"/>
  <c r="Z27" i="21"/>
  <c r="Z26" i="21"/>
  <c r="Z25" i="21"/>
  <c r="Z24" i="21"/>
  <c r="Z23" i="21"/>
  <c r="Z22" i="21"/>
  <c r="Z21" i="21"/>
  <c r="Z20" i="21"/>
  <c r="Z19" i="21"/>
  <c r="Z18" i="21"/>
  <c r="Z17" i="21"/>
  <c r="Z16" i="21"/>
  <c r="Z15" i="21"/>
  <c r="AM3" i="21"/>
  <c r="AM4" i="21"/>
  <c r="AM5" i="21"/>
  <c r="AM6" i="21"/>
  <c r="AM7" i="21"/>
  <c r="AM8" i="21"/>
  <c r="AM9" i="21"/>
  <c r="AM10" i="21"/>
  <c r="AM11" i="21"/>
  <c r="AM12" i="21"/>
  <c r="AM13" i="21"/>
  <c r="AM14" i="21"/>
  <c r="AL3" i="21"/>
  <c r="AL4" i="21"/>
  <c r="AL5" i="21"/>
  <c r="AL6" i="21"/>
  <c r="AL7" i="21"/>
  <c r="AL8" i="21"/>
  <c r="AL9" i="21"/>
  <c r="AL10" i="21"/>
  <c r="AL11" i="21"/>
  <c r="AL12" i="21"/>
  <c r="AL13" i="21"/>
  <c r="AL14" i="21"/>
  <c r="AK3" i="21"/>
  <c r="AK4" i="21"/>
  <c r="AK5" i="21"/>
  <c r="AK6" i="21"/>
  <c r="AK7" i="21"/>
  <c r="AK8" i="21"/>
  <c r="AK9" i="21"/>
  <c r="AK10" i="21"/>
  <c r="AK11" i="21"/>
  <c r="AK12" i="21"/>
  <c r="AK13" i="21"/>
  <c r="AK14" i="21"/>
  <c r="AJ3" i="21"/>
  <c r="AJ4" i="21"/>
  <c r="AJ5" i="21"/>
  <c r="AJ6" i="21"/>
  <c r="AJ7" i="21"/>
  <c r="AJ8" i="21"/>
  <c r="AJ9" i="21"/>
  <c r="AJ10" i="21"/>
  <c r="AJ11" i="21"/>
  <c r="AJ12" i="21"/>
  <c r="AJ13" i="21"/>
  <c r="AJ14" i="21"/>
  <c r="AI3" i="21"/>
  <c r="AI4" i="21"/>
  <c r="AI5" i="21"/>
  <c r="AI6" i="21"/>
  <c r="AI7" i="21"/>
  <c r="AI8" i="21"/>
  <c r="AI9" i="21"/>
  <c r="AI10" i="21"/>
  <c r="AI11" i="21"/>
  <c r="AI12" i="21"/>
  <c r="AI13" i="21"/>
  <c r="AI14" i="21"/>
  <c r="AH3" i="21"/>
  <c r="AH4" i="21"/>
  <c r="AH5" i="21"/>
  <c r="AH6" i="21"/>
  <c r="AH7" i="21"/>
  <c r="AH8" i="21"/>
  <c r="AH9" i="21"/>
  <c r="AH10" i="21"/>
  <c r="AH11" i="21"/>
  <c r="AH12" i="21"/>
  <c r="AH13" i="21"/>
  <c r="AH14" i="21"/>
  <c r="AF15" i="21"/>
  <c r="Z14" i="21"/>
  <c r="Z13" i="21"/>
  <c r="Z12" i="21"/>
  <c r="Z11" i="21"/>
  <c r="Z10" i="21"/>
  <c r="Z9" i="21"/>
  <c r="Z8" i="21"/>
  <c r="Z7" i="21"/>
  <c r="Z6" i="21"/>
  <c r="Z5" i="21"/>
  <c r="Z4" i="21"/>
  <c r="AM1" i="21"/>
  <c r="AL1" i="21"/>
  <c r="AK1" i="21"/>
  <c r="AJ1" i="21"/>
  <c r="AI1" i="21"/>
  <c r="AH1" i="21"/>
  <c r="X34" i="15"/>
  <c r="Y34" i="15"/>
  <c r="Z34" i="15"/>
  <c r="X63" i="5"/>
  <c r="Y63" i="5"/>
  <c r="X41" i="5"/>
  <c r="X42" i="5"/>
  <c r="Y42" i="5"/>
  <c r="X43" i="5"/>
  <c r="Y43" i="5"/>
  <c r="X44" i="5"/>
  <c r="Y44" i="5"/>
  <c r="X45" i="5"/>
  <c r="Y45" i="5"/>
  <c r="X46" i="5"/>
  <c r="Y46" i="5"/>
  <c r="X47" i="5"/>
  <c r="Y47" i="5"/>
  <c r="X48" i="5"/>
  <c r="Y48" i="5"/>
  <c r="X49" i="5"/>
  <c r="Y49" i="5"/>
  <c r="X50" i="5"/>
  <c r="Y50" i="5"/>
  <c r="X51" i="5"/>
  <c r="Y51" i="5"/>
  <c r="X52" i="5"/>
  <c r="Y52" i="5"/>
  <c r="X53" i="5"/>
  <c r="Y53" i="5"/>
  <c r="X54" i="5"/>
  <c r="Y54" i="5"/>
  <c r="X55" i="5"/>
  <c r="Y55" i="5"/>
  <c r="X56" i="5"/>
  <c r="Y56" i="5"/>
  <c r="X57" i="5"/>
  <c r="Y57" i="5"/>
  <c r="X58" i="5"/>
  <c r="Y58" i="5"/>
  <c r="X59" i="5"/>
  <c r="Y59" i="5"/>
  <c r="X60" i="5"/>
  <c r="Y60" i="5"/>
  <c r="X61" i="5"/>
  <c r="Y61" i="5"/>
  <c r="X62" i="5"/>
  <c r="Y62" i="5"/>
  <c r="X64" i="5"/>
  <c r="Y64" i="5"/>
  <c r="X33" i="5"/>
  <c r="Y33" i="5"/>
  <c r="X34" i="5"/>
  <c r="Y34" i="5"/>
  <c r="X35" i="5"/>
  <c r="Y35" i="5"/>
  <c r="X36" i="5"/>
  <c r="Y36" i="5"/>
  <c r="X37" i="5"/>
  <c r="Y37" i="5"/>
  <c r="X38" i="5"/>
  <c r="Y38" i="5"/>
  <c r="X39" i="5"/>
  <c r="Y39" i="5"/>
  <c r="X40" i="5"/>
  <c r="Y40" i="5"/>
  <c r="Z42" i="5"/>
  <c r="Z41" i="5"/>
  <c r="Z34" i="5"/>
  <c r="Z33" i="5"/>
  <c r="O2" i="4"/>
  <c r="AG4" i="31"/>
  <c r="O4" i="4"/>
  <c r="AG5" i="31"/>
  <c r="O5" i="4"/>
  <c r="AG6" i="31"/>
  <c r="O6" i="4"/>
  <c r="AG7" i="31"/>
  <c r="O7" i="4"/>
  <c r="AG8" i="31"/>
  <c r="O8" i="4"/>
  <c r="AG9" i="31"/>
  <c r="O9" i="4"/>
  <c r="AG10" i="31"/>
  <c r="O10" i="4"/>
  <c r="AG11" i="31"/>
  <c r="O11" i="4"/>
  <c r="AG12" i="31"/>
  <c r="O12" i="4"/>
  <c r="AG13" i="31"/>
  <c r="O13" i="4"/>
  <c r="AG14" i="31"/>
  <c r="O14" i="4"/>
  <c r="AG1" i="31"/>
  <c r="O1" i="4"/>
  <c r="X3" i="31"/>
  <c r="Y3" i="31"/>
  <c r="X16" i="31"/>
  <c r="Y16" i="31"/>
  <c r="X17" i="31"/>
  <c r="Y17" i="31"/>
  <c r="X18" i="31"/>
  <c r="Y18" i="31"/>
  <c r="X19" i="31"/>
  <c r="Y19" i="31"/>
  <c r="X20" i="31"/>
  <c r="Y20" i="31"/>
  <c r="X21" i="31"/>
  <c r="Y21" i="31"/>
  <c r="X22" i="31"/>
  <c r="Y22" i="31"/>
  <c r="X23" i="31"/>
  <c r="Y23" i="31"/>
  <c r="X24" i="31"/>
  <c r="Y24" i="31"/>
  <c r="X25" i="31"/>
  <c r="Y25" i="31"/>
  <c r="X26" i="31"/>
  <c r="Y26" i="31"/>
  <c r="X27" i="31"/>
  <c r="Y27" i="31"/>
  <c r="X28" i="31"/>
  <c r="Y28" i="31"/>
  <c r="X29" i="31"/>
  <c r="Y29" i="31"/>
  <c r="X30" i="31"/>
  <c r="Y30" i="31"/>
  <c r="X31" i="31"/>
  <c r="Y31" i="31"/>
  <c r="X32" i="31"/>
  <c r="Y32" i="31"/>
  <c r="X33" i="31"/>
  <c r="Y33" i="31"/>
  <c r="X34" i="31"/>
  <c r="Y34" i="31"/>
  <c r="X35" i="31"/>
  <c r="Y35" i="31"/>
  <c r="X36" i="31"/>
  <c r="Y36" i="31"/>
  <c r="X37" i="31"/>
  <c r="Y37" i="31"/>
  <c r="X38" i="31"/>
  <c r="Y38" i="31"/>
  <c r="X39" i="31"/>
  <c r="Y39" i="31"/>
  <c r="X40" i="31"/>
  <c r="Y40" i="31"/>
  <c r="X41" i="31"/>
  <c r="Y41" i="31"/>
  <c r="X42" i="31"/>
  <c r="Y42" i="31"/>
  <c r="X43" i="31"/>
  <c r="Y43" i="31"/>
  <c r="X44" i="31"/>
  <c r="Y44" i="31"/>
  <c r="X45" i="31"/>
  <c r="Y45" i="31"/>
  <c r="X46" i="31"/>
  <c r="Y46" i="31"/>
  <c r="X47" i="31"/>
  <c r="Y47" i="31"/>
  <c r="X48" i="31"/>
  <c r="Y48" i="31"/>
  <c r="X49" i="31"/>
  <c r="Y49" i="31"/>
  <c r="X50" i="31"/>
  <c r="Y50" i="31"/>
  <c r="X51" i="31"/>
  <c r="Y51" i="31"/>
  <c r="X52" i="31"/>
  <c r="Y52" i="31"/>
  <c r="X53" i="31"/>
  <c r="Y53" i="31"/>
  <c r="X54" i="31"/>
  <c r="Y54" i="31"/>
  <c r="X55" i="31"/>
  <c r="Y55" i="31"/>
  <c r="X56" i="31"/>
  <c r="Y56" i="31"/>
  <c r="X57" i="31"/>
  <c r="Y57" i="31"/>
  <c r="X58" i="31"/>
  <c r="Y58" i="31"/>
  <c r="X59" i="31"/>
  <c r="Y59" i="31"/>
  <c r="X60" i="31"/>
  <c r="Y60" i="31"/>
  <c r="X61" i="31"/>
  <c r="Y61" i="31"/>
  <c r="X62" i="31"/>
  <c r="Y62" i="31"/>
  <c r="X63" i="31"/>
  <c r="Y63" i="31"/>
  <c r="X64" i="31"/>
  <c r="Y64" i="31"/>
  <c r="X65" i="31"/>
  <c r="Y65" i="31"/>
  <c r="X66" i="31"/>
  <c r="Y66" i="31"/>
  <c r="X67" i="31"/>
  <c r="Y67" i="31"/>
  <c r="X68" i="31"/>
  <c r="Y68" i="31"/>
  <c r="X69" i="31"/>
  <c r="Y69" i="31"/>
  <c r="X70" i="31"/>
  <c r="Y70" i="31"/>
  <c r="X71" i="31"/>
  <c r="Y71" i="31"/>
  <c r="X72" i="31"/>
  <c r="Y72" i="31"/>
  <c r="X73" i="31"/>
  <c r="Y73" i="31"/>
  <c r="X74" i="31"/>
  <c r="Y74" i="31"/>
  <c r="X75" i="31"/>
  <c r="Y75" i="31"/>
  <c r="X76" i="31"/>
  <c r="Y76" i="31"/>
  <c r="X77" i="31"/>
  <c r="Y77" i="31"/>
  <c r="X78" i="31"/>
  <c r="Y78" i="31"/>
  <c r="X79" i="31"/>
  <c r="Y79" i="31"/>
  <c r="X80" i="31"/>
  <c r="Y80" i="31"/>
  <c r="X81" i="31"/>
  <c r="Y81" i="31"/>
  <c r="X82" i="31"/>
  <c r="Y82" i="31"/>
  <c r="X83" i="31"/>
  <c r="Y83" i="31"/>
  <c r="X84" i="31"/>
  <c r="Y84" i="31"/>
  <c r="X85" i="31"/>
  <c r="Y85" i="31"/>
  <c r="X86" i="31"/>
  <c r="Y86" i="31"/>
  <c r="X87" i="31"/>
  <c r="Y87" i="31"/>
  <c r="X88" i="31"/>
  <c r="Y88" i="31"/>
  <c r="X89" i="31"/>
  <c r="Y89" i="31"/>
  <c r="X90" i="31"/>
  <c r="Y90" i="31"/>
  <c r="X91" i="31"/>
  <c r="Y91" i="31"/>
  <c r="X92" i="31"/>
  <c r="Y92" i="31"/>
  <c r="X93" i="31"/>
  <c r="Y93" i="31"/>
  <c r="X94" i="31"/>
  <c r="Y94" i="31"/>
  <c r="X95" i="31"/>
  <c r="Y95" i="31"/>
  <c r="X96" i="31"/>
  <c r="Y96" i="31"/>
  <c r="X97" i="31"/>
  <c r="Y97" i="31"/>
  <c r="X98" i="31"/>
  <c r="Y98" i="31"/>
  <c r="X99" i="31"/>
  <c r="Y99" i="31"/>
  <c r="X100" i="31"/>
  <c r="Y100" i="31"/>
  <c r="X101" i="31"/>
  <c r="Y101" i="31"/>
  <c r="X102" i="31"/>
  <c r="Y102" i="31"/>
  <c r="X103" i="31"/>
  <c r="Y103" i="31"/>
  <c r="X104" i="31"/>
  <c r="Y104" i="31"/>
  <c r="X105" i="31"/>
  <c r="Y105" i="31"/>
  <c r="X106" i="31"/>
  <c r="Y106" i="31"/>
  <c r="X107" i="31"/>
  <c r="Y107" i="31"/>
  <c r="X108" i="31"/>
  <c r="Y108" i="31"/>
  <c r="X109" i="31"/>
  <c r="Y109" i="31"/>
  <c r="X110" i="31"/>
  <c r="Y110" i="31"/>
  <c r="X111" i="31"/>
  <c r="Y111" i="31"/>
  <c r="X112" i="31"/>
  <c r="Y112" i="31"/>
  <c r="X113" i="31"/>
  <c r="Y113" i="31"/>
  <c r="X114" i="31"/>
  <c r="Y114" i="31"/>
  <c r="X115" i="31"/>
  <c r="Y115" i="31"/>
  <c r="X116" i="31"/>
  <c r="Y116" i="31"/>
  <c r="X117" i="31"/>
  <c r="Y117" i="31"/>
  <c r="X118" i="31"/>
  <c r="Y118" i="31"/>
  <c r="X119" i="31"/>
  <c r="Y119" i="31"/>
  <c r="X120" i="31"/>
  <c r="Y120" i="31"/>
  <c r="X121" i="31"/>
  <c r="Y121" i="31"/>
  <c r="X122" i="31"/>
  <c r="Y122" i="31"/>
  <c r="X123" i="31"/>
  <c r="Y123" i="31"/>
  <c r="X124" i="31"/>
  <c r="Y124" i="31"/>
  <c r="X125" i="31"/>
  <c r="Y125" i="31"/>
  <c r="X126" i="31"/>
  <c r="Y126" i="31"/>
  <c r="X127" i="31"/>
  <c r="Y127" i="31"/>
  <c r="X128" i="31"/>
  <c r="Y128" i="31"/>
  <c r="X129" i="31"/>
  <c r="Y129" i="31"/>
  <c r="X130" i="31"/>
  <c r="Y130" i="31"/>
  <c r="X131" i="31"/>
  <c r="Y131" i="31"/>
  <c r="X132" i="31"/>
  <c r="Y132" i="31"/>
  <c r="X133" i="31"/>
  <c r="Y133" i="31"/>
  <c r="X134" i="31"/>
  <c r="Y134" i="31"/>
  <c r="X135" i="31"/>
  <c r="Y135" i="31"/>
  <c r="X136" i="31"/>
  <c r="Y136" i="31"/>
  <c r="X137" i="31"/>
  <c r="Y137" i="31"/>
  <c r="X138" i="31"/>
  <c r="Y138" i="31"/>
  <c r="X139" i="31"/>
  <c r="Y139" i="31"/>
  <c r="X140" i="31"/>
  <c r="Y140" i="31"/>
  <c r="X141" i="31"/>
  <c r="Y141" i="31"/>
  <c r="X142" i="31"/>
  <c r="Y142" i="31"/>
  <c r="X143" i="31"/>
  <c r="Y143" i="31"/>
  <c r="X144" i="31"/>
  <c r="Y144" i="31"/>
  <c r="X145" i="31"/>
  <c r="Y145" i="31"/>
  <c r="X146" i="31"/>
  <c r="Y146" i="31"/>
  <c r="X147" i="31"/>
  <c r="Y147" i="31"/>
  <c r="X148" i="31"/>
  <c r="Y148" i="31"/>
  <c r="X149" i="31"/>
  <c r="Y149" i="31"/>
  <c r="X150" i="31"/>
  <c r="Y150" i="31"/>
  <c r="X151" i="31"/>
  <c r="Y151" i="31"/>
  <c r="X152" i="31"/>
  <c r="Y152" i="31"/>
  <c r="X153" i="31"/>
  <c r="Y153" i="31"/>
  <c r="X154" i="31"/>
  <c r="Y154" i="31"/>
  <c r="X155" i="31"/>
  <c r="Y155" i="31"/>
  <c r="X156" i="31"/>
  <c r="Y156" i="31"/>
  <c r="X157" i="31"/>
  <c r="Y157" i="31"/>
  <c r="X158" i="31"/>
  <c r="Y158" i="31"/>
  <c r="X159" i="31"/>
  <c r="Y159" i="31"/>
  <c r="X160" i="31"/>
  <c r="Y160" i="31"/>
  <c r="X161" i="31"/>
  <c r="Y161" i="31"/>
  <c r="X162" i="31"/>
  <c r="Y162" i="31"/>
  <c r="X163" i="31"/>
  <c r="Y163" i="31"/>
  <c r="X164" i="31"/>
  <c r="Y164" i="31"/>
  <c r="X165" i="31"/>
  <c r="Y165" i="31"/>
  <c r="X166" i="31"/>
  <c r="Y166" i="31"/>
  <c r="X167" i="31"/>
  <c r="Y167" i="31"/>
  <c r="X168" i="31"/>
  <c r="Y168" i="31"/>
  <c r="X169" i="31"/>
  <c r="Y169" i="31"/>
  <c r="X170" i="31"/>
  <c r="Y170" i="31"/>
  <c r="X171" i="31"/>
  <c r="Y171" i="31"/>
  <c r="X172" i="31"/>
  <c r="Y172" i="31"/>
  <c r="X173" i="31"/>
  <c r="Y173" i="31"/>
  <c r="X174" i="31"/>
  <c r="Y174" i="31"/>
  <c r="X175" i="31"/>
  <c r="Y175" i="31"/>
  <c r="X176" i="31"/>
  <c r="Y176" i="31"/>
  <c r="X177" i="31"/>
  <c r="Y177" i="31"/>
  <c r="X178" i="31"/>
  <c r="Y178" i="31"/>
  <c r="X179" i="31"/>
  <c r="Y179" i="31"/>
  <c r="X180" i="31"/>
  <c r="Y180" i="31"/>
  <c r="X181" i="31"/>
  <c r="Y181" i="31"/>
  <c r="X182" i="31"/>
  <c r="Y182" i="31"/>
  <c r="X183" i="31"/>
  <c r="Y183" i="31"/>
  <c r="X184" i="31"/>
  <c r="Y184" i="31"/>
  <c r="X185" i="31"/>
  <c r="Y185" i="31"/>
  <c r="X186" i="31"/>
  <c r="Y186" i="31"/>
  <c r="X187" i="31"/>
  <c r="Y187" i="31"/>
  <c r="Z85" i="31"/>
  <c r="Z84" i="31"/>
  <c r="Z83" i="31"/>
  <c r="Z82" i="31"/>
  <c r="Z81" i="31"/>
  <c r="Z80" i="31"/>
  <c r="Z79" i="31"/>
  <c r="Z78" i="31"/>
  <c r="Z76" i="31"/>
  <c r="Z75" i="31"/>
  <c r="Z74" i="31"/>
  <c r="Z73" i="31"/>
  <c r="Z72" i="31"/>
  <c r="Z71" i="31"/>
  <c r="Z70" i="31"/>
  <c r="Z69" i="31"/>
  <c r="Z68" i="31"/>
  <c r="Z67" i="31"/>
  <c r="Z66" i="31"/>
  <c r="Z65" i="31"/>
  <c r="Z64" i="31"/>
  <c r="Z63" i="31"/>
  <c r="Z62" i="31"/>
  <c r="Z61" i="31"/>
  <c r="Z60" i="31"/>
  <c r="Z59" i="31"/>
  <c r="Z58" i="31"/>
  <c r="Z57" i="31"/>
  <c r="Z56" i="31"/>
  <c r="Z55" i="31"/>
  <c r="Z54" i="31"/>
  <c r="Z53" i="31"/>
  <c r="Z52" i="31"/>
  <c r="Z51" i="31"/>
  <c r="Z50" i="31"/>
  <c r="Z49" i="31"/>
  <c r="Z48" i="31"/>
  <c r="Z47" i="31"/>
  <c r="Z46" i="31"/>
  <c r="Z45" i="31"/>
  <c r="Z44" i="31"/>
  <c r="Z43" i="31"/>
  <c r="Z42" i="31"/>
  <c r="Z41" i="31"/>
  <c r="Z40" i="31"/>
  <c r="Z39" i="31"/>
  <c r="Z38" i="31"/>
  <c r="Z37" i="31"/>
  <c r="Z36" i="31"/>
  <c r="Z35" i="31"/>
  <c r="Z34" i="31"/>
  <c r="Z33" i="31"/>
  <c r="Z32" i="31"/>
  <c r="Z31" i="31"/>
  <c r="Z30" i="31"/>
  <c r="Z29" i="31"/>
  <c r="Z28" i="31"/>
  <c r="Z27" i="31"/>
  <c r="Z26" i="31"/>
  <c r="Z25" i="31"/>
  <c r="Z24" i="31"/>
  <c r="Z23" i="31"/>
  <c r="Z22" i="31"/>
  <c r="Z21" i="31"/>
  <c r="Z20" i="31"/>
  <c r="Z19" i="31"/>
  <c r="Z18" i="31"/>
  <c r="Z17" i="31"/>
  <c r="Z16" i="31"/>
  <c r="Z15" i="31"/>
  <c r="Z14" i="31"/>
  <c r="AM3" i="31"/>
  <c r="AM4" i="31"/>
  <c r="AM5" i="31"/>
  <c r="AM6" i="31"/>
  <c r="AM7" i="31"/>
  <c r="AM8" i="31"/>
  <c r="AM9" i="31"/>
  <c r="AM10" i="31"/>
  <c r="AM11" i="31"/>
  <c r="AM12" i="31"/>
  <c r="AM13" i="31"/>
  <c r="AM14" i="31"/>
  <c r="AL3" i="31"/>
  <c r="AL4" i="31"/>
  <c r="AL5" i="31"/>
  <c r="AL6" i="31"/>
  <c r="AL7" i="31"/>
  <c r="AL8" i="31"/>
  <c r="AL9" i="31"/>
  <c r="AL10" i="31"/>
  <c r="AL11" i="31"/>
  <c r="AL12" i="31"/>
  <c r="AL13" i="31"/>
  <c r="AL14" i="31"/>
  <c r="AK3" i="31"/>
  <c r="AK4" i="31"/>
  <c r="AK5" i="31"/>
  <c r="AK6" i="31"/>
  <c r="AK7" i="31"/>
  <c r="AK8" i="31"/>
  <c r="AK9" i="31"/>
  <c r="AK10" i="31"/>
  <c r="AK11" i="31"/>
  <c r="AK12" i="31"/>
  <c r="AK13" i="31"/>
  <c r="AK14" i="31"/>
  <c r="AJ3" i="31"/>
  <c r="AJ4" i="31"/>
  <c r="AJ5" i="31"/>
  <c r="AJ6" i="31"/>
  <c r="AJ7" i="31"/>
  <c r="AJ8" i="31"/>
  <c r="AJ9" i="31"/>
  <c r="AJ10" i="31"/>
  <c r="AJ11" i="31"/>
  <c r="AJ12" i="31"/>
  <c r="AJ13" i="31"/>
  <c r="AJ14" i="31"/>
  <c r="AI3" i="31"/>
  <c r="AI4" i="31"/>
  <c r="AI5" i="31"/>
  <c r="AI6" i="31"/>
  <c r="AI7" i="31"/>
  <c r="AI8" i="31"/>
  <c r="AI9" i="31"/>
  <c r="AI10" i="31"/>
  <c r="AI11" i="31"/>
  <c r="AI12" i="31"/>
  <c r="AI13" i="31"/>
  <c r="AI14" i="31"/>
  <c r="AH3" i="31"/>
  <c r="AH4" i="31"/>
  <c r="AH5" i="31"/>
  <c r="AH6" i="31"/>
  <c r="AH7" i="31"/>
  <c r="AH8" i="31"/>
  <c r="AH9" i="31"/>
  <c r="AH10" i="31"/>
  <c r="AH11" i="31"/>
  <c r="AH12" i="31"/>
  <c r="AH13" i="31"/>
  <c r="AH14" i="31"/>
  <c r="AF15" i="31"/>
  <c r="Z13" i="31"/>
  <c r="Z12" i="31"/>
  <c r="Z11" i="31"/>
  <c r="Z10" i="31"/>
  <c r="Z9" i="31"/>
  <c r="Z8" i="31"/>
  <c r="Z7" i="31"/>
  <c r="AM1" i="31"/>
  <c r="AL1" i="31"/>
  <c r="AK1" i="31"/>
  <c r="AJ1" i="31"/>
  <c r="AI1" i="31"/>
  <c r="AH1" i="31"/>
  <c r="AD2" i="4"/>
  <c r="X7" i="26"/>
  <c r="Y7" i="26"/>
  <c r="AG3" i="26"/>
  <c r="AD3" i="4"/>
  <c r="X8" i="26"/>
  <c r="X9" i="26"/>
  <c r="Y9" i="26"/>
  <c r="X10" i="26"/>
  <c r="Y10" i="26"/>
  <c r="X11" i="26"/>
  <c r="Y11" i="26"/>
  <c r="X12" i="26"/>
  <c r="Y12" i="26"/>
  <c r="X14" i="26"/>
  <c r="Y14" i="26"/>
  <c r="X15" i="26"/>
  <c r="Y15" i="26"/>
  <c r="X16" i="26"/>
  <c r="Y16" i="26"/>
  <c r="X17" i="26"/>
  <c r="Y17" i="26"/>
  <c r="X13" i="26"/>
  <c r="Y13" i="26"/>
  <c r="X19" i="26"/>
  <c r="Y19" i="26"/>
  <c r="X18" i="26"/>
  <c r="Y18" i="26"/>
  <c r="AG5" i="26"/>
  <c r="AD5" i="4"/>
  <c r="AG6" i="26"/>
  <c r="AD6" i="4"/>
  <c r="AG7" i="26"/>
  <c r="AD7" i="4"/>
  <c r="AG8" i="26"/>
  <c r="AD8" i="4"/>
  <c r="AG9" i="26"/>
  <c r="AD9" i="4"/>
  <c r="AG10" i="26"/>
  <c r="AD10" i="4"/>
  <c r="AG11" i="26"/>
  <c r="AD11" i="4"/>
  <c r="AG12" i="26"/>
  <c r="AD12" i="4"/>
  <c r="AG13" i="26"/>
  <c r="AD13" i="4"/>
  <c r="AG14" i="26"/>
  <c r="AD14" i="4"/>
  <c r="AG1" i="26"/>
  <c r="AD1" i="4"/>
  <c r="X6" i="26"/>
  <c r="Y6" i="26"/>
  <c r="X20" i="26"/>
  <c r="Y20" i="26"/>
  <c r="X21" i="26"/>
  <c r="Y21" i="26"/>
  <c r="X22" i="26"/>
  <c r="Y22" i="26"/>
  <c r="X23" i="26"/>
  <c r="Y23" i="26"/>
  <c r="X24" i="26"/>
  <c r="Y24" i="26"/>
  <c r="X25" i="26"/>
  <c r="Y25" i="26"/>
  <c r="X26" i="26"/>
  <c r="Y26" i="26"/>
  <c r="X27" i="26"/>
  <c r="Y27" i="26"/>
  <c r="X28" i="26"/>
  <c r="Y28" i="26"/>
  <c r="X29" i="26"/>
  <c r="Y29" i="26"/>
  <c r="X30" i="26"/>
  <c r="Y30" i="26"/>
  <c r="X31" i="26"/>
  <c r="Y31" i="26"/>
  <c r="X32" i="26"/>
  <c r="Y32" i="26"/>
  <c r="X33" i="26"/>
  <c r="Y33" i="26"/>
  <c r="X34" i="26"/>
  <c r="Y34" i="26"/>
  <c r="X35" i="26"/>
  <c r="Y35" i="26"/>
  <c r="X36" i="26"/>
  <c r="Y36" i="26"/>
  <c r="X37" i="26"/>
  <c r="Y37" i="26"/>
  <c r="X38" i="26"/>
  <c r="Y38" i="26"/>
  <c r="X39" i="26"/>
  <c r="Y39" i="26"/>
  <c r="X40" i="26"/>
  <c r="Y40" i="26"/>
  <c r="X41" i="26"/>
  <c r="Y41" i="26"/>
  <c r="X42" i="26"/>
  <c r="Y42" i="26"/>
  <c r="X43" i="26"/>
  <c r="Y43" i="26"/>
  <c r="X44" i="26"/>
  <c r="Y44" i="26"/>
  <c r="X45" i="26"/>
  <c r="Y45" i="26"/>
  <c r="X46" i="26"/>
  <c r="Y46" i="26"/>
  <c r="X47" i="26"/>
  <c r="Y47" i="26"/>
  <c r="X48" i="26"/>
  <c r="Y48" i="26"/>
  <c r="X49" i="26"/>
  <c r="Y49" i="26"/>
  <c r="X50" i="26"/>
  <c r="Y50" i="26"/>
  <c r="X51" i="26"/>
  <c r="Y51" i="26"/>
  <c r="X52" i="26"/>
  <c r="Y52" i="26"/>
  <c r="X53" i="26"/>
  <c r="Y53" i="26"/>
  <c r="X54" i="26"/>
  <c r="Y54" i="26"/>
  <c r="X55" i="26"/>
  <c r="Y55" i="26"/>
  <c r="X56" i="26"/>
  <c r="Y56" i="26"/>
  <c r="X57" i="26"/>
  <c r="Y57" i="26"/>
  <c r="X58" i="26"/>
  <c r="Y58" i="26"/>
  <c r="X59" i="26"/>
  <c r="Y59" i="26"/>
  <c r="X60" i="26"/>
  <c r="Y60" i="26"/>
  <c r="X61" i="26"/>
  <c r="Y61" i="26"/>
  <c r="X62" i="26"/>
  <c r="Y62" i="26"/>
  <c r="X63" i="26"/>
  <c r="Y63" i="26"/>
  <c r="X64" i="26"/>
  <c r="Y64" i="26"/>
  <c r="X65" i="26"/>
  <c r="Y65" i="26"/>
  <c r="X66" i="26"/>
  <c r="Y66" i="26"/>
  <c r="X67" i="26"/>
  <c r="Y67" i="26"/>
  <c r="X68" i="26"/>
  <c r="Y68" i="26"/>
  <c r="X69" i="26"/>
  <c r="Y69" i="26"/>
  <c r="X70" i="26"/>
  <c r="Y70" i="26"/>
  <c r="X71" i="26"/>
  <c r="Y71" i="26"/>
  <c r="X72" i="26"/>
  <c r="Y72" i="26"/>
  <c r="X73" i="26"/>
  <c r="Y73" i="26"/>
  <c r="X74" i="26"/>
  <c r="Y74" i="26"/>
  <c r="X75" i="26"/>
  <c r="Y75" i="26"/>
  <c r="X76" i="26"/>
  <c r="Y76" i="26"/>
  <c r="X77" i="26"/>
  <c r="Y77" i="26"/>
  <c r="X78" i="26"/>
  <c r="Y78" i="26"/>
  <c r="X79" i="26"/>
  <c r="Y79" i="26"/>
  <c r="X80" i="26"/>
  <c r="Y80" i="26"/>
  <c r="X81" i="26"/>
  <c r="Y81" i="26"/>
  <c r="X82" i="26"/>
  <c r="Y82" i="26"/>
  <c r="X83" i="26"/>
  <c r="Y83" i="26"/>
  <c r="X84" i="26"/>
  <c r="Y84" i="26"/>
  <c r="X85" i="26"/>
  <c r="Y85" i="26"/>
  <c r="X86" i="26"/>
  <c r="Y86" i="26"/>
  <c r="X87" i="26"/>
  <c r="Y87" i="26"/>
  <c r="X88" i="26"/>
  <c r="Y88" i="26"/>
  <c r="X89" i="26"/>
  <c r="Y89" i="26"/>
  <c r="X90" i="26"/>
  <c r="Y90" i="26"/>
  <c r="X91" i="26"/>
  <c r="Y91" i="26"/>
  <c r="X92" i="26"/>
  <c r="Y92" i="26"/>
  <c r="X93" i="26"/>
  <c r="Y93" i="26"/>
  <c r="X94" i="26"/>
  <c r="Y94" i="26"/>
  <c r="X95" i="26"/>
  <c r="Y95" i="26"/>
  <c r="X96" i="26"/>
  <c r="Y96" i="26"/>
  <c r="X97" i="26"/>
  <c r="Y97" i="26"/>
  <c r="X98" i="26"/>
  <c r="Y98" i="26"/>
  <c r="X99" i="26"/>
  <c r="Y99" i="26"/>
  <c r="X100" i="26"/>
  <c r="Y100" i="26"/>
  <c r="X101" i="26"/>
  <c r="Y101" i="26"/>
  <c r="X102" i="26"/>
  <c r="Y102" i="26"/>
  <c r="X103" i="26"/>
  <c r="Y103" i="26"/>
  <c r="X104" i="26"/>
  <c r="Y104" i="26"/>
  <c r="X105" i="26"/>
  <c r="Y105" i="26"/>
  <c r="X106" i="26"/>
  <c r="Y106" i="26"/>
  <c r="X107" i="26"/>
  <c r="Y107" i="26"/>
  <c r="X108" i="26"/>
  <c r="Y108" i="26"/>
  <c r="X109" i="26"/>
  <c r="Y109" i="26"/>
  <c r="X110" i="26"/>
  <c r="Y110" i="26"/>
  <c r="X111" i="26"/>
  <c r="Y111" i="26"/>
  <c r="X112" i="26"/>
  <c r="Y112" i="26"/>
  <c r="X113" i="26"/>
  <c r="Y113" i="26"/>
  <c r="X114" i="26"/>
  <c r="Y114" i="26"/>
  <c r="X115" i="26"/>
  <c r="Y115" i="26"/>
  <c r="X116" i="26"/>
  <c r="Y116" i="26"/>
  <c r="X117" i="26"/>
  <c r="Y117" i="26"/>
  <c r="X118" i="26"/>
  <c r="Y118" i="26"/>
  <c r="X119" i="26"/>
  <c r="Y119" i="26"/>
  <c r="X120" i="26"/>
  <c r="Y120" i="26"/>
  <c r="X121" i="26"/>
  <c r="Y121" i="26"/>
  <c r="X122" i="26"/>
  <c r="Y122" i="26"/>
  <c r="X123" i="26"/>
  <c r="Y123" i="26"/>
  <c r="X124" i="26"/>
  <c r="Y124" i="26"/>
  <c r="X125" i="26"/>
  <c r="Y125" i="26"/>
  <c r="X126" i="26"/>
  <c r="Y126" i="26"/>
  <c r="X127" i="26"/>
  <c r="Y127" i="26"/>
  <c r="X128" i="26"/>
  <c r="Y128" i="26"/>
  <c r="X129" i="26"/>
  <c r="Y129" i="26"/>
  <c r="X130" i="26"/>
  <c r="Y130" i="26"/>
  <c r="X131" i="26"/>
  <c r="Y131" i="26"/>
  <c r="X132" i="26"/>
  <c r="Y132" i="26"/>
  <c r="X133" i="26"/>
  <c r="Y133" i="26"/>
  <c r="X134" i="26"/>
  <c r="Y134" i="26"/>
  <c r="X135" i="26"/>
  <c r="Y135" i="26"/>
  <c r="X136" i="26"/>
  <c r="Y136" i="26"/>
  <c r="X137" i="26"/>
  <c r="Y137" i="26"/>
  <c r="X138" i="26"/>
  <c r="Y138" i="26"/>
  <c r="X139" i="26"/>
  <c r="Y139" i="26"/>
  <c r="X140" i="26"/>
  <c r="Y140" i="26"/>
  <c r="X141" i="26"/>
  <c r="Y141" i="26"/>
  <c r="X142" i="26"/>
  <c r="Y142" i="26"/>
  <c r="X143" i="26"/>
  <c r="Y143" i="26"/>
  <c r="X144" i="26"/>
  <c r="Y144" i="26"/>
  <c r="X145" i="26"/>
  <c r="Y145" i="26"/>
  <c r="X146" i="26"/>
  <c r="Y146" i="26"/>
  <c r="X147" i="26"/>
  <c r="Y147" i="26"/>
  <c r="X148" i="26"/>
  <c r="Y148" i="26"/>
  <c r="X149" i="26"/>
  <c r="Y149" i="26"/>
  <c r="X150" i="26"/>
  <c r="Y150" i="26"/>
  <c r="X151" i="26"/>
  <c r="Y151" i="26"/>
  <c r="X152" i="26"/>
  <c r="Y152" i="26"/>
  <c r="X153" i="26"/>
  <c r="Y153" i="26"/>
  <c r="X154" i="26"/>
  <c r="Y154" i="26"/>
  <c r="X155" i="26"/>
  <c r="Y155" i="26"/>
  <c r="X156" i="26"/>
  <c r="Y156" i="26"/>
  <c r="X157" i="26"/>
  <c r="Y157" i="26"/>
  <c r="X158" i="26"/>
  <c r="Y158" i="26"/>
  <c r="X159" i="26"/>
  <c r="Y159" i="26"/>
  <c r="X160" i="26"/>
  <c r="Y160" i="26"/>
  <c r="X161" i="26"/>
  <c r="Y161" i="26"/>
  <c r="X162" i="26"/>
  <c r="Y162" i="26"/>
  <c r="X163" i="26"/>
  <c r="Y163" i="26"/>
  <c r="X164" i="26"/>
  <c r="Y164" i="26"/>
  <c r="X165" i="26"/>
  <c r="Y165" i="26"/>
  <c r="X166" i="26"/>
  <c r="Y166" i="26"/>
  <c r="X167" i="26"/>
  <c r="Y167" i="26"/>
  <c r="X168" i="26"/>
  <c r="Y168" i="26"/>
  <c r="X169" i="26"/>
  <c r="Y169" i="26"/>
  <c r="X170" i="26"/>
  <c r="Y170" i="26"/>
  <c r="X171" i="26"/>
  <c r="Y171" i="26"/>
  <c r="X172" i="26"/>
  <c r="Y172" i="26"/>
  <c r="X173" i="26"/>
  <c r="Y173" i="26"/>
  <c r="X174" i="26"/>
  <c r="Y174" i="26"/>
  <c r="X175" i="26"/>
  <c r="Y175" i="26"/>
  <c r="X176" i="26"/>
  <c r="Y176" i="26"/>
  <c r="X177" i="26"/>
  <c r="Y177" i="26"/>
  <c r="X178" i="26"/>
  <c r="Y178" i="26"/>
  <c r="X179" i="26"/>
  <c r="Y179" i="26"/>
  <c r="X180" i="26"/>
  <c r="Y180" i="26"/>
  <c r="X181" i="26"/>
  <c r="Y181" i="26"/>
  <c r="X182" i="26"/>
  <c r="Y182" i="26"/>
  <c r="X183" i="26"/>
  <c r="Y183" i="26"/>
  <c r="X184" i="26"/>
  <c r="Y184" i="26"/>
  <c r="X185" i="26"/>
  <c r="Y185" i="26"/>
  <c r="X186" i="26"/>
  <c r="Y186" i="26"/>
  <c r="X187" i="26"/>
  <c r="Y187" i="26"/>
  <c r="X188" i="26"/>
  <c r="Y188" i="26"/>
  <c r="X189" i="26"/>
  <c r="Y189" i="26"/>
  <c r="Z87" i="26"/>
  <c r="Z86" i="26"/>
  <c r="Z85" i="26"/>
  <c r="Z84" i="26"/>
  <c r="Z83" i="26"/>
  <c r="Z82" i="26"/>
  <c r="Z81" i="26"/>
  <c r="Z80" i="26"/>
  <c r="Z78" i="26"/>
  <c r="Z77" i="26"/>
  <c r="Z76" i="26"/>
  <c r="Z75" i="26"/>
  <c r="Z74" i="26"/>
  <c r="Z73" i="26"/>
  <c r="Z72" i="26"/>
  <c r="Z71" i="26"/>
  <c r="Z70" i="26"/>
  <c r="Z69" i="26"/>
  <c r="Z68" i="26"/>
  <c r="Z67" i="26"/>
  <c r="Z66" i="26"/>
  <c r="Z65" i="26"/>
  <c r="Z64" i="26"/>
  <c r="Z63" i="26"/>
  <c r="Z62" i="26"/>
  <c r="Z61" i="26"/>
  <c r="Z60" i="26"/>
  <c r="Z59" i="26"/>
  <c r="Z58" i="26"/>
  <c r="Z57" i="26"/>
  <c r="Z56" i="26"/>
  <c r="Z55" i="26"/>
  <c r="Z54" i="26"/>
  <c r="Z53" i="26"/>
  <c r="Z52" i="26"/>
  <c r="Z51" i="26"/>
  <c r="Z50" i="26"/>
  <c r="Z49" i="26"/>
  <c r="Z48" i="26"/>
  <c r="Z47" i="26"/>
  <c r="Z46" i="26"/>
  <c r="Z45" i="26"/>
  <c r="Z44" i="26"/>
  <c r="Z43" i="26"/>
  <c r="Z42" i="26"/>
  <c r="Z41" i="26"/>
  <c r="Z40" i="26"/>
  <c r="Z39" i="26"/>
  <c r="Z38" i="26"/>
  <c r="Z37" i="26"/>
  <c r="Z36" i="26"/>
  <c r="Z35" i="26"/>
  <c r="Z34" i="26"/>
  <c r="Z33" i="26"/>
  <c r="Z32" i="26"/>
  <c r="Z31" i="26"/>
  <c r="Z30" i="26"/>
  <c r="Z29" i="26"/>
  <c r="Z28" i="26"/>
  <c r="Z27" i="26"/>
  <c r="Z26" i="26"/>
  <c r="Z25" i="26"/>
  <c r="Z24" i="26"/>
  <c r="Z23" i="26"/>
  <c r="Z22" i="26"/>
  <c r="Z21" i="26"/>
  <c r="Z20" i="26"/>
  <c r="Z19" i="26"/>
  <c r="Z18" i="26"/>
  <c r="Z17" i="26"/>
  <c r="Z16" i="26"/>
  <c r="AM3" i="26"/>
  <c r="AM4" i="26"/>
  <c r="AM5" i="26"/>
  <c r="AM6" i="26"/>
  <c r="AM7" i="26"/>
  <c r="AM8" i="26"/>
  <c r="AM9" i="26"/>
  <c r="AM10" i="26"/>
  <c r="AM11" i="26"/>
  <c r="AM12" i="26"/>
  <c r="AM13" i="26"/>
  <c r="AM14" i="26"/>
  <c r="AL3" i="26"/>
  <c r="AL4" i="26"/>
  <c r="AL5" i="26"/>
  <c r="AL6" i="26"/>
  <c r="AL7" i="26"/>
  <c r="AL8" i="26"/>
  <c r="AL9" i="26"/>
  <c r="AL10" i="26"/>
  <c r="AL11" i="26"/>
  <c r="AL12" i="26"/>
  <c r="AL13" i="26"/>
  <c r="AL14" i="26"/>
  <c r="AK3" i="26"/>
  <c r="AK4" i="26"/>
  <c r="AK5" i="26"/>
  <c r="AK6" i="26"/>
  <c r="AK7" i="26"/>
  <c r="AK8" i="26"/>
  <c r="AK9" i="26"/>
  <c r="AK10" i="26"/>
  <c r="AK11" i="26"/>
  <c r="AK12" i="26"/>
  <c r="AK13" i="26"/>
  <c r="AK14" i="26"/>
  <c r="AJ3" i="26"/>
  <c r="AJ4" i="26"/>
  <c r="AJ5" i="26"/>
  <c r="AJ6" i="26"/>
  <c r="AJ7" i="26"/>
  <c r="AJ8" i="26"/>
  <c r="AJ9" i="26"/>
  <c r="AJ10" i="26"/>
  <c r="AJ11" i="26"/>
  <c r="AJ12" i="26"/>
  <c r="AJ13" i="26"/>
  <c r="AJ14" i="26"/>
  <c r="AI3" i="26"/>
  <c r="AI4" i="26"/>
  <c r="AI5" i="26"/>
  <c r="AI6" i="26"/>
  <c r="AI7" i="26"/>
  <c r="AI8" i="26"/>
  <c r="AI9" i="26"/>
  <c r="AI10" i="26"/>
  <c r="AI11" i="26"/>
  <c r="AI12" i="26"/>
  <c r="AI13" i="26"/>
  <c r="AI14" i="26"/>
  <c r="AH3" i="26"/>
  <c r="AH4" i="26"/>
  <c r="AH5" i="26"/>
  <c r="AH6" i="26"/>
  <c r="AH7" i="26"/>
  <c r="AH8" i="26"/>
  <c r="AH9" i="26"/>
  <c r="AH10" i="26"/>
  <c r="AH11" i="26"/>
  <c r="AH12" i="26"/>
  <c r="AH13" i="26"/>
  <c r="AH14" i="26"/>
  <c r="AF15" i="26"/>
  <c r="Z15" i="26"/>
  <c r="Z14" i="26"/>
  <c r="Z13" i="26"/>
  <c r="Z12" i="26"/>
  <c r="Z11" i="26"/>
  <c r="Z10" i="26"/>
  <c r="Z9" i="26"/>
  <c r="Z8" i="26"/>
  <c r="Z7" i="26"/>
  <c r="Z6" i="26"/>
  <c r="AM1" i="26"/>
  <c r="AL1" i="26"/>
  <c r="AK1" i="26"/>
  <c r="AJ1" i="26"/>
  <c r="AI1" i="26"/>
  <c r="AH1" i="26"/>
  <c r="X7" i="14"/>
  <c r="Y7" i="14"/>
  <c r="AG3" i="14"/>
  <c r="X9" i="14"/>
  <c r="Y9" i="14"/>
  <c r="X11" i="14"/>
  <c r="Y11" i="14"/>
  <c r="X8" i="14"/>
  <c r="X10" i="14"/>
  <c r="Y10" i="14"/>
  <c r="X12" i="14"/>
  <c r="Y12" i="14"/>
  <c r="X13" i="14"/>
  <c r="Y13" i="14"/>
  <c r="X14" i="14"/>
  <c r="Y14" i="14"/>
  <c r="X15" i="14"/>
  <c r="Y15" i="14"/>
  <c r="X16" i="14"/>
  <c r="Y16" i="14"/>
  <c r="X17" i="14"/>
  <c r="Y17" i="14"/>
  <c r="X18" i="14"/>
  <c r="Y18" i="14"/>
  <c r="X19" i="14"/>
  <c r="Y19" i="14"/>
  <c r="X20" i="14"/>
  <c r="Y20" i="14"/>
  <c r="X21" i="14"/>
  <c r="Y21" i="14"/>
  <c r="X22" i="14"/>
  <c r="Y22" i="14"/>
  <c r="X23" i="14"/>
  <c r="Y23" i="14"/>
  <c r="X24" i="14"/>
  <c r="Y24" i="14"/>
  <c r="X25" i="14"/>
  <c r="Y25" i="14"/>
  <c r="X26" i="14"/>
  <c r="Y26" i="14"/>
  <c r="X30" i="14"/>
  <c r="Y30" i="14"/>
  <c r="X31" i="14"/>
  <c r="Y31" i="14"/>
  <c r="X32" i="14"/>
  <c r="Y32" i="14"/>
  <c r="X33" i="14"/>
  <c r="Y33" i="14"/>
  <c r="X34" i="14"/>
  <c r="Y34" i="14"/>
  <c r="X35" i="14"/>
  <c r="Y35" i="14"/>
  <c r="X36" i="14"/>
  <c r="Y36" i="14"/>
  <c r="X37" i="14"/>
  <c r="Y37" i="14"/>
  <c r="X38" i="14"/>
  <c r="Y38" i="14"/>
  <c r="X39" i="14"/>
  <c r="Y39" i="14"/>
  <c r="X40" i="14"/>
  <c r="Y40" i="14"/>
  <c r="X41" i="14"/>
  <c r="Y41" i="14"/>
  <c r="X42" i="14"/>
  <c r="Y42" i="14"/>
  <c r="X43" i="14"/>
  <c r="Y43" i="14"/>
  <c r="X44" i="14"/>
  <c r="Y44" i="14"/>
  <c r="X45" i="14"/>
  <c r="Y45" i="14"/>
  <c r="X46" i="14"/>
  <c r="Y46" i="14"/>
  <c r="X47" i="14"/>
  <c r="Y47" i="14"/>
  <c r="X48" i="14"/>
  <c r="Y48" i="14"/>
  <c r="X49" i="14"/>
  <c r="Y49" i="14"/>
  <c r="X50" i="14"/>
  <c r="Y50" i="14"/>
  <c r="X51" i="14"/>
  <c r="Y51" i="14"/>
  <c r="X52" i="14"/>
  <c r="Y52" i="14"/>
  <c r="X53" i="14"/>
  <c r="Y53" i="14"/>
  <c r="X54" i="14"/>
  <c r="Y54" i="14"/>
  <c r="X55" i="14"/>
  <c r="Y55" i="14"/>
  <c r="X56" i="14"/>
  <c r="Y56" i="14"/>
  <c r="X57" i="14"/>
  <c r="Y57" i="14"/>
  <c r="X58" i="14"/>
  <c r="Y58" i="14"/>
  <c r="X59" i="14"/>
  <c r="Y59" i="14"/>
  <c r="X60" i="14"/>
  <c r="Y60" i="14"/>
  <c r="X61" i="14"/>
  <c r="Y61" i="14"/>
  <c r="X62" i="14"/>
  <c r="Y62" i="14"/>
  <c r="X63" i="14"/>
  <c r="Y63" i="14"/>
  <c r="X64" i="14"/>
  <c r="Y64" i="14"/>
  <c r="X65" i="14"/>
  <c r="Y65" i="14"/>
  <c r="X66" i="14"/>
  <c r="Y66" i="14"/>
  <c r="X67" i="14"/>
  <c r="Y67" i="14"/>
  <c r="X68" i="14"/>
  <c r="Y68" i="14"/>
  <c r="X69" i="14"/>
  <c r="Y69" i="14"/>
  <c r="X70" i="14"/>
  <c r="Y70" i="14"/>
  <c r="X71" i="14"/>
  <c r="Y71" i="14"/>
  <c r="X72" i="14"/>
  <c r="Y72" i="14"/>
  <c r="X73" i="14"/>
  <c r="Y73" i="14"/>
  <c r="X74" i="14"/>
  <c r="Y74" i="14"/>
  <c r="X75" i="14"/>
  <c r="Y75" i="14"/>
  <c r="X76" i="14"/>
  <c r="Y76" i="14"/>
  <c r="X77" i="14"/>
  <c r="Y77" i="14"/>
  <c r="X78" i="14"/>
  <c r="Y78" i="14"/>
  <c r="X79" i="14"/>
  <c r="Y79" i="14"/>
  <c r="X80" i="14"/>
  <c r="Y80" i="14"/>
  <c r="X81" i="14"/>
  <c r="Y81" i="14"/>
  <c r="X82" i="14"/>
  <c r="Y82" i="14"/>
  <c r="X83" i="14"/>
  <c r="Y83" i="14"/>
  <c r="X84" i="14"/>
  <c r="Y84" i="14"/>
  <c r="X85" i="14"/>
  <c r="Y85" i="14"/>
  <c r="X86" i="14"/>
  <c r="Y86" i="14"/>
  <c r="X87" i="14"/>
  <c r="Y87" i="14"/>
  <c r="X88" i="14"/>
  <c r="Y88" i="14"/>
  <c r="X89" i="14"/>
  <c r="Y89" i="14"/>
  <c r="X90" i="14"/>
  <c r="Y90" i="14"/>
  <c r="X91" i="14"/>
  <c r="Y91" i="14"/>
  <c r="X92" i="14"/>
  <c r="Y92" i="14"/>
  <c r="X93" i="14"/>
  <c r="Y93" i="14"/>
  <c r="X94" i="14"/>
  <c r="Y94" i="14"/>
  <c r="X95" i="14"/>
  <c r="Y95" i="14"/>
  <c r="X96" i="14"/>
  <c r="Y96" i="14"/>
  <c r="X97" i="14"/>
  <c r="Y97" i="14"/>
  <c r="X98" i="14"/>
  <c r="Y98" i="14"/>
  <c r="X99" i="14"/>
  <c r="Y99" i="14"/>
  <c r="X100" i="14"/>
  <c r="Y100" i="14"/>
  <c r="X101" i="14"/>
  <c r="Y101" i="14"/>
  <c r="X102" i="14"/>
  <c r="Y102" i="14"/>
  <c r="X103" i="14"/>
  <c r="Y103" i="14"/>
  <c r="X104" i="14"/>
  <c r="Y104" i="14"/>
  <c r="X105" i="14"/>
  <c r="Y105" i="14"/>
  <c r="X106" i="14"/>
  <c r="Y106" i="14"/>
  <c r="X107" i="14"/>
  <c r="Y107" i="14"/>
  <c r="X108" i="14"/>
  <c r="Y108" i="14"/>
  <c r="X109" i="14"/>
  <c r="Y109" i="14"/>
  <c r="X110" i="14"/>
  <c r="Y110" i="14"/>
  <c r="X111" i="14"/>
  <c r="Y111" i="14"/>
  <c r="X112" i="14"/>
  <c r="Y112" i="14"/>
  <c r="X113" i="14"/>
  <c r="Y113" i="14"/>
  <c r="X114" i="14"/>
  <c r="Y114" i="14"/>
  <c r="X115" i="14"/>
  <c r="Y115" i="14"/>
  <c r="X116" i="14"/>
  <c r="Y116" i="14"/>
  <c r="X117" i="14"/>
  <c r="Y117" i="14"/>
  <c r="X118" i="14"/>
  <c r="Y118" i="14"/>
  <c r="X119" i="14"/>
  <c r="Y119" i="14"/>
  <c r="X120" i="14"/>
  <c r="Y120" i="14"/>
  <c r="X121" i="14"/>
  <c r="Y121" i="14"/>
  <c r="X122" i="14"/>
  <c r="Y122" i="14"/>
  <c r="X123" i="14"/>
  <c r="Y123" i="14"/>
  <c r="X124" i="14"/>
  <c r="Y124" i="14"/>
  <c r="X125" i="14"/>
  <c r="Y125" i="14"/>
  <c r="X126" i="14"/>
  <c r="Y126" i="14"/>
  <c r="X127" i="14"/>
  <c r="Y127" i="14"/>
  <c r="X128" i="14"/>
  <c r="Y128" i="14"/>
  <c r="X129" i="14"/>
  <c r="Y129" i="14"/>
  <c r="X130" i="14"/>
  <c r="Y130" i="14"/>
  <c r="X131" i="14"/>
  <c r="Y131" i="14"/>
  <c r="X132" i="14"/>
  <c r="Y132" i="14"/>
  <c r="X133" i="14"/>
  <c r="Y133" i="14"/>
  <c r="X134" i="14"/>
  <c r="Y134" i="14"/>
  <c r="X135" i="14"/>
  <c r="Y135" i="14"/>
  <c r="X136" i="14"/>
  <c r="Y136" i="14"/>
  <c r="X137" i="14"/>
  <c r="Y137" i="14"/>
  <c r="X138" i="14"/>
  <c r="Y138" i="14"/>
  <c r="X139" i="14"/>
  <c r="Y139" i="14"/>
  <c r="X140" i="14"/>
  <c r="Y140" i="14"/>
  <c r="X141" i="14"/>
  <c r="Y141" i="14"/>
  <c r="X142" i="14"/>
  <c r="Y142" i="14"/>
  <c r="X143" i="14"/>
  <c r="Y143" i="14"/>
  <c r="X144" i="14"/>
  <c r="Y144" i="14"/>
  <c r="X145" i="14"/>
  <c r="Y145" i="14"/>
  <c r="X146" i="14"/>
  <c r="Y146" i="14"/>
  <c r="X147" i="14"/>
  <c r="Y147" i="14"/>
  <c r="X148" i="14"/>
  <c r="Y148" i="14"/>
  <c r="X149" i="14"/>
  <c r="Y149" i="14"/>
  <c r="X150" i="14"/>
  <c r="Y150" i="14"/>
  <c r="X151" i="14"/>
  <c r="Y151" i="14"/>
  <c r="X152" i="14"/>
  <c r="Y152" i="14"/>
  <c r="X153" i="14"/>
  <c r="Y153" i="14"/>
  <c r="X154" i="14"/>
  <c r="Y154" i="14"/>
  <c r="X155" i="14"/>
  <c r="Y155" i="14"/>
  <c r="X156" i="14"/>
  <c r="Y156" i="14"/>
  <c r="X157" i="14"/>
  <c r="Y157" i="14"/>
  <c r="X158" i="14"/>
  <c r="Y158" i="14"/>
  <c r="X159" i="14"/>
  <c r="Y159" i="14"/>
  <c r="X160" i="14"/>
  <c r="Y160" i="14"/>
  <c r="X161" i="14"/>
  <c r="Y161" i="14"/>
  <c r="X162" i="14"/>
  <c r="Y162" i="14"/>
  <c r="X163" i="14"/>
  <c r="Y163" i="14"/>
  <c r="X164" i="14"/>
  <c r="Y164" i="14"/>
  <c r="X165" i="14"/>
  <c r="Y165" i="14"/>
  <c r="X166" i="14"/>
  <c r="Y166" i="14"/>
  <c r="X167" i="14"/>
  <c r="Y167" i="14"/>
  <c r="X168" i="14"/>
  <c r="Y168" i="14"/>
  <c r="X169" i="14"/>
  <c r="Y169" i="14"/>
  <c r="X170" i="14"/>
  <c r="Y170" i="14"/>
  <c r="X171" i="14"/>
  <c r="Y171" i="14"/>
  <c r="X172" i="14"/>
  <c r="Y172" i="14"/>
  <c r="X173" i="14"/>
  <c r="Y173" i="14"/>
  <c r="X174" i="14"/>
  <c r="Y174" i="14"/>
  <c r="X175" i="14"/>
  <c r="Y175" i="14"/>
  <c r="X176" i="14"/>
  <c r="Y176" i="14"/>
  <c r="X177" i="14"/>
  <c r="Y177" i="14"/>
  <c r="X178" i="14"/>
  <c r="Y178" i="14"/>
  <c r="X179" i="14"/>
  <c r="Y179" i="14"/>
  <c r="X180" i="14"/>
  <c r="Y180" i="14"/>
  <c r="X181" i="14"/>
  <c r="Y181" i="14"/>
  <c r="X182" i="14"/>
  <c r="Y182" i="14"/>
  <c r="X183" i="14"/>
  <c r="Y183" i="14"/>
  <c r="X184" i="14"/>
  <c r="Y184" i="14"/>
  <c r="X185" i="14"/>
  <c r="Y185" i="14"/>
  <c r="X186" i="14"/>
  <c r="Y186" i="14"/>
  <c r="X187" i="14"/>
  <c r="Y187" i="14"/>
  <c r="X188" i="14"/>
  <c r="Y188" i="14"/>
  <c r="X189" i="14"/>
  <c r="Y189" i="14"/>
  <c r="X190" i="14"/>
  <c r="Y190" i="14"/>
  <c r="X20" i="33"/>
  <c r="Y20" i="33"/>
  <c r="X19" i="33"/>
  <c r="Y19" i="33"/>
  <c r="X18" i="33"/>
  <c r="Y18" i="33"/>
  <c r="X15" i="33"/>
  <c r="Y15" i="33"/>
  <c r="X16" i="33"/>
  <c r="Y16" i="33"/>
  <c r="X17" i="33"/>
  <c r="Y17" i="33"/>
  <c r="X14" i="33"/>
  <c r="Y14" i="33"/>
  <c r="X13" i="33"/>
  <c r="Y13" i="33"/>
  <c r="X12" i="33"/>
  <c r="Y12" i="33"/>
  <c r="X11" i="33"/>
  <c r="Y11" i="33"/>
  <c r="X10" i="33"/>
  <c r="Y10" i="33"/>
  <c r="X9" i="33"/>
  <c r="Y9" i="33"/>
  <c r="X7" i="33"/>
  <c r="Y7" i="33"/>
  <c r="X8" i="33"/>
  <c r="Y8" i="33"/>
  <c r="Y3" i="33"/>
  <c r="X6" i="33"/>
  <c r="Y6" i="33"/>
  <c r="X21" i="33"/>
  <c r="Y21" i="33"/>
  <c r="X22" i="33"/>
  <c r="Y22" i="33"/>
  <c r="X23" i="33"/>
  <c r="Y23" i="33"/>
  <c r="X24" i="33"/>
  <c r="Y24" i="33"/>
  <c r="X25" i="33"/>
  <c r="Y25" i="33"/>
  <c r="X26" i="33"/>
  <c r="Y26" i="33"/>
  <c r="X27" i="33"/>
  <c r="Y27" i="33"/>
  <c r="X28" i="33"/>
  <c r="Y28" i="33"/>
  <c r="X29" i="33"/>
  <c r="Y29" i="33"/>
  <c r="X30" i="33"/>
  <c r="Y30" i="33"/>
  <c r="X31" i="33"/>
  <c r="Y31" i="33"/>
  <c r="X32" i="33"/>
  <c r="Y32" i="33"/>
  <c r="X33" i="33"/>
  <c r="Y33" i="33"/>
  <c r="X34" i="33"/>
  <c r="Y34" i="33"/>
  <c r="X35" i="33"/>
  <c r="Y35" i="33"/>
  <c r="X36" i="33"/>
  <c r="Y36" i="33"/>
  <c r="X37" i="33"/>
  <c r="Y37" i="33"/>
  <c r="X38" i="33"/>
  <c r="Y38" i="33"/>
  <c r="X39" i="33"/>
  <c r="Y39" i="33"/>
  <c r="X40" i="33"/>
  <c r="Y40" i="33"/>
  <c r="X41" i="33"/>
  <c r="Y41" i="33"/>
  <c r="Y42" i="33"/>
  <c r="Y43" i="33"/>
  <c r="X44" i="33"/>
  <c r="Y44" i="33"/>
  <c r="X45" i="33"/>
  <c r="Y45" i="33"/>
  <c r="X46" i="33"/>
  <c r="Y46" i="33"/>
  <c r="X47" i="33"/>
  <c r="Y47" i="33"/>
  <c r="X48" i="33"/>
  <c r="Y48" i="33"/>
  <c r="X49" i="33"/>
  <c r="Y49" i="33"/>
  <c r="X50" i="33"/>
  <c r="Y50" i="33"/>
  <c r="X51" i="33"/>
  <c r="Y51" i="33"/>
  <c r="X52" i="33"/>
  <c r="Y52" i="33"/>
  <c r="X53" i="33"/>
  <c r="Y53" i="33"/>
  <c r="X54" i="33"/>
  <c r="Y54" i="33"/>
  <c r="X55" i="33"/>
  <c r="Y55" i="33"/>
  <c r="X56" i="33"/>
  <c r="Y56" i="33"/>
  <c r="X57" i="33"/>
  <c r="Y57" i="33"/>
  <c r="X58" i="33"/>
  <c r="Y58" i="33"/>
  <c r="X59" i="33"/>
  <c r="Y59" i="33"/>
  <c r="X60" i="33"/>
  <c r="Y60" i="33"/>
  <c r="X61" i="33"/>
  <c r="Y61" i="33"/>
  <c r="X62" i="33"/>
  <c r="Y62" i="33"/>
  <c r="X63" i="33"/>
  <c r="Y63" i="33"/>
  <c r="X64" i="33"/>
  <c r="Y64" i="33"/>
  <c r="X65" i="33"/>
  <c r="Y65" i="33"/>
  <c r="X66" i="33"/>
  <c r="Y66" i="33"/>
  <c r="X67" i="33"/>
  <c r="Y67" i="33"/>
  <c r="X68" i="33"/>
  <c r="Y68" i="33"/>
  <c r="X69" i="33"/>
  <c r="Y69" i="33"/>
  <c r="X70" i="33"/>
  <c r="Y70" i="33"/>
  <c r="X71" i="33"/>
  <c r="Y71" i="33"/>
  <c r="X72" i="33"/>
  <c r="Y72" i="33"/>
  <c r="X73" i="33"/>
  <c r="Y73" i="33"/>
  <c r="X74" i="33"/>
  <c r="Y74" i="33"/>
  <c r="X75" i="33"/>
  <c r="Y75" i="33"/>
  <c r="X76" i="33"/>
  <c r="Y76" i="33"/>
  <c r="X77" i="33"/>
  <c r="Y77" i="33"/>
  <c r="X78" i="33"/>
  <c r="Y78" i="33"/>
  <c r="X79" i="33"/>
  <c r="Y79" i="33"/>
  <c r="X80" i="33"/>
  <c r="Y80" i="33"/>
  <c r="X81" i="33"/>
  <c r="Y81" i="33"/>
  <c r="X82" i="33"/>
  <c r="Y82" i="33"/>
  <c r="X83" i="33"/>
  <c r="Y83" i="33"/>
  <c r="X84" i="33"/>
  <c r="Y84" i="33"/>
  <c r="X85" i="33"/>
  <c r="Y85" i="33"/>
  <c r="X86" i="33"/>
  <c r="Y86" i="33"/>
  <c r="X87" i="33"/>
  <c r="Y87" i="33"/>
  <c r="X88" i="33"/>
  <c r="Y88" i="33"/>
  <c r="X89" i="33"/>
  <c r="Y89" i="33"/>
  <c r="X90" i="33"/>
  <c r="Y90" i="33"/>
  <c r="X91" i="33"/>
  <c r="Y91" i="33"/>
  <c r="X92" i="33"/>
  <c r="Y92" i="33"/>
  <c r="X93" i="33"/>
  <c r="Y93" i="33"/>
  <c r="X94" i="33"/>
  <c r="Y94" i="33"/>
  <c r="X95" i="33"/>
  <c r="Y95" i="33"/>
  <c r="X96" i="33"/>
  <c r="Y96" i="33"/>
  <c r="X97" i="33"/>
  <c r="Y97" i="33"/>
  <c r="X98" i="33"/>
  <c r="Y98" i="33"/>
  <c r="X99" i="33"/>
  <c r="Y99" i="33"/>
  <c r="X100" i="33"/>
  <c r="Y100" i="33"/>
  <c r="X101" i="33"/>
  <c r="Y101" i="33"/>
  <c r="X102" i="33"/>
  <c r="Y102" i="33"/>
  <c r="X103" i="33"/>
  <c r="Y103" i="33"/>
  <c r="X104" i="33"/>
  <c r="Y104" i="33"/>
  <c r="X105" i="33"/>
  <c r="Y105" i="33"/>
  <c r="X106" i="33"/>
  <c r="Y106" i="33"/>
  <c r="X107" i="33"/>
  <c r="Y107" i="33"/>
  <c r="X108" i="33"/>
  <c r="Y108" i="33"/>
  <c r="X109" i="33"/>
  <c r="Y109" i="33"/>
  <c r="X110" i="33"/>
  <c r="Y110" i="33"/>
  <c r="X111" i="33"/>
  <c r="Y111" i="33"/>
  <c r="X112" i="33"/>
  <c r="Y112" i="33"/>
  <c r="X113" i="33"/>
  <c r="Y113" i="33"/>
  <c r="X114" i="33"/>
  <c r="Y114" i="33"/>
  <c r="X115" i="33"/>
  <c r="Y115" i="33"/>
  <c r="X116" i="33"/>
  <c r="Y116" i="33"/>
  <c r="X117" i="33"/>
  <c r="Y117" i="33"/>
  <c r="X118" i="33"/>
  <c r="Y118" i="33"/>
  <c r="X119" i="33"/>
  <c r="Y119" i="33"/>
  <c r="X120" i="33"/>
  <c r="Y120" i="33"/>
  <c r="X121" i="33"/>
  <c r="Y121" i="33"/>
  <c r="X122" i="33"/>
  <c r="Y122" i="33"/>
  <c r="X123" i="33"/>
  <c r="Y123" i="33"/>
  <c r="X124" i="33"/>
  <c r="Y124" i="33"/>
  <c r="X125" i="33"/>
  <c r="Y125" i="33"/>
  <c r="X126" i="33"/>
  <c r="Y126" i="33"/>
  <c r="X127" i="33"/>
  <c r="Y127" i="33"/>
  <c r="X128" i="33"/>
  <c r="Y128" i="33"/>
  <c r="X129" i="33"/>
  <c r="Y129" i="33"/>
  <c r="X130" i="33"/>
  <c r="Y130" i="33"/>
  <c r="X131" i="33"/>
  <c r="Y131" i="33"/>
  <c r="X132" i="33"/>
  <c r="Y132" i="33"/>
  <c r="X133" i="33"/>
  <c r="Y133" i="33"/>
  <c r="X134" i="33"/>
  <c r="Y134" i="33"/>
  <c r="X135" i="33"/>
  <c r="Y135" i="33"/>
  <c r="X136" i="33"/>
  <c r="Y136" i="33"/>
  <c r="X137" i="33"/>
  <c r="Y137" i="33"/>
  <c r="X138" i="33"/>
  <c r="Y138" i="33"/>
  <c r="X139" i="33"/>
  <c r="Y139" i="33"/>
  <c r="X140" i="33"/>
  <c r="Y140" i="33"/>
  <c r="X141" i="33"/>
  <c r="Y141" i="33"/>
  <c r="X142" i="33"/>
  <c r="Y142" i="33"/>
  <c r="X143" i="33"/>
  <c r="Y143" i="33"/>
  <c r="X144" i="33"/>
  <c r="Y144" i="33"/>
  <c r="X145" i="33"/>
  <c r="Y145" i="33"/>
  <c r="X146" i="33"/>
  <c r="Y146" i="33"/>
  <c r="X147" i="33"/>
  <c r="Y147" i="33"/>
  <c r="X148" i="33"/>
  <c r="Y148" i="33"/>
  <c r="X149" i="33"/>
  <c r="Y149" i="33"/>
  <c r="X150" i="33"/>
  <c r="Y150" i="33"/>
  <c r="X151" i="33"/>
  <c r="Y151" i="33"/>
  <c r="X152" i="33"/>
  <c r="Y152" i="33"/>
  <c r="X153" i="33"/>
  <c r="Y153" i="33"/>
  <c r="X154" i="33"/>
  <c r="Y154" i="33"/>
  <c r="X155" i="33"/>
  <c r="Y155" i="33"/>
  <c r="X156" i="33"/>
  <c r="Y156" i="33"/>
  <c r="X157" i="33"/>
  <c r="Y157" i="33"/>
  <c r="X158" i="33"/>
  <c r="Y158" i="33"/>
  <c r="X159" i="33"/>
  <c r="Y159" i="33"/>
  <c r="X160" i="33"/>
  <c r="Y160" i="33"/>
  <c r="X161" i="33"/>
  <c r="Y161" i="33"/>
  <c r="X162" i="33"/>
  <c r="Y162" i="33"/>
  <c r="X163" i="33"/>
  <c r="Y163" i="33"/>
  <c r="X164" i="33"/>
  <c r="Y164" i="33"/>
  <c r="X165" i="33"/>
  <c r="Y165" i="33"/>
  <c r="X166" i="33"/>
  <c r="Y166" i="33"/>
  <c r="X167" i="33"/>
  <c r="Y167" i="33"/>
  <c r="X168" i="33"/>
  <c r="Y168" i="33"/>
  <c r="X169" i="33"/>
  <c r="Y169" i="33"/>
  <c r="X170" i="33"/>
  <c r="Y170" i="33"/>
  <c r="X171" i="33"/>
  <c r="Y171" i="33"/>
  <c r="X172" i="33"/>
  <c r="Y172" i="33"/>
  <c r="X173" i="33"/>
  <c r="Y173" i="33"/>
  <c r="X174" i="33"/>
  <c r="Y174" i="33"/>
  <c r="X175" i="33"/>
  <c r="Y175" i="33"/>
  <c r="X176" i="33"/>
  <c r="Y176" i="33"/>
  <c r="X177" i="33"/>
  <c r="Y177" i="33"/>
  <c r="X178" i="33"/>
  <c r="Y178" i="33"/>
  <c r="X179" i="33"/>
  <c r="Y179" i="33"/>
  <c r="X180" i="33"/>
  <c r="Y180" i="33"/>
  <c r="X181" i="33"/>
  <c r="Y181" i="33"/>
  <c r="X182" i="33"/>
  <c r="Y182" i="33"/>
  <c r="X183" i="33"/>
  <c r="Y183" i="33"/>
  <c r="X184" i="33"/>
  <c r="Y184" i="33"/>
  <c r="X185" i="33"/>
  <c r="Y185" i="33"/>
  <c r="X186" i="33"/>
  <c r="Y186" i="33"/>
  <c r="AB2" i="4"/>
  <c r="X16" i="30"/>
  <c r="Y16" i="30"/>
  <c r="X15" i="30"/>
  <c r="Y15" i="30"/>
  <c r="X23" i="30"/>
  <c r="Y23" i="30"/>
  <c r="X14" i="30"/>
  <c r="Y14" i="30"/>
  <c r="X13" i="30"/>
  <c r="Y13" i="30"/>
  <c r="X11" i="30"/>
  <c r="Y11" i="30"/>
  <c r="X21" i="30"/>
  <c r="Y21" i="30"/>
  <c r="X22" i="30"/>
  <c r="Y22" i="30"/>
  <c r="X12" i="30"/>
  <c r="Y12" i="30"/>
  <c r="X8" i="30"/>
  <c r="X9" i="30"/>
  <c r="Y9" i="30"/>
  <c r="X17" i="30"/>
  <c r="Y17" i="30"/>
  <c r="X18" i="30"/>
  <c r="Y18" i="30"/>
  <c r="X19" i="30"/>
  <c r="Y19" i="30"/>
  <c r="X10" i="30"/>
  <c r="Y10" i="30"/>
  <c r="X20" i="30"/>
  <c r="Y20" i="30"/>
  <c r="X7" i="30"/>
  <c r="Y7" i="30"/>
  <c r="AG3" i="30"/>
  <c r="AB3" i="4" s="1"/>
  <c r="AG6" i="30"/>
  <c r="AB6" i="4" s="1"/>
  <c r="AG7" i="30"/>
  <c r="AB7" i="4" s="1"/>
  <c r="AG8" i="30"/>
  <c r="AB8" i="4" s="1"/>
  <c r="AG9" i="30"/>
  <c r="AB9" i="4" s="1"/>
  <c r="AG10" i="30"/>
  <c r="AB10" i="4" s="1"/>
  <c r="AG11" i="30"/>
  <c r="AB11" i="4" s="1"/>
  <c r="AG12" i="30"/>
  <c r="AB12" i="4" s="1"/>
  <c r="AG13" i="30"/>
  <c r="AB13" i="4" s="1"/>
  <c r="AG14" i="30"/>
  <c r="AB14" i="4" s="1"/>
  <c r="AG1" i="30"/>
  <c r="AB1" i="4"/>
  <c r="Y2" i="4"/>
  <c r="X7" i="15"/>
  <c r="Y7" i="15"/>
  <c r="AG3" i="15"/>
  <c r="Y3" i="4"/>
  <c r="X8" i="15"/>
  <c r="Y8" i="15"/>
  <c r="X9" i="15"/>
  <c r="Y9" i="15"/>
  <c r="X10" i="15"/>
  <c r="Y10" i="15"/>
  <c r="Y3" i="15"/>
  <c r="X11" i="15"/>
  <c r="Y11" i="15"/>
  <c r="X12" i="15"/>
  <c r="X13" i="15"/>
  <c r="Y13" i="15"/>
  <c r="X14" i="15"/>
  <c r="Y14" i="15"/>
  <c r="X15" i="15"/>
  <c r="Y15" i="15"/>
  <c r="D12" i="9"/>
  <c r="X17" i="15"/>
  <c r="Y17" i="15"/>
  <c r="X18" i="15"/>
  <c r="Y18" i="15"/>
  <c r="X19" i="15"/>
  <c r="Y19" i="15"/>
  <c r="X20" i="15"/>
  <c r="Y20" i="15"/>
  <c r="X21" i="15"/>
  <c r="Y21" i="15"/>
  <c r="X22" i="15"/>
  <c r="Y22" i="15"/>
  <c r="X23" i="15"/>
  <c r="Y23" i="15"/>
  <c r="X24" i="15"/>
  <c r="Y24" i="15"/>
  <c r="X25" i="15"/>
  <c r="Y25" i="15"/>
  <c r="X26" i="15"/>
  <c r="Y26" i="15"/>
  <c r="X27" i="15"/>
  <c r="Y27" i="15"/>
  <c r="X28" i="15"/>
  <c r="Y28" i="15"/>
  <c r="X29" i="15"/>
  <c r="Y29" i="15"/>
  <c r="X30" i="15"/>
  <c r="Y30" i="15"/>
  <c r="X31" i="15"/>
  <c r="Y31" i="15"/>
  <c r="X32" i="15"/>
  <c r="Y32" i="15"/>
  <c r="X33" i="15"/>
  <c r="Y33" i="15"/>
  <c r="X57" i="15"/>
  <c r="Y57" i="15"/>
  <c r="X58" i="15"/>
  <c r="Y58" i="15"/>
  <c r="X59" i="15"/>
  <c r="Y59" i="15"/>
  <c r="X60" i="15"/>
  <c r="Y60" i="15"/>
  <c r="X61" i="15"/>
  <c r="Y61" i="15"/>
  <c r="X62" i="15"/>
  <c r="Y62" i="15"/>
  <c r="X63" i="15"/>
  <c r="Y63" i="15"/>
  <c r="X64" i="15"/>
  <c r="Y64" i="15"/>
  <c r="X65" i="15"/>
  <c r="Y65" i="15"/>
  <c r="X66" i="15"/>
  <c r="Y66" i="15"/>
  <c r="X67" i="15"/>
  <c r="Y67" i="15"/>
  <c r="X68" i="15"/>
  <c r="Y68" i="15"/>
  <c r="X69" i="15"/>
  <c r="Y69" i="15"/>
  <c r="X70" i="15"/>
  <c r="Y70" i="15"/>
  <c r="X71" i="15"/>
  <c r="Y71" i="15"/>
  <c r="X72" i="15"/>
  <c r="Y72" i="15"/>
  <c r="X73" i="15"/>
  <c r="Y73" i="15"/>
  <c r="X74" i="15"/>
  <c r="Y74" i="15"/>
  <c r="X75" i="15"/>
  <c r="Y75" i="15"/>
  <c r="X76" i="15"/>
  <c r="Y76" i="15"/>
  <c r="X77" i="15"/>
  <c r="Y77" i="15"/>
  <c r="X78" i="15"/>
  <c r="Y78" i="15"/>
  <c r="X79" i="15"/>
  <c r="Y79" i="15"/>
  <c r="X80" i="15"/>
  <c r="Y80" i="15"/>
  <c r="X81" i="15"/>
  <c r="Y81" i="15"/>
  <c r="X82" i="15"/>
  <c r="Y82" i="15"/>
  <c r="X83" i="15"/>
  <c r="Y83" i="15"/>
  <c r="X84" i="15"/>
  <c r="Y84" i="15"/>
  <c r="X85" i="15"/>
  <c r="Y85" i="15"/>
  <c r="X86" i="15"/>
  <c r="Y86" i="15"/>
  <c r="X87" i="15"/>
  <c r="Y87" i="15"/>
  <c r="X88" i="15"/>
  <c r="Y88" i="15"/>
  <c r="X89" i="15"/>
  <c r="Y89" i="15"/>
  <c r="X90" i="15"/>
  <c r="Y90" i="15"/>
  <c r="X91" i="15"/>
  <c r="Y91" i="15"/>
  <c r="X92" i="15"/>
  <c r="Y92" i="15"/>
  <c r="X93" i="15"/>
  <c r="Y93" i="15"/>
  <c r="X94" i="15"/>
  <c r="Y94" i="15"/>
  <c r="X95" i="15"/>
  <c r="Y95" i="15"/>
  <c r="X96" i="15"/>
  <c r="Y96" i="15"/>
  <c r="X97" i="15"/>
  <c r="Y97" i="15"/>
  <c r="X98" i="15"/>
  <c r="Y98" i="15"/>
  <c r="X99" i="15"/>
  <c r="Y99" i="15"/>
  <c r="X100" i="15"/>
  <c r="Y100" i="15"/>
  <c r="X101" i="15"/>
  <c r="Y101" i="15"/>
  <c r="X102" i="15"/>
  <c r="Y102" i="15"/>
  <c r="X103" i="15"/>
  <c r="Y103" i="15"/>
  <c r="X104" i="15"/>
  <c r="Y104" i="15"/>
  <c r="X105" i="15"/>
  <c r="Y105" i="15"/>
  <c r="X106" i="15"/>
  <c r="Y106" i="15"/>
  <c r="X107" i="15"/>
  <c r="Y107" i="15"/>
  <c r="X108" i="15"/>
  <c r="Y108" i="15"/>
  <c r="X109" i="15"/>
  <c r="Y109" i="15"/>
  <c r="X110" i="15"/>
  <c r="Y110" i="15"/>
  <c r="X111" i="15"/>
  <c r="Y111" i="15"/>
  <c r="X112" i="15"/>
  <c r="Y112" i="15"/>
  <c r="X113" i="15"/>
  <c r="Y113" i="15"/>
  <c r="X114" i="15"/>
  <c r="Y114" i="15"/>
  <c r="X115" i="15"/>
  <c r="Y115" i="15"/>
  <c r="X116" i="15"/>
  <c r="Y116" i="15"/>
  <c r="X117" i="15"/>
  <c r="Y117" i="15"/>
  <c r="X118" i="15"/>
  <c r="Y118" i="15"/>
  <c r="X119" i="15"/>
  <c r="Y119" i="15"/>
  <c r="X120" i="15"/>
  <c r="Y120" i="15"/>
  <c r="X121" i="15"/>
  <c r="Y121" i="15"/>
  <c r="X122" i="15"/>
  <c r="Y122" i="15"/>
  <c r="X123" i="15"/>
  <c r="Y123" i="15"/>
  <c r="X124" i="15"/>
  <c r="Y124" i="15"/>
  <c r="X125" i="15"/>
  <c r="Y125" i="15"/>
  <c r="X126" i="15"/>
  <c r="Y126" i="15"/>
  <c r="X127" i="15"/>
  <c r="Y127" i="15"/>
  <c r="X128" i="15"/>
  <c r="Y128" i="15"/>
  <c r="X129" i="15"/>
  <c r="Y129" i="15"/>
  <c r="X130" i="15"/>
  <c r="Y130" i="15"/>
  <c r="X131" i="15"/>
  <c r="Y131" i="15"/>
  <c r="X132" i="15"/>
  <c r="Y132" i="15"/>
  <c r="X133" i="15"/>
  <c r="Y133" i="15"/>
  <c r="X134" i="15"/>
  <c r="Y134" i="15"/>
  <c r="X135" i="15"/>
  <c r="Y135" i="15"/>
  <c r="X136" i="15"/>
  <c r="Y136" i="15"/>
  <c r="X137" i="15"/>
  <c r="Y137" i="15"/>
  <c r="X138" i="15"/>
  <c r="Y138" i="15"/>
  <c r="X139" i="15"/>
  <c r="Y139" i="15"/>
  <c r="X140" i="15"/>
  <c r="Y140" i="15"/>
  <c r="X141" i="15"/>
  <c r="Y141" i="15"/>
  <c r="X142" i="15"/>
  <c r="Y142" i="15"/>
  <c r="X143" i="15"/>
  <c r="Y143" i="15"/>
  <c r="X144" i="15"/>
  <c r="Y144" i="15"/>
  <c r="X145" i="15"/>
  <c r="Y145" i="15"/>
  <c r="X146" i="15"/>
  <c r="Y146" i="15"/>
  <c r="X147" i="15"/>
  <c r="Y147" i="15"/>
  <c r="X148" i="15"/>
  <c r="Y148" i="15"/>
  <c r="X149" i="15"/>
  <c r="Y149" i="15"/>
  <c r="X150" i="15"/>
  <c r="Y150" i="15"/>
  <c r="X151" i="15"/>
  <c r="Y151" i="15"/>
  <c r="X152" i="15"/>
  <c r="Y152" i="15"/>
  <c r="X153" i="15"/>
  <c r="Y153" i="15"/>
  <c r="X154" i="15"/>
  <c r="Y154" i="15"/>
  <c r="X155" i="15"/>
  <c r="Y155" i="15"/>
  <c r="X156" i="15"/>
  <c r="Y156" i="15"/>
  <c r="X157" i="15"/>
  <c r="Y157" i="15"/>
  <c r="X158" i="15"/>
  <c r="Y158" i="15"/>
  <c r="X159" i="15"/>
  <c r="Y159" i="15"/>
  <c r="X160" i="15"/>
  <c r="Y160" i="15"/>
  <c r="X161" i="15"/>
  <c r="Y161" i="15"/>
  <c r="X162" i="15"/>
  <c r="Y162" i="15"/>
  <c r="X163" i="15"/>
  <c r="Y163" i="15"/>
  <c r="X164" i="15"/>
  <c r="Y164" i="15"/>
  <c r="X165" i="15"/>
  <c r="Y165" i="15"/>
  <c r="X166" i="15"/>
  <c r="Y166" i="15"/>
  <c r="X167" i="15"/>
  <c r="Y167" i="15"/>
  <c r="X168" i="15"/>
  <c r="Y168" i="15"/>
  <c r="X169" i="15"/>
  <c r="Y169" i="15"/>
  <c r="X170" i="15"/>
  <c r="Y170" i="15"/>
  <c r="X171" i="15"/>
  <c r="Y171" i="15"/>
  <c r="X172" i="15"/>
  <c r="Y172" i="15"/>
  <c r="X173" i="15"/>
  <c r="Y173" i="15"/>
  <c r="X174" i="15"/>
  <c r="Y174" i="15"/>
  <c r="X175" i="15"/>
  <c r="Y175" i="15"/>
  <c r="X176" i="15"/>
  <c r="Y176" i="15"/>
  <c r="X177" i="15"/>
  <c r="Y177" i="15"/>
  <c r="X178" i="15"/>
  <c r="Y178" i="15"/>
  <c r="X179" i="15"/>
  <c r="Y179" i="15"/>
  <c r="X180" i="15"/>
  <c r="Y180" i="15"/>
  <c r="X181" i="15"/>
  <c r="Y181" i="15"/>
  <c r="X182" i="15"/>
  <c r="Y182" i="15"/>
  <c r="X183" i="15"/>
  <c r="Y183" i="15"/>
  <c r="X184" i="15"/>
  <c r="Y184" i="15"/>
  <c r="AG6" i="15"/>
  <c r="Y6" i="4"/>
  <c r="AG7" i="15"/>
  <c r="Y7" i="4"/>
  <c r="AG8" i="15"/>
  <c r="Y8" i="4"/>
  <c r="AG9" i="15"/>
  <c r="Y9" i="4"/>
  <c r="AG10" i="15"/>
  <c r="Y10" i="4"/>
  <c r="AG11" i="15"/>
  <c r="Y11" i="4"/>
  <c r="AG12" i="15"/>
  <c r="Y12" i="4"/>
  <c r="AG13" i="15"/>
  <c r="Y13" i="4"/>
  <c r="AG14" i="15"/>
  <c r="Y14" i="4"/>
  <c r="AG1" i="15"/>
  <c r="Y1" i="4"/>
  <c r="X3" i="30"/>
  <c r="Y3" i="30"/>
  <c r="Y4" i="30"/>
  <c r="Y5" i="30"/>
  <c r="X6" i="30"/>
  <c r="Y6" i="30"/>
  <c r="X24" i="30"/>
  <c r="Y24" i="30"/>
  <c r="X25" i="30"/>
  <c r="Y25" i="30"/>
  <c r="X26" i="30"/>
  <c r="Y26" i="30"/>
  <c r="X27" i="30"/>
  <c r="Y27" i="30"/>
  <c r="X28" i="30"/>
  <c r="Y28" i="30"/>
  <c r="X29" i="30"/>
  <c r="Y29" i="30"/>
  <c r="X30" i="30"/>
  <c r="Y30" i="30"/>
  <c r="X31" i="30"/>
  <c r="Y31" i="30" s="1"/>
  <c r="Y187" i="30" s="1"/>
  <c r="G1" i="30" s="1"/>
  <c r="X32" i="30"/>
  <c r="Y32" i="30"/>
  <c r="X33" i="30"/>
  <c r="Y33" i="30"/>
  <c r="X34" i="30"/>
  <c r="Y34" i="30"/>
  <c r="X35" i="30"/>
  <c r="Y35" i="30"/>
  <c r="X36" i="30"/>
  <c r="Y36" i="30"/>
  <c r="X37" i="30"/>
  <c r="Y37" i="30"/>
  <c r="X38" i="30"/>
  <c r="Y38" i="30"/>
  <c r="X39" i="30"/>
  <c r="Y39" i="30"/>
  <c r="X40" i="30"/>
  <c r="Y40" i="30"/>
  <c r="X41" i="30"/>
  <c r="Y41" i="30"/>
  <c r="X42" i="30"/>
  <c r="Y42" i="30"/>
  <c r="X43" i="30"/>
  <c r="Y43" i="30"/>
  <c r="X44" i="30"/>
  <c r="Y44" i="30"/>
  <c r="X45" i="30"/>
  <c r="Y45" i="30"/>
  <c r="X46" i="30"/>
  <c r="Y46" i="30"/>
  <c r="X47" i="30"/>
  <c r="Y47" i="30"/>
  <c r="X48" i="30"/>
  <c r="Y48" i="30"/>
  <c r="X49" i="30"/>
  <c r="Y49" i="30"/>
  <c r="X50" i="30"/>
  <c r="Y50" i="30"/>
  <c r="X51" i="30"/>
  <c r="Y51" i="30"/>
  <c r="X52" i="30"/>
  <c r="Y52" i="30"/>
  <c r="X53" i="30"/>
  <c r="Y53" i="30"/>
  <c r="X54" i="30"/>
  <c r="Y54" i="30"/>
  <c r="X55" i="30"/>
  <c r="Y55" i="30"/>
  <c r="X56" i="30"/>
  <c r="Y56" i="30"/>
  <c r="X57" i="30"/>
  <c r="Y57" i="30"/>
  <c r="X58" i="30"/>
  <c r="Y58" i="30"/>
  <c r="X59" i="30"/>
  <c r="Y59" i="30"/>
  <c r="X60" i="30"/>
  <c r="Y60" i="30"/>
  <c r="X61" i="30"/>
  <c r="Y61" i="30"/>
  <c r="X62" i="30"/>
  <c r="Y62" i="30"/>
  <c r="X63" i="30"/>
  <c r="Y63" i="30"/>
  <c r="X64" i="30"/>
  <c r="Y64" i="30"/>
  <c r="X65" i="30"/>
  <c r="Y65" i="30"/>
  <c r="X66" i="30"/>
  <c r="Y66" i="30"/>
  <c r="X67" i="30"/>
  <c r="Y67" i="30"/>
  <c r="X68" i="30"/>
  <c r="Y68" i="30"/>
  <c r="X69" i="30"/>
  <c r="Y69" i="30"/>
  <c r="X70" i="30"/>
  <c r="Y70" i="30"/>
  <c r="X71" i="30"/>
  <c r="Y71" i="30"/>
  <c r="X72" i="30"/>
  <c r="Y72" i="30"/>
  <c r="X73" i="30"/>
  <c r="Y73" i="30"/>
  <c r="X74" i="30"/>
  <c r="Y74" i="30"/>
  <c r="X75" i="30"/>
  <c r="Y75" i="30"/>
  <c r="X76" i="30"/>
  <c r="Y76" i="30"/>
  <c r="X77" i="30"/>
  <c r="Y77" i="30"/>
  <c r="X78" i="30"/>
  <c r="Y78" i="30"/>
  <c r="X79" i="30"/>
  <c r="Y79" i="30"/>
  <c r="X80" i="30"/>
  <c r="Y80" i="30"/>
  <c r="X81" i="30"/>
  <c r="Y81" i="30"/>
  <c r="X82" i="30"/>
  <c r="Y82" i="30"/>
  <c r="X83" i="30"/>
  <c r="Y83" i="30"/>
  <c r="X84" i="30"/>
  <c r="Y84" i="30"/>
  <c r="X85" i="30"/>
  <c r="Y85" i="30"/>
  <c r="X86" i="30"/>
  <c r="Y86" i="30"/>
  <c r="X87" i="30"/>
  <c r="Y87" i="30"/>
  <c r="X88" i="30"/>
  <c r="Y88" i="30"/>
  <c r="X89" i="30"/>
  <c r="Y89" i="30"/>
  <c r="X90" i="30"/>
  <c r="Y90" i="30"/>
  <c r="X91" i="30"/>
  <c r="Y91" i="30"/>
  <c r="X92" i="30"/>
  <c r="Y92" i="30"/>
  <c r="X93" i="30"/>
  <c r="Y93" i="30"/>
  <c r="X94" i="30"/>
  <c r="Y94" i="30"/>
  <c r="X95" i="30"/>
  <c r="Y95" i="30"/>
  <c r="X96" i="30"/>
  <c r="Y96" i="30"/>
  <c r="X97" i="30"/>
  <c r="Y97" i="30"/>
  <c r="X98" i="30"/>
  <c r="Y98" i="30"/>
  <c r="X99" i="30"/>
  <c r="Y99" i="30"/>
  <c r="X100" i="30"/>
  <c r="Y100" i="30"/>
  <c r="X101" i="30"/>
  <c r="Y101" i="30"/>
  <c r="X102" i="30"/>
  <c r="Y102" i="30"/>
  <c r="X103" i="30"/>
  <c r="Y103" i="30"/>
  <c r="X104" i="30"/>
  <c r="Y104" i="30"/>
  <c r="X105" i="30"/>
  <c r="Y105" i="30"/>
  <c r="X106" i="30"/>
  <c r="Y106" i="30"/>
  <c r="X107" i="30"/>
  <c r="Y107" i="30"/>
  <c r="X108" i="30"/>
  <c r="Y108" i="30"/>
  <c r="X109" i="30"/>
  <c r="Y109" i="30"/>
  <c r="X110" i="30"/>
  <c r="Y110" i="30"/>
  <c r="X111" i="30"/>
  <c r="Y111" i="30"/>
  <c r="X112" i="30"/>
  <c r="Y112" i="30"/>
  <c r="X113" i="30"/>
  <c r="Y113" i="30"/>
  <c r="X114" i="30"/>
  <c r="Y114" i="30"/>
  <c r="X115" i="30"/>
  <c r="Y115" i="30"/>
  <c r="X116" i="30"/>
  <c r="Y116" i="30"/>
  <c r="X117" i="30"/>
  <c r="Y117" i="30"/>
  <c r="X118" i="30"/>
  <c r="Y118" i="30"/>
  <c r="X119" i="30"/>
  <c r="Y119" i="30"/>
  <c r="X120" i="30"/>
  <c r="Y120" i="30"/>
  <c r="X121" i="30"/>
  <c r="Y121" i="30"/>
  <c r="X122" i="30"/>
  <c r="Y122" i="30"/>
  <c r="X123" i="30"/>
  <c r="Y123" i="30"/>
  <c r="X124" i="30"/>
  <c r="Y124" i="30"/>
  <c r="X125" i="30"/>
  <c r="Y125" i="30"/>
  <c r="X126" i="30"/>
  <c r="Y126" i="30"/>
  <c r="X127" i="30"/>
  <c r="Y127" i="30"/>
  <c r="X128" i="30"/>
  <c r="Y128" i="30"/>
  <c r="X129" i="30"/>
  <c r="Y129" i="30"/>
  <c r="X130" i="30"/>
  <c r="Y130" i="30"/>
  <c r="X131" i="30"/>
  <c r="Y131" i="30"/>
  <c r="X132" i="30"/>
  <c r="Y132" i="30"/>
  <c r="X133" i="30"/>
  <c r="Y133" i="30"/>
  <c r="X134" i="30"/>
  <c r="Y134" i="30"/>
  <c r="X135" i="30"/>
  <c r="Y135" i="30"/>
  <c r="X136" i="30"/>
  <c r="Y136" i="30"/>
  <c r="X137" i="30"/>
  <c r="Y137" i="30"/>
  <c r="X138" i="30"/>
  <c r="Y138" i="30"/>
  <c r="X139" i="30"/>
  <c r="Y139" i="30"/>
  <c r="X140" i="30"/>
  <c r="Y140" i="30"/>
  <c r="X141" i="30"/>
  <c r="Y141" i="30"/>
  <c r="X142" i="30"/>
  <c r="Y142" i="30"/>
  <c r="X143" i="30"/>
  <c r="Y143" i="30"/>
  <c r="X144" i="30"/>
  <c r="Y144" i="30"/>
  <c r="X145" i="30"/>
  <c r="Y145" i="30"/>
  <c r="X146" i="30"/>
  <c r="Y146" i="30"/>
  <c r="X147" i="30"/>
  <c r="Y147" i="30"/>
  <c r="X148" i="30"/>
  <c r="Y148" i="30"/>
  <c r="X149" i="30"/>
  <c r="Y149" i="30"/>
  <c r="X150" i="30"/>
  <c r="Y150" i="30"/>
  <c r="X151" i="30"/>
  <c r="Y151" i="30"/>
  <c r="X152" i="30"/>
  <c r="Y152" i="30"/>
  <c r="X153" i="30"/>
  <c r="Y153" i="30"/>
  <c r="X154" i="30"/>
  <c r="Y154" i="30"/>
  <c r="X155" i="30"/>
  <c r="Y155" i="30"/>
  <c r="X156" i="30"/>
  <c r="Y156" i="30"/>
  <c r="X157" i="30"/>
  <c r="Y157" i="30"/>
  <c r="X158" i="30"/>
  <c r="Y158" i="30"/>
  <c r="X159" i="30"/>
  <c r="Y159" i="30"/>
  <c r="X160" i="30"/>
  <c r="Y160" i="30"/>
  <c r="X161" i="30"/>
  <c r="Y161" i="30"/>
  <c r="X162" i="30"/>
  <c r="Y162" i="30"/>
  <c r="X163" i="30"/>
  <c r="Y163" i="30"/>
  <c r="X164" i="30"/>
  <c r="Y164" i="30"/>
  <c r="X165" i="30"/>
  <c r="Y165" i="30"/>
  <c r="X166" i="30"/>
  <c r="Y166" i="30"/>
  <c r="X167" i="30"/>
  <c r="Y167" i="30"/>
  <c r="X168" i="30"/>
  <c r="Y168" i="30"/>
  <c r="X169" i="30"/>
  <c r="Y169" i="30"/>
  <c r="X170" i="30"/>
  <c r="Y170" i="30"/>
  <c r="X171" i="30"/>
  <c r="Y171" i="30"/>
  <c r="X172" i="30"/>
  <c r="Y172" i="30"/>
  <c r="X173" i="30"/>
  <c r="Y173" i="30"/>
  <c r="X174" i="30"/>
  <c r="Y174" i="30"/>
  <c r="X175" i="30"/>
  <c r="Y175" i="30"/>
  <c r="X176" i="30"/>
  <c r="Y176" i="30"/>
  <c r="X177" i="30"/>
  <c r="Y177" i="30"/>
  <c r="X178" i="30"/>
  <c r="Y178" i="30"/>
  <c r="X179" i="30"/>
  <c r="Y179" i="30"/>
  <c r="X180" i="30"/>
  <c r="Y180" i="30"/>
  <c r="X181" i="30"/>
  <c r="Y181" i="30"/>
  <c r="X182" i="30"/>
  <c r="Y182" i="30"/>
  <c r="X183" i="30"/>
  <c r="Y183" i="30"/>
  <c r="X184" i="30"/>
  <c r="Y184" i="30"/>
  <c r="X185" i="30"/>
  <c r="Y185" i="30"/>
  <c r="Z83" i="30"/>
  <c r="Z82" i="30"/>
  <c r="Z81" i="30"/>
  <c r="Z80" i="30"/>
  <c r="Z79" i="30"/>
  <c r="Z78" i="30"/>
  <c r="Z77" i="30"/>
  <c r="Z76" i="30"/>
  <c r="Z74" i="30"/>
  <c r="Z73" i="30"/>
  <c r="Z72" i="30"/>
  <c r="Z71" i="30"/>
  <c r="Z70" i="30"/>
  <c r="Z69" i="30"/>
  <c r="Z68" i="30"/>
  <c r="Z67" i="30"/>
  <c r="Z66" i="30"/>
  <c r="Z65" i="30"/>
  <c r="Z64" i="30"/>
  <c r="Z63" i="30"/>
  <c r="Z62" i="30"/>
  <c r="Z61" i="30"/>
  <c r="Z60" i="30"/>
  <c r="Z59" i="30"/>
  <c r="Z58" i="30"/>
  <c r="Z57" i="30"/>
  <c r="Z56" i="30"/>
  <c r="Z55" i="30"/>
  <c r="Z54" i="30"/>
  <c r="Z53" i="30"/>
  <c r="Z52" i="30"/>
  <c r="Z51" i="30"/>
  <c r="Z50" i="30"/>
  <c r="Z49" i="30"/>
  <c r="Z48" i="30"/>
  <c r="Z47" i="30"/>
  <c r="Z46" i="30"/>
  <c r="Z45" i="30"/>
  <c r="Z44" i="30"/>
  <c r="Z43" i="30"/>
  <c r="Z42" i="30"/>
  <c r="Z41" i="30"/>
  <c r="Z40" i="30"/>
  <c r="Z39" i="30"/>
  <c r="Z38" i="30"/>
  <c r="Z37" i="30"/>
  <c r="Z36" i="30"/>
  <c r="Z35" i="30"/>
  <c r="Z34" i="30"/>
  <c r="Z33" i="30"/>
  <c r="Z32" i="30"/>
  <c r="Z31" i="30"/>
  <c r="Z30" i="30"/>
  <c r="Z29" i="30"/>
  <c r="Z28" i="30"/>
  <c r="Z27" i="30"/>
  <c r="Z26" i="30"/>
  <c r="Z25" i="30"/>
  <c r="Z24" i="30"/>
  <c r="Z23" i="30"/>
  <c r="Z22" i="30"/>
  <c r="Z21" i="30"/>
  <c r="Z20" i="30"/>
  <c r="Z19" i="30"/>
  <c r="Z18" i="30"/>
  <c r="Z17" i="30"/>
  <c r="Z16" i="30"/>
  <c r="AM3" i="30"/>
  <c r="AM4" i="30"/>
  <c r="AM5" i="30"/>
  <c r="AM6" i="30"/>
  <c r="AM7" i="30"/>
  <c r="AM8" i="30"/>
  <c r="AM9" i="30"/>
  <c r="AM10" i="30"/>
  <c r="AM11" i="30"/>
  <c r="AM12" i="30"/>
  <c r="AM13" i="30"/>
  <c r="AM14" i="30"/>
  <c r="AL3" i="30"/>
  <c r="AL4" i="30"/>
  <c r="AL5" i="30"/>
  <c r="AL15" i="30" s="1"/>
  <c r="AL6" i="30"/>
  <c r="AL7" i="30"/>
  <c r="AL8" i="30"/>
  <c r="AL9" i="30"/>
  <c r="AL10" i="30"/>
  <c r="AL11" i="30"/>
  <c r="AL12" i="30"/>
  <c r="AL13" i="30"/>
  <c r="AL14" i="30"/>
  <c r="AK3" i="30"/>
  <c r="AK4" i="30"/>
  <c r="AK5" i="30"/>
  <c r="AK6" i="30"/>
  <c r="AK7" i="30"/>
  <c r="AK8" i="30"/>
  <c r="AK9" i="30"/>
  <c r="AK10" i="30"/>
  <c r="AK11" i="30"/>
  <c r="AK12" i="30"/>
  <c r="AK13" i="30"/>
  <c r="AK14" i="30"/>
  <c r="AJ3" i="30"/>
  <c r="AJ4" i="30"/>
  <c r="AJ5" i="30"/>
  <c r="AJ15" i="30" s="1"/>
  <c r="AJ6" i="30"/>
  <c r="AJ7" i="30"/>
  <c r="AJ8" i="30"/>
  <c r="AJ9" i="30"/>
  <c r="AJ10" i="30"/>
  <c r="AJ11" i="30"/>
  <c r="AJ12" i="30"/>
  <c r="AJ13" i="30"/>
  <c r="AJ14" i="30"/>
  <c r="AI3" i="30"/>
  <c r="AI4" i="30"/>
  <c r="AI5" i="30"/>
  <c r="AI6" i="30"/>
  <c r="AI7" i="30"/>
  <c r="AI8" i="30"/>
  <c r="AI9" i="30"/>
  <c r="AI10" i="30"/>
  <c r="AI11" i="30"/>
  <c r="AI12" i="30"/>
  <c r="AI13" i="30"/>
  <c r="AI14" i="30"/>
  <c r="AH3" i="30"/>
  <c r="AH4" i="30"/>
  <c r="AH5" i="30"/>
  <c r="AH15" i="30" s="1"/>
  <c r="AH6" i="30"/>
  <c r="AH7" i="30"/>
  <c r="AH8" i="30"/>
  <c r="AH9" i="30"/>
  <c r="AH10" i="30"/>
  <c r="AH11" i="30"/>
  <c r="AH12" i="30"/>
  <c r="AH13" i="30"/>
  <c r="AH14" i="30"/>
  <c r="AF15" i="30"/>
  <c r="Z15" i="30"/>
  <c r="Z14" i="30"/>
  <c r="Z13" i="30"/>
  <c r="Z12" i="30"/>
  <c r="Z11" i="30"/>
  <c r="Z10" i="30"/>
  <c r="Z9" i="30"/>
  <c r="Z8" i="30"/>
  <c r="Z7" i="30"/>
  <c r="Z6" i="30"/>
  <c r="Z5" i="30"/>
  <c r="Z4" i="30"/>
  <c r="AM1" i="30"/>
  <c r="AL1" i="30"/>
  <c r="AK1" i="30"/>
  <c r="AJ1" i="30"/>
  <c r="AI1" i="30"/>
  <c r="AH1" i="30"/>
  <c r="Z16" i="15"/>
  <c r="X185" i="15"/>
  <c r="Y185" i="15"/>
  <c r="X186" i="15"/>
  <c r="X187" i="15"/>
  <c r="Y187" i="15"/>
  <c r="X188" i="15"/>
  <c r="Y188" i="15"/>
  <c r="X189" i="15"/>
  <c r="Y189" i="15"/>
  <c r="Y186" i="15"/>
  <c r="Z87" i="15"/>
  <c r="Z86" i="15"/>
  <c r="Z85" i="15"/>
  <c r="Z84" i="15"/>
  <c r="Z83" i="15"/>
  <c r="Z82" i="15"/>
  <c r="Z81" i="15"/>
  <c r="Z80" i="15"/>
  <c r="Z78" i="15"/>
  <c r="Z77" i="15"/>
  <c r="Z76" i="15"/>
  <c r="Z75" i="15"/>
  <c r="Z74" i="15"/>
  <c r="Z73" i="15"/>
  <c r="Z72" i="15"/>
  <c r="Z71" i="15"/>
  <c r="Z70" i="15"/>
  <c r="Z69" i="15"/>
  <c r="Z68" i="15"/>
  <c r="Z67" i="15"/>
  <c r="Z66" i="15"/>
  <c r="Z65" i="15"/>
  <c r="Z64" i="15"/>
  <c r="Z63" i="15"/>
  <c r="Z62" i="15"/>
  <c r="Z61" i="15"/>
  <c r="Z60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Z46" i="15"/>
  <c r="Z45" i="15"/>
  <c r="Z44" i="15"/>
  <c r="Z43" i="15"/>
  <c r="Z42" i="15"/>
  <c r="Z41" i="15"/>
  <c r="Z40" i="15"/>
  <c r="Z39" i="15"/>
  <c r="Z38" i="15"/>
  <c r="Z37" i="15"/>
  <c r="Z36" i="15"/>
  <c r="Z35" i="15"/>
  <c r="Z33" i="15"/>
  <c r="Z32" i="15"/>
  <c r="Z31" i="15"/>
  <c r="Z30" i="15"/>
  <c r="Z29" i="15"/>
  <c r="Z28" i="15"/>
  <c r="Z27" i="15"/>
  <c r="Z26" i="15"/>
  <c r="Z25" i="15"/>
  <c r="Z24" i="15"/>
  <c r="Z23" i="15"/>
  <c r="Z22" i="15"/>
  <c r="Z21" i="15"/>
  <c r="Z20" i="15"/>
  <c r="Z19" i="15"/>
  <c r="Z18" i="15"/>
  <c r="Z17" i="15"/>
  <c r="AM3" i="15"/>
  <c r="AM4" i="15"/>
  <c r="AM5" i="15"/>
  <c r="AM6" i="15"/>
  <c r="AM7" i="15"/>
  <c r="AM8" i="15"/>
  <c r="AM9" i="15"/>
  <c r="AM10" i="15"/>
  <c r="AM11" i="15"/>
  <c r="AM12" i="15"/>
  <c r="AM13" i="15"/>
  <c r="AM14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J3" i="15"/>
  <c r="AJ4" i="15"/>
  <c r="AJ5" i="15"/>
  <c r="AJ6" i="15"/>
  <c r="AJ7" i="15"/>
  <c r="AJ8" i="15"/>
  <c r="AJ9" i="15"/>
  <c r="AJ10" i="15"/>
  <c r="AJ11" i="15"/>
  <c r="AJ12" i="15"/>
  <c r="AJ13" i="15"/>
  <c r="AJ14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H3" i="15"/>
  <c r="AH4" i="15"/>
  <c r="AH5" i="15"/>
  <c r="AH6" i="15"/>
  <c r="AH7" i="15"/>
  <c r="AH8" i="15"/>
  <c r="AH9" i="15"/>
  <c r="AH10" i="15"/>
  <c r="AH11" i="15"/>
  <c r="AH12" i="15"/>
  <c r="AH13" i="15"/>
  <c r="AH14" i="15"/>
  <c r="AF15" i="15"/>
  <c r="Z15" i="15"/>
  <c r="E12" i="9"/>
  <c r="Z14" i="15"/>
  <c r="Z13" i="15"/>
  <c r="Z12" i="15"/>
  <c r="Z11" i="15"/>
  <c r="Z10" i="15"/>
  <c r="Z9" i="15"/>
  <c r="Z8" i="15"/>
  <c r="Z7" i="15"/>
  <c r="AM1" i="15"/>
  <c r="AL1" i="15"/>
  <c r="AK1" i="15"/>
  <c r="AJ1" i="15"/>
  <c r="AI1" i="15"/>
  <c r="AH1" i="15"/>
  <c r="AA2" i="4"/>
  <c r="X11" i="13"/>
  <c r="Y11" i="13"/>
  <c r="X14" i="13"/>
  <c r="Y14" i="13"/>
  <c r="X7" i="13"/>
  <c r="Y7" i="13"/>
  <c r="X8" i="13"/>
  <c r="Y8" i="13"/>
  <c r="X9" i="13"/>
  <c r="Y9" i="13"/>
  <c r="X10" i="13"/>
  <c r="Y10" i="13"/>
  <c r="X12" i="13"/>
  <c r="Y12" i="13"/>
  <c r="X13" i="13"/>
  <c r="Y13" i="13"/>
  <c r="X15" i="13"/>
  <c r="Y15" i="13"/>
  <c r="D10" i="9"/>
  <c r="X16" i="13"/>
  <c r="Y16" i="13"/>
  <c r="X17" i="13"/>
  <c r="Y17" i="13"/>
  <c r="X18" i="13"/>
  <c r="Y18" i="13"/>
  <c r="X19" i="13"/>
  <c r="Y19" i="13"/>
  <c r="X20" i="13"/>
  <c r="Y20" i="13"/>
  <c r="X21" i="13"/>
  <c r="Y21" i="13"/>
  <c r="X22" i="13"/>
  <c r="Y22" i="13"/>
  <c r="X23" i="13"/>
  <c r="Y23" i="13"/>
  <c r="X24" i="13"/>
  <c r="Y24" i="13"/>
  <c r="X25" i="13"/>
  <c r="Y25" i="13"/>
  <c r="X26" i="13"/>
  <c r="Y26" i="13"/>
  <c r="X27" i="13"/>
  <c r="Y27" i="13"/>
  <c r="X28" i="13"/>
  <c r="Y28" i="13"/>
  <c r="X29" i="13"/>
  <c r="Y29" i="13"/>
  <c r="X30" i="13"/>
  <c r="Y30" i="13"/>
  <c r="X31" i="13"/>
  <c r="Y31" i="13"/>
  <c r="X32" i="13"/>
  <c r="Y32" i="13"/>
  <c r="X33" i="13"/>
  <c r="Y33" i="13"/>
  <c r="X34" i="13"/>
  <c r="Y34" i="13"/>
  <c r="X35" i="13"/>
  <c r="Y35" i="13"/>
  <c r="X36" i="13"/>
  <c r="Y36" i="13"/>
  <c r="X37" i="13"/>
  <c r="Y37" i="13"/>
  <c r="X38" i="13"/>
  <c r="Y38" i="13"/>
  <c r="X39" i="13"/>
  <c r="Y39" i="13"/>
  <c r="X40" i="13"/>
  <c r="Y40" i="13"/>
  <c r="X41" i="13"/>
  <c r="Y41" i="13"/>
  <c r="X42" i="13"/>
  <c r="Y42" i="13"/>
  <c r="X43" i="13"/>
  <c r="Y43" i="13"/>
  <c r="X44" i="13"/>
  <c r="Y44" i="13"/>
  <c r="X45" i="13"/>
  <c r="Y45" i="13"/>
  <c r="X46" i="13"/>
  <c r="Y46" i="13"/>
  <c r="X47" i="13"/>
  <c r="Y47" i="13"/>
  <c r="X48" i="13"/>
  <c r="Y48" i="13"/>
  <c r="X49" i="13"/>
  <c r="Y49" i="13"/>
  <c r="X50" i="13"/>
  <c r="Y50" i="13"/>
  <c r="X51" i="13"/>
  <c r="Y51" i="13"/>
  <c r="X52" i="13"/>
  <c r="Y52" i="13"/>
  <c r="X53" i="13"/>
  <c r="Y53" i="13"/>
  <c r="X54" i="13"/>
  <c r="Y54" i="13"/>
  <c r="X55" i="13"/>
  <c r="Y55" i="13"/>
  <c r="X56" i="13"/>
  <c r="Y56" i="13"/>
  <c r="X57" i="13"/>
  <c r="Y57" i="13"/>
  <c r="X58" i="13"/>
  <c r="Y58" i="13"/>
  <c r="X59" i="13"/>
  <c r="Y59" i="13"/>
  <c r="X60" i="13"/>
  <c r="Y60" i="13"/>
  <c r="X61" i="13"/>
  <c r="Y61" i="13"/>
  <c r="X62" i="13"/>
  <c r="Y62" i="13"/>
  <c r="X63" i="13"/>
  <c r="Y63" i="13"/>
  <c r="X64" i="13"/>
  <c r="Y64" i="13"/>
  <c r="X65" i="13"/>
  <c r="Y65" i="13"/>
  <c r="X66" i="13"/>
  <c r="Y66" i="13"/>
  <c r="X67" i="13"/>
  <c r="Y67" i="13"/>
  <c r="X68" i="13"/>
  <c r="Y68" i="13"/>
  <c r="X69" i="13"/>
  <c r="Y69" i="13"/>
  <c r="X70" i="13"/>
  <c r="Y70" i="13"/>
  <c r="X71" i="13"/>
  <c r="Y71" i="13"/>
  <c r="X72" i="13"/>
  <c r="Y72" i="13"/>
  <c r="X73" i="13"/>
  <c r="Y73" i="13"/>
  <c r="X74" i="13"/>
  <c r="Y74" i="13"/>
  <c r="X75" i="13"/>
  <c r="Y75" i="13"/>
  <c r="X76" i="13"/>
  <c r="Y76" i="13"/>
  <c r="X77" i="13"/>
  <c r="Y77" i="13"/>
  <c r="X78" i="13"/>
  <c r="Y78" i="13"/>
  <c r="X79" i="13"/>
  <c r="Y79" i="13"/>
  <c r="X80" i="13"/>
  <c r="Y80" i="13"/>
  <c r="X81" i="13"/>
  <c r="Y81" i="13"/>
  <c r="X82" i="13"/>
  <c r="Y82" i="13"/>
  <c r="X83" i="13"/>
  <c r="Y83" i="13"/>
  <c r="X84" i="13"/>
  <c r="Y84" i="13"/>
  <c r="X85" i="13"/>
  <c r="Y85" i="13"/>
  <c r="X86" i="13"/>
  <c r="Y86" i="13"/>
  <c r="X87" i="13"/>
  <c r="Y87" i="13"/>
  <c r="X88" i="13"/>
  <c r="Y88" i="13"/>
  <c r="X89" i="13"/>
  <c r="Y89" i="13"/>
  <c r="X90" i="13"/>
  <c r="Y90" i="13"/>
  <c r="X91" i="13"/>
  <c r="Y91" i="13"/>
  <c r="X92" i="13"/>
  <c r="Y92" i="13"/>
  <c r="X93" i="13"/>
  <c r="Y93" i="13"/>
  <c r="X94" i="13"/>
  <c r="Y94" i="13"/>
  <c r="X95" i="13"/>
  <c r="Y95" i="13"/>
  <c r="X96" i="13"/>
  <c r="Y96" i="13"/>
  <c r="X97" i="13"/>
  <c r="Y97" i="13"/>
  <c r="X98" i="13"/>
  <c r="Y98" i="13"/>
  <c r="X99" i="13"/>
  <c r="Y99" i="13"/>
  <c r="X100" i="13"/>
  <c r="Y100" i="13"/>
  <c r="X101" i="13"/>
  <c r="Y101" i="13"/>
  <c r="X102" i="13"/>
  <c r="Y102" i="13"/>
  <c r="X103" i="13"/>
  <c r="Y103" i="13"/>
  <c r="X104" i="13"/>
  <c r="Y104" i="13"/>
  <c r="X105" i="13"/>
  <c r="Y105" i="13"/>
  <c r="X106" i="13"/>
  <c r="Y106" i="13"/>
  <c r="X107" i="13"/>
  <c r="Y107" i="13"/>
  <c r="X108" i="13"/>
  <c r="Y108" i="13"/>
  <c r="X109" i="13"/>
  <c r="Y109" i="13"/>
  <c r="X110" i="13"/>
  <c r="Y110" i="13"/>
  <c r="X111" i="13"/>
  <c r="Y111" i="13"/>
  <c r="X112" i="13"/>
  <c r="Y112" i="13"/>
  <c r="X113" i="13"/>
  <c r="Y113" i="13"/>
  <c r="X114" i="13"/>
  <c r="Y114" i="13"/>
  <c r="X115" i="13"/>
  <c r="Y115" i="13"/>
  <c r="X116" i="13"/>
  <c r="Y116" i="13"/>
  <c r="X117" i="13"/>
  <c r="Y117" i="13"/>
  <c r="X118" i="13"/>
  <c r="Y118" i="13"/>
  <c r="X119" i="13"/>
  <c r="Y119" i="13"/>
  <c r="X120" i="13"/>
  <c r="Y120" i="13"/>
  <c r="X121" i="13"/>
  <c r="Y121" i="13"/>
  <c r="X122" i="13"/>
  <c r="Y122" i="13"/>
  <c r="X123" i="13"/>
  <c r="Y123" i="13"/>
  <c r="X124" i="13"/>
  <c r="Y124" i="13"/>
  <c r="X125" i="13"/>
  <c r="Y125" i="13"/>
  <c r="X126" i="13"/>
  <c r="Y126" i="13"/>
  <c r="X127" i="13"/>
  <c r="Y127" i="13"/>
  <c r="X128" i="13"/>
  <c r="Y128" i="13"/>
  <c r="X129" i="13"/>
  <c r="Y129" i="13"/>
  <c r="X130" i="13"/>
  <c r="Y130" i="13"/>
  <c r="X131" i="13"/>
  <c r="Y131" i="13"/>
  <c r="X132" i="13"/>
  <c r="Y132" i="13"/>
  <c r="X133" i="13"/>
  <c r="Y133" i="13"/>
  <c r="X134" i="13"/>
  <c r="Y134" i="13"/>
  <c r="X135" i="13"/>
  <c r="Y135" i="13"/>
  <c r="X136" i="13"/>
  <c r="Y136" i="13"/>
  <c r="X137" i="13"/>
  <c r="Y137" i="13"/>
  <c r="X138" i="13"/>
  <c r="Y138" i="13"/>
  <c r="X139" i="13"/>
  <c r="Y139" i="13"/>
  <c r="X140" i="13"/>
  <c r="Y140" i="13"/>
  <c r="X141" i="13"/>
  <c r="Y141" i="13"/>
  <c r="X142" i="13"/>
  <c r="Y142" i="13"/>
  <c r="X143" i="13"/>
  <c r="Y143" i="13"/>
  <c r="X144" i="13"/>
  <c r="Y144" i="13"/>
  <c r="X145" i="13"/>
  <c r="Y145" i="13"/>
  <c r="X146" i="13"/>
  <c r="Y146" i="13"/>
  <c r="X147" i="13"/>
  <c r="Y147" i="13"/>
  <c r="X148" i="13"/>
  <c r="Y148" i="13"/>
  <c r="X149" i="13"/>
  <c r="Y149" i="13"/>
  <c r="X150" i="13"/>
  <c r="Y150" i="13"/>
  <c r="X151" i="13"/>
  <c r="Y151" i="13"/>
  <c r="X152" i="13"/>
  <c r="Y152" i="13"/>
  <c r="X153" i="13"/>
  <c r="Y153" i="13"/>
  <c r="X154" i="13"/>
  <c r="Y154" i="13"/>
  <c r="X155" i="13"/>
  <c r="Y155" i="13"/>
  <c r="X156" i="13"/>
  <c r="Y156" i="13"/>
  <c r="X157" i="13"/>
  <c r="Y157" i="13"/>
  <c r="X158" i="13"/>
  <c r="Y158" i="13"/>
  <c r="X159" i="13"/>
  <c r="Y159" i="13"/>
  <c r="X160" i="13"/>
  <c r="Y160" i="13"/>
  <c r="X161" i="13"/>
  <c r="Y161" i="13"/>
  <c r="X162" i="13"/>
  <c r="Y162" i="13"/>
  <c r="X163" i="13"/>
  <c r="Y163" i="13"/>
  <c r="X164" i="13"/>
  <c r="Y164" i="13"/>
  <c r="X165" i="13"/>
  <c r="Y165" i="13"/>
  <c r="X166" i="13"/>
  <c r="Y166" i="13"/>
  <c r="X167" i="13"/>
  <c r="Y167" i="13"/>
  <c r="X168" i="13"/>
  <c r="Y168" i="13"/>
  <c r="X169" i="13"/>
  <c r="Y169" i="13"/>
  <c r="X170" i="13"/>
  <c r="Y170" i="13"/>
  <c r="X171" i="13"/>
  <c r="Y171" i="13"/>
  <c r="X172" i="13"/>
  <c r="Y172" i="13"/>
  <c r="X173" i="13"/>
  <c r="Y173" i="13"/>
  <c r="X174" i="13"/>
  <c r="Y174" i="13"/>
  <c r="X175" i="13"/>
  <c r="Y175" i="13"/>
  <c r="X176" i="13"/>
  <c r="Y176" i="13"/>
  <c r="X177" i="13"/>
  <c r="Y177" i="13"/>
  <c r="X178" i="13"/>
  <c r="Y178" i="13"/>
  <c r="X179" i="13"/>
  <c r="Y179" i="13"/>
  <c r="X180" i="13"/>
  <c r="Y180" i="13"/>
  <c r="X181" i="13"/>
  <c r="Y181" i="13"/>
  <c r="X182" i="13"/>
  <c r="Y182" i="13"/>
  <c r="X183" i="13"/>
  <c r="Y183" i="13"/>
  <c r="X184" i="13"/>
  <c r="Y184" i="13"/>
  <c r="X185" i="13"/>
  <c r="Y185" i="13"/>
  <c r="X186" i="13"/>
  <c r="Y186" i="13"/>
  <c r="X187" i="13"/>
  <c r="Y187" i="13"/>
  <c r="X188" i="13"/>
  <c r="Y188" i="13"/>
  <c r="X189" i="13"/>
  <c r="Y189" i="13"/>
  <c r="AG4" i="13"/>
  <c r="AA4" i="4"/>
  <c r="AG5" i="13"/>
  <c r="AA5" i="4"/>
  <c r="AG6" i="13"/>
  <c r="AA6" i="4"/>
  <c r="AG7" i="13"/>
  <c r="AA7" i="4"/>
  <c r="AG8" i="13"/>
  <c r="AA8" i="4"/>
  <c r="AG9" i="13"/>
  <c r="AA9" i="4"/>
  <c r="AG10" i="13"/>
  <c r="AA10" i="4"/>
  <c r="AG11" i="13"/>
  <c r="AA11" i="4"/>
  <c r="AG12" i="13"/>
  <c r="AA12" i="4"/>
  <c r="AG13" i="13"/>
  <c r="AA13" i="4"/>
  <c r="AG14" i="13"/>
  <c r="AA14" i="4"/>
  <c r="AG1" i="13"/>
  <c r="AA1" i="4"/>
  <c r="X7" i="24"/>
  <c r="Y7" i="24"/>
  <c r="X11" i="24"/>
  <c r="Y11" i="24"/>
  <c r="X12" i="24"/>
  <c r="Y12" i="24"/>
  <c r="X23" i="24"/>
  <c r="Y23" i="24"/>
  <c r="X21" i="24"/>
  <c r="Y21" i="24"/>
  <c r="X20" i="24"/>
  <c r="Y20" i="24"/>
  <c r="X19" i="24"/>
  <c r="Y19" i="24"/>
  <c r="X17" i="24"/>
  <c r="Y17" i="24"/>
  <c r="X16" i="24"/>
  <c r="Y16" i="24"/>
  <c r="X14" i="24"/>
  <c r="Y14" i="24"/>
  <c r="X8" i="24"/>
  <c r="Y8" i="24"/>
  <c r="X9" i="24"/>
  <c r="Y9" i="24"/>
  <c r="X10" i="24"/>
  <c r="Y10" i="24"/>
  <c r="X15" i="24"/>
  <c r="Y15" i="24"/>
  <c r="X18" i="24"/>
  <c r="Y18" i="24"/>
  <c r="X26" i="24"/>
  <c r="Y26" i="24"/>
  <c r="X13" i="24"/>
  <c r="Y13" i="24"/>
  <c r="X22" i="24"/>
  <c r="Y22" i="24"/>
  <c r="X24" i="24"/>
  <c r="Y24" i="24"/>
  <c r="X25" i="24"/>
  <c r="Y25" i="24"/>
  <c r="X27" i="24"/>
  <c r="Y27" i="24"/>
  <c r="AG4" i="24"/>
  <c r="AE4" i="4"/>
  <c r="AG5" i="24"/>
  <c r="AE5" i="4"/>
  <c r="AG6" i="24"/>
  <c r="AE6" i="4"/>
  <c r="AG7" i="24"/>
  <c r="AE7" i="4"/>
  <c r="AG8" i="24"/>
  <c r="AE8" i="4"/>
  <c r="AG9" i="24"/>
  <c r="AE9" i="4"/>
  <c r="AG10" i="24"/>
  <c r="AE10" i="4"/>
  <c r="AG11" i="24"/>
  <c r="AE11" i="4"/>
  <c r="AG12" i="24"/>
  <c r="AE12" i="4"/>
  <c r="AG13" i="24"/>
  <c r="AE13" i="4"/>
  <c r="AG14" i="24"/>
  <c r="AE14" i="4"/>
  <c r="AE2" i="4"/>
  <c r="AG1" i="24"/>
  <c r="AE1" i="4"/>
  <c r="Y3" i="24"/>
  <c r="X6" i="24"/>
  <c r="X28" i="24"/>
  <c r="Y28" i="24"/>
  <c r="X29" i="24"/>
  <c r="Y29" i="24"/>
  <c r="X30" i="24"/>
  <c r="Y30" i="24"/>
  <c r="X31" i="24"/>
  <c r="Y31" i="24"/>
  <c r="X32" i="24"/>
  <c r="Y32" i="24"/>
  <c r="X33" i="24"/>
  <c r="Y33" i="24"/>
  <c r="X34" i="24"/>
  <c r="Y34" i="24"/>
  <c r="X35" i="24"/>
  <c r="Y35" i="24"/>
  <c r="X36" i="24"/>
  <c r="Y36" i="24"/>
  <c r="X37" i="24"/>
  <c r="Y37" i="24"/>
  <c r="X38" i="24"/>
  <c r="Y38" i="24"/>
  <c r="X39" i="24"/>
  <c r="Y39" i="24"/>
  <c r="X40" i="24"/>
  <c r="Y40" i="24"/>
  <c r="X41" i="24"/>
  <c r="Y41" i="24"/>
  <c r="X42" i="24"/>
  <c r="Y42" i="24"/>
  <c r="Y43" i="24"/>
  <c r="Y44" i="24"/>
  <c r="X45" i="24"/>
  <c r="Y45" i="24"/>
  <c r="X46" i="24"/>
  <c r="Y46" i="24"/>
  <c r="X47" i="24"/>
  <c r="Y47" i="24"/>
  <c r="X48" i="24"/>
  <c r="Y48" i="24"/>
  <c r="X49" i="24"/>
  <c r="Y49" i="24"/>
  <c r="X50" i="24"/>
  <c r="Y50" i="24"/>
  <c r="X51" i="24"/>
  <c r="Y51" i="24"/>
  <c r="X52" i="24"/>
  <c r="Y52" i="24"/>
  <c r="X53" i="24"/>
  <c r="Y53" i="24"/>
  <c r="X54" i="24"/>
  <c r="Y54" i="24"/>
  <c r="X55" i="24"/>
  <c r="Y55" i="24"/>
  <c r="X56" i="24"/>
  <c r="Y56" i="24"/>
  <c r="X57" i="24"/>
  <c r="Y57" i="24"/>
  <c r="X58" i="24"/>
  <c r="Y58" i="24"/>
  <c r="X59" i="24"/>
  <c r="Y59" i="24"/>
  <c r="X60" i="24"/>
  <c r="Y60" i="24"/>
  <c r="X61" i="24"/>
  <c r="Y61" i="24"/>
  <c r="X62" i="24"/>
  <c r="Y62" i="24"/>
  <c r="X63" i="24"/>
  <c r="Y63" i="24"/>
  <c r="X64" i="24"/>
  <c r="Y64" i="24"/>
  <c r="X65" i="24"/>
  <c r="Y65" i="24"/>
  <c r="X66" i="24"/>
  <c r="Y66" i="24"/>
  <c r="X67" i="24"/>
  <c r="Y67" i="24"/>
  <c r="X68" i="24"/>
  <c r="Y68" i="24"/>
  <c r="X69" i="24"/>
  <c r="Y69" i="24"/>
  <c r="X70" i="24"/>
  <c r="Y70" i="24"/>
  <c r="X71" i="24"/>
  <c r="Y71" i="24"/>
  <c r="X72" i="24"/>
  <c r="Y72" i="24"/>
  <c r="X73" i="24"/>
  <c r="Y73" i="24"/>
  <c r="X74" i="24"/>
  <c r="Y74" i="24"/>
  <c r="X75" i="24"/>
  <c r="Y75" i="24"/>
  <c r="X76" i="24"/>
  <c r="Y76" i="24"/>
  <c r="X77" i="24"/>
  <c r="Y77" i="24"/>
  <c r="X78" i="24"/>
  <c r="Y78" i="24"/>
  <c r="X79" i="24"/>
  <c r="Y79" i="24"/>
  <c r="X80" i="24"/>
  <c r="Y80" i="24"/>
  <c r="X81" i="24"/>
  <c r="Y81" i="24"/>
  <c r="X82" i="24"/>
  <c r="Y82" i="24"/>
  <c r="X83" i="24"/>
  <c r="Y83" i="24"/>
  <c r="X84" i="24"/>
  <c r="Y84" i="24"/>
  <c r="X85" i="24"/>
  <c r="Y85" i="24"/>
  <c r="X86" i="24"/>
  <c r="Y86" i="24"/>
  <c r="X87" i="24"/>
  <c r="Y87" i="24"/>
  <c r="X88" i="24"/>
  <c r="Y88" i="24"/>
  <c r="X89" i="24"/>
  <c r="Y89" i="24"/>
  <c r="X90" i="24"/>
  <c r="Y90" i="24"/>
  <c r="X91" i="24"/>
  <c r="Y91" i="24"/>
  <c r="X92" i="24"/>
  <c r="Y92" i="24"/>
  <c r="X93" i="24"/>
  <c r="Y93" i="24"/>
  <c r="X94" i="24"/>
  <c r="Y94" i="24"/>
  <c r="X95" i="24"/>
  <c r="Y95" i="24"/>
  <c r="X96" i="24"/>
  <c r="Y96" i="24"/>
  <c r="X97" i="24"/>
  <c r="Y97" i="24"/>
  <c r="X98" i="24"/>
  <c r="Y98" i="24"/>
  <c r="X99" i="24"/>
  <c r="Y99" i="24"/>
  <c r="X100" i="24"/>
  <c r="Y100" i="24"/>
  <c r="X101" i="24"/>
  <c r="Y101" i="24"/>
  <c r="X102" i="24"/>
  <c r="Y102" i="24"/>
  <c r="X103" i="24"/>
  <c r="Y103" i="24"/>
  <c r="X104" i="24"/>
  <c r="Y104" i="24"/>
  <c r="X105" i="24"/>
  <c r="Y105" i="24"/>
  <c r="X106" i="24"/>
  <c r="Y106" i="24"/>
  <c r="X107" i="24"/>
  <c r="Y107" i="24"/>
  <c r="X108" i="24"/>
  <c r="Y108" i="24"/>
  <c r="X109" i="24"/>
  <c r="Y109" i="24"/>
  <c r="X110" i="24"/>
  <c r="Y110" i="24"/>
  <c r="X111" i="24"/>
  <c r="Y111" i="24"/>
  <c r="X112" i="24"/>
  <c r="Y112" i="24"/>
  <c r="X113" i="24"/>
  <c r="Y113" i="24"/>
  <c r="X114" i="24"/>
  <c r="Y114" i="24"/>
  <c r="X115" i="24"/>
  <c r="Y115" i="24"/>
  <c r="X116" i="24"/>
  <c r="Y116" i="24"/>
  <c r="X117" i="24"/>
  <c r="Y117" i="24"/>
  <c r="X118" i="24"/>
  <c r="Y118" i="24"/>
  <c r="X119" i="24"/>
  <c r="Y119" i="24"/>
  <c r="X120" i="24"/>
  <c r="Y120" i="24"/>
  <c r="X121" i="24"/>
  <c r="Y121" i="24"/>
  <c r="X122" i="24"/>
  <c r="Y122" i="24"/>
  <c r="X123" i="24"/>
  <c r="Y123" i="24"/>
  <c r="X124" i="24"/>
  <c r="Y124" i="24"/>
  <c r="X125" i="24"/>
  <c r="Y125" i="24"/>
  <c r="X126" i="24"/>
  <c r="Y126" i="24"/>
  <c r="X127" i="24"/>
  <c r="Y127" i="24"/>
  <c r="X128" i="24"/>
  <c r="Y128" i="24"/>
  <c r="X129" i="24"/>
  <c r="Y129" i="24"/>
  <c r="X130" i="24"/>
  <c r="Y130" i="24"/>
  <c r="X131" i="24"/>
  <c r="Y131" i="24"/>
  <c r="X132" i="24"/>
  <c r="Y132" i="24"/>
  <c r="X133" i="24"/>
  <c r="Y133" i="24"/>
  <c r="X134" i="24"/>
  <c r="Y134" i="24"/>
  <c r="X135" i="24"/>
  <c r="Y135" i="24"/>
  <c r="X136" i="24"/>
  <c r="Y136" i="24"/>
  <c r="X137" i="24"/>
  <c r="Y137" i="24"/>
  <c r="X138" i="24"/>
  <c r="Y138" i="24"/>
  <c r="X139" i="24"/>
  <c r="Y139" i="24"/>
  <c r="X140" i="24"/>
  <c r="Y140" i="24"/>
  <c r="X141" i="24"/>
  <c r="Y141" i="24"/>
  <c r="X142" i="24"/>
  <c r="Y142" i="24"/>
  <c r="X143" i="24"/>
  <c r="Y143" i="24"/>
  <c r="X144" i="24"/>
  <c r="Y144" i="24"/>
  <c r="X145" i="24"/>
  <c r="Y145" i="24"/>
  <c r="X146" i="24"/>
  <c r="Y146" i="24"/>
  <c r="X147" i="24"/>
  <c r="Y147" i="24"/>
  <c r="X148" i="24"/>
  <c r="Y148" i="24"/>
  <c r="X149" i="24"/>
  <c r="Y149" i="24"/>
  <c r="X150" i="24"/>
  <c r="Y150" i="24"/>
  <c r="X151" i="24"/>
  <c r="Y151" i="24"/>
  <c r="X152" i="24"/>
  <c r="Y152" i="24"/>
  <c r="X153" i="24"/>
  <c r="Y153" i="24"/>
  <c r="X154" i="24"/>
  <c r="Y154" i="24"/>
  <c r="X155" i="24"/>
  <c r="Y155" i="24"/>
  <c r="X156" i="24"/>
  <c r="Y156" i="24"/>
  <c r="X157" i="24"/>
  <c r="Y157" i="24"/>
  <c r="X158" i="24"/>
  <c r="Y158" i="24"/>
  <c r="X159" i="24"/>
  <c r="Y159" i="24"/>
  <c r="X160" i="24"/>
  <c r="Y160" i="24"/>
  <c r="X161" i="24"/>
  <c r="Y161" i="24"/>
  <c r="X162" i="24"/>
  <c r="Y162" i="24"/>
  <c r="X163" i="24"/>
  <c r="Y163" i="24"/>
  <c r="X164" i="24"/>
  <c r="Y164" i="24"/>
  <c r="X165" i="24"/>
  <c r="Y165" i="24"/>
  <c r="X166" i="24"/>
  <c r="Y166" i="24"/>
  <c r="X167" i="24"/>
  <c r="Y167" i="24"/>
  <c r="X168" i="24"/>
  <c r="Y168" i="24"/>
  <c r="X169" i="24"/>
  <c r="Y169" i="24"/>
  <c r="X170" i="24"/>
  <c r="Y170" i="24"/>
  <c r="X171" i="24"/>
  <c r="Y171" i="24"/>
  <c r="X172" i="24"/>
  <c r="Y172" i="24"/>
  <c r="X173" i="24"/>
  <c r="Y173" i="24"/>
  <c r="X174" i="24"/>
  <c r="Y174" i="24"/>
  <c r="X175" i="24"/>
  <c r="Y175" i="24"/>
  <c r="X176" i="24"/>
  <c r="Y176" i="24"/>
  <c r="X177" i="24"/>
  <c r="Y177" i="24"/>
  <c r="X178" i="24"/>
  <c r="Y178" i="24"/>
  <c r="X179" i="24"/>
  <c r="Y179" i="24"/>
  <c r="X180" i="24"/>
  <c r="Y180" i="24"/>
  <c r="X181" i="24"/>
  <c r="Y181" i="24"/>
  <c r="X182" i="24"/>
  <c r="Y182" i="24"/>
  <c r="X183" i="24"/>
  <c r="Y183" i="24"/>
  <c r="X184" i="24"/>
  <c r="Y184" i="24"/>
  <c r="X185" i="24"/>
  <c r="Y185" i="24"/>
  <c r="X186" i="24"/>
  <c r="Y186" i="24"/>
  <c r="X187" i="24"/>
  <c r="Y187" i="24"/>
  <c r="Z85" i="24"/>
  <c r="Z84" i="24"/>
  <c r="Z83" i="24"/>
  <c r="Z82" i="24"/>
  <c r="Z81" i="24"/>
  <c r="Z80" i="24"/>
  <c r="Z79" i="24"/>
  <c r="Z78" i="24"/>
  <c r="Z76" i="24"/>
  <c r="Z75" i="24"/>
  <c r="Z74" i="24"/>
  <c r="Z73" i="24"/>
  <c r="Z72" i="24"/>
  <c r="Z71" i="24"/>
  <c r="Z70" i="24"/>
  <c r="Z69" i="24"/>
  <c r="Z68" i="24"/>
  <c r="Z67" i="24"/>
  <c r="Z66" i="24"/>
  <c r="Z65" i="24"/>
  <c r="Z64" i="24"/>
  <c r="Z63" i="24"/>
  <c r="Z62" i="24"/>
  <c r="Z61" i="24"/>
  <c r="Z60" i="24"/>
  <c r="Z59" i="24"/>
  <c r="Z58" i="24"/>
  <c r="Z57" i="24"/>
  <c r="Z56" i="24"/>
  <c r="Z55" i="24"/>
  <c r="Z54" i="24"/>
  <c r="Z53" i="24"/>
  <c r="Z52" i="24"/>
  <c r="Z51" i="24"/>
  <c r="Z50" i="24"/>
  <c r="Z49" i="24"/>
  <c r="Z48" i="24"/>
  <c r="Z47" i="24"/>
  <c r="Z46" i="24"/>
  <c r="Z45" i="24"/>
  <c r="Z44" i="24"/>
  <c r="Z43" i="24"/>
  <c r="Z42" i="24"/>
  <c r="Z41" i="24"/>
  <c r="Z40" i="24"/>
  <c r="Z39" i="24"/>
  <c r="Z38" i="24"/>
  <c r="Z37" i="24"/>
  <c r="Z36" i="24"/>
  <c r="Z35" i="24"/>
  <c r="Z34" i="24"/>
  <c r="Z33" i="24"/>
  <c r="Z32" i="24"/>
  <c r="Z31" i="24"/>
  <c r="Z30" i="24"/>
  <c r="Z29" i="24"/>
  <c r="Z28" i="24"/>
  <c r="Z27" i="24"/>
  <c r="Z26" i="24"/>
  <c r="Z25" i="24"/>
  <c r="Z24" i="24"/>
  <c r="Z23" i="24"/>
  <c r="Z22" i="24"/>
  <c r="Z21" i="24"/>
  <c r="Z20" i="24"/>
  <c r="Z19" i="24"/>
  <c r="Z18" i="24"/>
  <c r="Z17" i="24"/>
  <c r="Z16" i="24"/>
  <c r="AM3" i="24"/>
  <c r="AM4" i="24"/>
  <c r="AM5" i="24"/>
  <c r="AM6" i="24"/>
  <c r="AM7" i="24"/>
  <c r="AM8" i="24"/>
  <c r="AM9" i="24"/>
  <c r="AM10" i="24"/>
  <c r="AM11" i="24"/>
  <c r="AM12" i="24"/>
  <c r="AM13" i="24"/>
  <c r="AM14" i="24"/>
  <c r="AL3" i="24"/>
  <c r="AL4" i="24"/>
  <c r="AL5" i="24"/>
  <c r="AL6" i="24"/>
  <c r="AL7" i="24"/>
  <c r="AL8" i="24"/>
  <c r="AL9" i="24"/>
  <c r="AL10" i="24"/>
  <c r="AL11" i="24"/>
  <c r="AL12" i="24"/>
  <c r="AL13" i="24"/>
  <c r="AL14" i="24"/>
  <c r="AK3" i="24"/>
  <c r="AK4" i="24"/>
  <c r="AK5" i="24"/>
  <c r="AK6" i="24"/>
  <c r="AK7" i="24"/>
  <c r="AK8" i="24"/>
  <c r="AK9" i="24"/>
  <c r="AK10" i="24"/>
  <c r="AK11" i="24"/>
  <c r="AK12" i="24"/>
  <c r="AK13" i="24"/>
  <c r="AK14" i="24"/>
  <c r="AJ3" i="24"/>
  <c r="AJ4" i="24"/>
  <c r="AJ5" i="24"/>
  <c r="AJ6" i="24"/>
  <c r="AJ7" i="24"/>
  <c r="AJ8" i="24"/>
  <c r="AJ9" i="24"/>
  <c r="AJ10" i="24"/>
  <c r="AJ11" i="24"/>
  <c r="AJ12" i="24"/>
  <c r="AJ13" i="24"/>
  <c r="AJ14" i="24"/>
  <c r="AI3" i="24"/>
  <c r="AI4" i="24"/>
  <c r="AI5" i="24"/>
  <c r="AI6" i="24"/>
  <c r="AI7" i="24"/>
  <c r="AI8" i="24"/>
  <c r="AI9" i="24"/>
  <c r="AI10" i="24"/>
  <c r="AI11" i="24"/>
  <c r="AI12" i="24"/>
  <c r="AI13" i="24"/>
  <c r="AI14" i="24"/>
  <c r="AH3" i="24"/>
  <c r="AH4" i="24"/>
  <c r="AH5" i="24"/>
  <c r="AH6" i="24"/>
  <c r="AH7" i="24"/>
  <c r="AH8" i="24"/>
  <c r="AH9" i="24"/>
  <c r="AH10" i="24"/>
  <c r="AH11" i="24"/>
  <c r="AH12" i="24"/>
  <c r="AH13" i="24"/>
  <c r="AH14" i="24"/>
  <c r="AF15" i="24"/>
  <c r="Z15" i="24"/>
  <c r="Z14" i="24"/>
  <c r="Z13" i="24"/>
  <c r="Z12" i="24"/>
  <c r="Z11" i="24"/>
  <c r="Z10" i="24"/>
  <c r="Z9" i="24"/>
  <c r="Z8" i="24"/>
  <c r="Z7" i="24"/>
  <c r="Z6" i="24"/>
  <c r="AM1" i="24"/>
  <c r="AL1" i="24"/>
  <c r="AK1" i="24"/>
  <c r="AJ1" i="24"/>
  <c r="AI1" i="24"/>
  <c r="AH1" i="24"/>
  <c r="X32" i="5"/>
  <c r="Y32" i="5"/>
  <c r="X7" i="5"/>
  <c r="Y7" i="5"/>
  <c r="X8" i="5"/>
  <c r="X9" i="5"/>
  <c r="Y9" i="5"/>
  <c r="X10" i="5"/>
  <c r="Y10" i="5"/>
  <c r="X3" i="5"/>
  <c r="Y3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X30" i="5"/>
  <c r="Y30" i="5"/>
  <c r="X31" i="5"/>
  <c r="Y31" i="5"/>
  <c r="X65" i="5"/>
  <c r="Y65" i="5"/>
  <c r="X66" i="5"/>
  <c r="Y66" i="5"/>
  <c r="X67" i="5"/>
  <c r="Y67" i="5"/>
  <c r="X68" i="5"/>
  <c r="Y68" i="5"/>
  <c r="X69" i="5"/>
  <c r="Y69" i="5"/>
  <c r="AG7" i="5"/>
  <c r="X7" i="4"/>
  <c r="AG8" i="5"/>
  <c r="X8" i="4"/>
  <c r="AG9" i="5"/>
  <c r="X9" i="4"/>
  <c r="AG10" i="5"/>
  <c r="X10" i="4"/>
  <c r="AG11" i="5"/>
  <c r="X11" i="4"/>
  <c r="AG12" i="5"/>
  <c r="X12" i="4"/>
  <c r="AG13" i="5"/>
  <c r="X13" i="4"/>
  <c r="AG14" i="5"/>
  <c r="X14" i="4"/>
  <c r="X2" i="4"/>
  <c r="AG1" i="5"/>
  <c r="X1" i="4"/>
  <c r="X12" i="12"/>
  <c r="Y12" i="12"/>
  <c r="X13" i="12"/>
  <c r="Y13" i="12"/>
  <c r="X14" i="12"/>
  <c r="Y14" i="12"/>
  <c r="X15" i="12"/>
  <c r="Y15" i="12"/>
  <c r="X16" i="12"/>
  <c r="Y16" i="12"/>
  <c r="X17" i="12"/>
  <c r="Y17" i="12"/>
  <c r="X18" i="12"/>
  <c r="Y18" i="12"/>
  <c r="X19" i="12"/>
  <c r="Y19" i="12"/>
  <c r="X6" i="12"/>
  <c r="X7" i="12"/>
  <c r="Y7" i="12"/>
  <c r="X8" i="12"/>
  <c r="Y8" i="12"/>
  <c r="X9" i="12"/>
  <c r="Y9" i="12"/>
  <c r="X10" i="12"/>
  <c r="Y10" i="12"/>
  <c r="X11" i="12"/>
  <c r="Y11" i="12"/>
  <c r="X20" i="12"/>
  <c r="Y20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6" i="12"/>
  <c r="Y116" i="12"/>
  <c r="X117" i="12"/>
  <c r="Y117" i="12"/>
  <c r="X118" i="12"/>
  <c r="Y118" i="12"/>
  <c r="X119" i="12"/>
  <c r="Y119" i="12"/>
  <c r="X120" i="12"/>
  <c r="Y120" i="12"/>
  <c r="X121" i="12"/>
  <c r="Y121" i="12"/>
  <c r="X122" i="12"/>
  <c r="Y122" i="12"/>
  <c r="X123" i="12"/>
  <c r="Y123" i="12"/>
  <c r="X124" i="12"/>
  <c r="Y124" i="12"/>
  <c r="X125" i="12"/>
  <c r="Y125" i="12"/>
  <c r="X126" i="12"/>
  <c r="Y126" i="12"/>
  <c r="X127" i="12"/>
  <c r="Y127" i="12"/>
  <c r="X128" i="12"/>
  <c r="Y128" i="12"/>
  <c r="X129" i="12"/>
  <c r="Y129" i="12"/>
  <c r="X130" i="12"/>
  <c r="Y130" i="12"/>
  <c r="X131" i="12"/>
  <c r="Y131" i="12"/>
  <c r="X132" i="12"/>
  <c r="Y132" i="12"/>
  <c r="X133" i="12"/>
  <c r="Y133" i="12"/>
  <c r="X134" i="12"/>
  <c r="Y134" i="12"/>
  <c r="X135" i="12"/>
  <c r="Y135" i="12"/>
  <c r="X136" i="12"/>
  <c r="Y136" i="12"/>
  <c r="X137" i="12"/>
  <c r="Y137" i="12"/>
  <c r="X138" i="12"/>
  <c r="Y138" i="12"/>
  <c r="X139" i="12"/>
  <c r="Y139" i="12"/>
  <c r="X140" i="12"/>
  <c r="Y140" i="12"/>
  <c r="X141" i="12"/>
  <c r="Y141" i="12"/>
  <c r="X142" i="12"/>
  <c r="Y142" i="12"/>
  <c r="X143" i="12"/>
  <c r="Y143" i="12"/>
  <c r="X144" i="12"/>
  <c r="Y144" i="12"/>
  <c r="X145" i="12"/>
  <c r="Y145" i="12"/>
  <c r="X146" i="12"/>
  <c r="Y146" i="12"/>
  <c r="X147" i="12"/>
  <c r="Y147" i="12"/>
  <c r="X148" i="12"/>
  <c r="Y148" i="12"/>
  <c r="X149" i="12"/>
  <c r="Y149" i="12"/>
  <c r="X150" i="12"/>
  <c r="Y150" i="12"/>
  <c r="X151" i="12"/>
  <c r="Y151" i="12"/>
  <c r="X152" i="12"/>
  <c r="Y152" i="12"/>
  <c r="X153" i="12"/>
  <c r="Y153" i="12"/>
  <c r="X154" i="12"/>
  <c r="Y154" i="12"/>
  <c r="X155" i="12"/>
  <c r="Y155" i="12"/>
  <c r="X156" i="12"/>
  <c r="Y156" i="12"/>
  <c r="X157" i="12"/>
  <c r="Y157" i="12"/>
  <c r="X158" i="12"/>
  <c r="Y158" i="12"/>
  <c r="X159" i="12"/>
  <c r="Y159" i="12"/>
  <c r="X160" i="12"/>
  <c r="Y160" i="12"/>
  <c r="X161" i="12"/>
  <c r="Y161" i="12"/>
  <c r="X162" i="12"/>
  <c r="Y162" i="12"/>
  <c r="X163" i="12"/>
  <c r="Y163" i="12"/>
  <c r="X164" i="12"/>
  <c r="Y164" i="12"/>
  <c r="X165" i="12"/>
  <c r="Y165" i="12"/>
  <c r="X166" i="12"/>
  <c r="Y166" i="12"/>
  <c r="X167" i="12"/>
  <c r="Y167" i="12"/>
  <c r="X168" i="12"/>
  <c r="Y168" i="12"/>
  <c r="X169" i="12"/>
  <c r="Y169" i="12"/>
  <c r="X170" i="12"/>
  <c r="Y170" i="12"/>
  <c r="X171" i="12"/>
  <c r="Y171" i="12"/>
  <c r="X172" i="12"/>
  <c r="Y172" i="12"/>
  <c r="X173" i="12"/>
  <c r="Y173" i="12"/>
  <c r="X174" i="12"/>
  <c r="Y174" i="12"/>
  <c r="X175" i="12"/>
  <c r="Y175" i="12"/>
  <c r="X176" i="12"/>
  <c r="Y176" i="12"/>
  <c r="X177" i="12"/>
  <c r="Y177" i="12"/>
  <c r="X178" i="12"/>
  <c r="Y178" i="12"/>
  <c r="X179" i="12"/>
  <c r="Y179" i="12"/>
  <c r="X180" i="12"/>
  <c r="Y180" i="12"/>
  <c r="X181" i="12"/>
  <c r="Y181" i="12"/>
  <c r="X182" i="12"/>
  <c r="Y182" i="12"/>
  <c r="X183" i="12"/>
  <c r="Y183" i="12"/>
  <c r="X184" i="12"/>
  <c r="Y184" i="12"/>
  <c r="X185" i="12"/>
  <c r="Y185" i="12"/>
  <c r="X186" i="12"/>
  <c r="Y186" i="12"/>
  <c r="X187" i="12"/>
  <c r="Y187" i="12"/>
  <c r="X188" i="12"/>
  <c r="Y188" i="12"/>
  <c r="X189" i="12"/>
  <c r="Y189" i="12"/>
  <c r="X190" i="12"/>
  <c r="Y190" i="12"/>
  <c r="X22" i="11"/>
  <c r="Y22" i="11"/>
  <c r="AG14" i="11"/>
  <c r="Q14" i="4"/>
  <c r="X23" i="11"/>
  <c r="Y23" i="11"/>
  <c r="X24" i="11"/>
  <c r="Y24" i="11"/>
  <c r="X25" i="11"/>
  <c r="Y25" i="11"/>
  <c r="X26" i="11"/>
  <c r="Y26" i="11"/>
  <c r="X27" i="11"/>
  <c r="Y27" i="11"/>
  <c r="X28" i="11"/>
  <c r="Y28" i="11"/>
  <c r="X29" i="11"/>
  <c r="Y29" i="11"/>
  <c r="X30" i="11"/>
  <c r="Y30" i="11"/>
  <c r="X31" i="11"/>
  <c r="Y31" i="11"/>
  <c r="X32" i="11"/>
  <c r="Y32" i="11"/>
  <c r="X33" i="11"/>
  <c r="Y33" i="11"/>
  <c r="X34" i="11"/>
  <c r="Y34" i="11"/>
  <c r="X35" i="11"/>
  <c r="Y35" i="11"/>
  <c r="X36" i="11"/>
  <c r="Y36" i="11"/>
  <c r="X37" i="11"/>
  <c r="Y37" i="11"/>
  <c r="X38" i="11"/>
  <c r="Y38" i="11"/>
  <c r="X39" i="11"/>
  <c r="Y39" i="11"/>
  <c r="X40" i="11"/>
  <c r="Y40" i="11"/>
  <c r="X41" i="11"/>
  <c r="Y41" i="11"/>
  <c r="X42" i="11"/>
  <c r="Y42" i="11"/>
  <c r="X20" i="11"/>
  <c r="Y20" i="11"/>
  <c r="X21" i="11"/>
  <c r="Y21" i="11"/>
  <c r="X8" i="11"/>
  <c r="Y8" i="11"/>
  <c r="X9" i="11"/>
  <c r="Y9" i="11"/>
  <c r="X10" i="11"/>
  <c r="Y10" i="11"/>
  <c r="X11" i="11"/>
  <c r="Y11" i="11"/>
  <c r="X12" i="11"/>
  <c r="Y12" i="11"/>
  <c r="X13" i="11"/>
  <c r="Y13" i="11"/>
  <c r="X14" i="11"/>
  <c r="Y14" i="11"/>
  <c r="X15" i="11"/>
  <c r="Y15" i="11"/>
  <c r="X16" i="11"/>
  <c r="Y16" i="11"/>
  <c r="X17" i="11"/>
  <c r="Y17" i="11"/>
  <c r="X18" i="11"/>
  <c r="Y18" i="11"/>
  <c r="X19" i="11"/>
  <c r="Y19" i="11"/>
  <c r="X7" i="11"/>
  <c r="Y7" i="11"/>
  <c r="X190" i="13"/>
  <c r="X191" i="13"/>
  <c r="Y191" i="13"/>
  <c r="X192" i="13"/>
  <c r="Y192" i="13"/>
  <c r="X193" i="13"/>
  <c r="Y193" i="13"/>
  <c r="X194" i="13"/>
  <c r="Y194" i="13"/>
  <c r="Z92" i="13"/>
  <c r="Z91" i="13"/>
  <c r="Z90" i="13"/>
  <c r="Z89" i="13"/>
  <c r="Z88" i="13"/>
  <c r="Z87" i="13"/>
  <c r="Z86" i="13"/>
  <c r="Z85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AM3" i="13"/>
  <c r="AM4" i="13"/>
  <c r="AM5" i="13"/>
  <c r="AM6" i="13"/>
  <c r="AM7" i="13"/>
  <c r="AM8" i="13"/>
  <c r="AM9" i="13"/>
  <c r="AM10" i="13"/>
  <c r="AM11" i="13"/>
  <c r="AM12" i="13"/>
  <c r="AM13" i="13"/>
  <c r="AM14" i="13"/>
  <c r="AL3" i="13"/>
  <c r="AL4" i="13"/>
  <c r="AL5" i="13"/>
  <c r="AL6" i="13"/>
  <c r="AL7" i="13"/>
  <c r="AL8" i="13"/>
  <c r="AL9" i="13"/>
  <c r="AL10" i="13"/>
  <c r="AL11" i="13"/>
  <c r="AL12" i="13"/>
  <c r="AL13" i="13"/>
  <c r="AL14" i="13"/>
  <c r="AK3" i="13"/>
  <c r="AK4" i="13"/>
  <c r="AK5" i="13"/>
  <c r="AK6" i="13"/>
  <c r="AK7" i="13"/>
  <c r="AK8" i="13"/>
  <c r="AK9" i="13"/>
  <c r="AK10" i="13"/>
  <c r="AK11" i="13"/>
  <c r="AK12" i="13"/>
  <c r="AK13" i="13"/>
  <c r="AK14" i="13"/>
  <c r="AJ3" i="13"/>
  <c r="AJ4" i="13"/>
  <c r="AJ5" i="13"/>
  <c r="AJ6" i="13"/>
  <c r="AJ7" i="13"/>
  <c r="AJ8" i="13"/>
  <c r="AJ9" i="13"/>
  <c r="AJ10" i="13"/>
  <c r="AJ11" i="13"/>
  <c r="AJ12" i="13"/>
  <c r="AJ13" i="13"/>
  <c r="AJ14" i="13"/>
  <c r="AI3" i="13"/>
  <c r="AI4" i="13"/>
  <c r="AI5" i="13"/>
  <c r="AI6" i="13"/>
  <c r="AI7" i="13"/>
  <c r="AI8" i="13"/>
  <c r="AI9" i="13"/>
  <c r="AI10" i="13"/>
  <c r="AI11" i="13"/>
  <c r="AI12" i="13"/>
  <c r="AI13" i="13"/>
  <c r="AI14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F15" i="13"/>
  <c r="Z15" i="13"/>
  <c r="Z14" i="13"/>
  <c r="Z13" i="13"/>
  <c r="Z12" i="13"/>
  <c r="Z11" i="13"/>
  <c r="Z10" i="13"/>
  <c r="Z9" i="13"/>
  <c r="Z8" i="13"/>
  <c r="Z7" i="13"/>
  <c r="AM1" i="13"/>
  <c r="AL1" i="13"/>
  <c r="AK1" i="13"/>
  <c r="AJ1" i="13"/>
  <c r="AI1" i="13"/>
  <c r="AH1" i="13"/>
  <c r="AM3" i="5"/>
  <c r="AM4" i="5"/>
  <c r="AM5" i="5"/>
  <c r="AM6" i="5"/>
  <c r="AM7" i="5"/>
  <c r="AM8" i="5"/>
  <c r="AM9" i="5"/>
  <c r="AM10" i="5"/>
  <c r="AM11" i="5"/>
  <c r="AM12" i="5"/>
  <c r="AM13" i="5"/>
  <c r="AM14" i="5"/>
  <c r="AL3" i="5"/>
  <c r="AL4" i="5"/>
  <c r="AL5" i="5"/>
  <c r="AL6" i="5"/>
  <c r="AL7" i="5"/>
  <c r="AL8" i="5"/>
  <c r="AL9" i="5"/>
  <c r="AL10" i="5"/>
  <c r="AL11" i="5"/>
  <c r="AL12" i="5"/>
  <c r="AL13" i="5"/>
  <c r="AL14" i="5"/>
  <c r="AK3" i="5"/>
  <c r="AK4" i="5"/>
  <c r="AK5" i="5"/>
  <c r="AK6" i="5"/>
  <c r="AK7" i="5"/>
  <c r="AK8" i="5"/>
  <c r="AK9" i="5"/>
  <c r="AK10" i="5"/>
  <c r="AK11" i="5"/>
  <c r="AK12" i="5"/>
  <c r="AK13" i="5"/>
  <c r="AK14" i="5"/>
  <c r="AJ3" i="5"/>
  <c r="AJ4" i="5"/>
  <c r="AJ5" i="5"/>
  <c r="AJ6" i="5"/>
  <c r="AJ7" i="5"/>
  <c r="AJ8" i="5"/>
  <c r="AJ9" i="5"/>
  <c r="AJ10" i="5"/>
  <c r="AJ11" i="5"/>
  <c r="AJ12" i="5"/>
  <c r="AJ13" i="5"/>
  <c r="AJ14" i="5"/>
  <c r="AI3" i="5"/>
  <c r="AI4" i="5"/>
  <c r="AI5" i="5"/>
  <c r="AI6" i="5"/>
  <c r="AI7" i="5"/>
  <c r="AI8" i="5"/>
  <c r="AI9" i="5"/>
  <c r="AI10" i="5"/>
  <c r="AI11" i="5"/>
  <c r="AI12" i="5"/>
  <c r="AI13" i="5"/>
  <c r="AI14" i="5"/>
  <c r="AH3" i="5"/>
  <c r="AH4" i="5"/>
  <c r="AH5" i="5"/>
  <c r="AH6" i="5"/>
  <c r="AH7" i="5"/>
  <c r="AH8" i="5"/>
  <c r="AH9" i="5"/>
  <c r="AH10" i="5"/>
  <c r="AH11" i="5"/>
  <c r="AH12" i="5"/>
  <c r="AH13" i="5"/>
  <c r="AH14" i="5"/>
  <c r="AF15" i="5"/>
  <c r="AM1" i="5"/>
  <c r="AL1" i="5"/>
  <c r="AK1" i="5"/>
  <c r="AJ1" i="5"/>
  <c r="AI1" i="5"/>
  <c r="AH1" i="5"/>
  <c r="X21" i="25"/>
  <c r="Y21" i="25"/>
  <c r="X7" i="25"/>
  <c r="X8" i="25"/>
  <c r="Y8" i="25"/>
  <c r="X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X16" i="25"/>
  <c r="Y16" i="25"/>
  <c r="X17" i="25"/>
  <c r="Y17" i="25"/>
  <c r="X18" i="25"/>
  <c r="Y18" i="25"/>
  <c r="X19" i="25"/>
  <c r="Y19" i="25"/>
  <c r="X20" i="25"/>
  <c r="Y20" i="25"/>
  <c r="X3" i="18"/>
  <c r="Y3" i="18"/>
  <c r="AG5" i="18"/>
  <c r="K5" i="4"/>
  <c r="AG6" i="18"/>
  <c r="AG7" i="18"/>
  <c r="K7" i="4"/>
  <c r="AG8" i="18"/>
  <c r="K8" i="4"/>
  <c r="AG9" i="18"/>
  <c r="K9" i="4"/>
  <c r="AG10" i="18"/>
  <c r="K10" i="4"/>
  <c r="AG11" i="18"/>
  <c r="K11" i="4"/>
  <c r="AG12" i="18"/>
  <c r="K12" i="4"/>
  <c r="AG13" i="18"/>
  <c r="K13" i="4"/>
  <c r="AG14" i="18"/>
  <c r="K14" i="4"/>
  <c r="X43" i="11"/>
  <c r="Y43" i="11"/>
  <c r="X44" i="11"/>
  <c r="Y44" i="11"/>
  <c r="X45" i="11"/>
  <c r="Y45" i="11"/>
  <c r="X46" i="11"/>
  <c r="Y46" i="11"/>
  <c r="X47" i="11"/>
  <c r="Y47" i="11"/>
  <c r="X48" i="11"/>
  <c r="Y48" i="11"/>
  <c r="X49" i="11"/>
  <c r="Y49" i="11"/>
  <c r="X50" i="11"/>
  <c r="Y50" i="11"/>
  <c r="X51" i="11"/>
  <c r="Y51" i="11"/>
  <c r="X52" i="11"/>
  <c r="Y52" i="11"/>
  <c r="X53" i="11"/>
  <c r="Y53" i="11"/>
  <c r="X54" i="11"/>
  <c r="Y54" i="11"/>
  <c r="X55" i="11"/>
  <c r="Y55" i="11"/>
  <c r="X56" i="11"/>
  <c r="Y56" i="11"/>
  <c r="X57" i="11"/>
  <c r="Y57" i="11"/>
  <c r="X58" i="11"/>
  <c r="Y58" i="11"/>
  <c r="X59" i="11"/>
  <c r="Y59" i="11"/>
  <c r="X60" i="11"/>
  <c r="Y60" i="11"/>
  <c r="X61" i="11"/>
  <c r="Y61" i="11"/>
  <c r="X62" i="11"/>
  <c r="Y62" i="11"/>
  <c r="X63" i="11"/>
  <c r="Y63" i="11"/>
  <c r="X64" i="11"/>
  <c r="Y64" i="11"/>
  <c r="X65" i="11"/>
  <c r="Y65" i="11"/>
  <c r="X66" i="11"/>
  <c r="Y66" i="11"/>
  <c r="X67" i="11"/>
  <c r="Y67" i="11"/>
  <c r="X68" i="11"/>
  <c r="Y68" i="11"/>
  <c r="X69" i="11"/>
  <c r="Y69" i="11"/>
  <c r="X70" i="11"/>
  <c r="Y70" i="11"/>
  <c r="X71" i="11"/>
  <c r="Y71" i="11"/>
  <c r="X72" i="11"/>
  <c r="Y72" i="11"/>
  <c r="X73" i="11"/>
  <c r="Y73" i="11"/>
  <c r="X74" i="11"/>
  <c r="Y74" i="11"/>
  <c r="X75" i="11"/>
  <c r="Y75" i="11"/>
  <c r="X76" i="11"/>
  <c r="Y76" i="11"/>
  <c r="X77" i="11"/>
  <c r="Y77" i="11"/>
  <c r="X78" i="11"/>
  <c r="Y78" i="11"/>
  <c r="X79" i="11"/>
  <c r="Y79" i="11"/>
  <c r="X80" i="11"/>
  <c r="Y80" i="11"/>
  <c r="X81" i="11"/>
  <c r="Y81" i="11"/>
  <c r="X82" i="11"/>
  <c r="Y82" i="11"/>
  <c r="X83" i="11"/>
  <c r="Y83" i="11"/>
  <c r="X84" i="11"/>
  <c r="Y84" i="11"/>
  <c r="X85" i="11"/>
  <c r="Y85" i="11"/>
  <c r="X86" i="11"/>
  <c r="Y86" i="11"/>
  <c r="X87" i="11"/>
  <c r="Y87" i="11"/>
  <c r="X88" i="11"/>
  <c r="Y88" i="11"/>
  <c r="X89" i="11"/>
  <c r="Y89" i="11"/>
  <c r="X90" i="11"/>
  <c r="Y90" i="11"/>
  <c r="X91" i="11"/>
  <c r="Y91" i="11"/>
  <c r="X92" i="11"/>
  <c r="Y92" i="11"/>
  <c r="X93" i="11"/>
  <c r="Y93" i="11"/>
  <c r="X94" i="11"/>
  <c r="Y94" i="11"/>
  <c r="X95" i="11"/>
  <c r="Y95" i="11"/>
  <c r="X96" i="11"/>
  <c r="Y96" i="11"/>
  <c r="X97" i="11"/>
  <c r="Y97" i="11"/>
  <c r="X98" i="11"/>
  <c r="Y98" i="11"/>
  <c r="X99" i="11"/>
  <c r="Y99" i="11"/>
  <c r="X100" i="11"/>
  <c r="Y100" i="11"/>
  <c r="X101" i="11"/>
  <c r="Y101" i="11"/>
  <c r="X102" i="11"/>
  <c r="Y102" i="11"/>
  <c r="X103" i="11"/>
  <c r="Y103" i="11"/>
  <c r="X104" i="11"/>
  <c r="Y104" i="11"/>
  <c r="X105" i="11"/>
  <c r="Y105" i="11"/>
  <c r="X106" i="11"/>
  <c r="Y106" i="11"/>
  <c r="X107" i="11"/>
  <c r="Y107" i="11"/>
  <c r="X108" i="11"/>
  <c r="Y108" i="11"/>
  <c r="X109" i="11"/>
  <c r="Y109" i="11"/>
  <c r="X110" i="11"/>
  <c r="Y110" i="11"/>
  <c r="X111" i="11"/>
  <c r="Y111" i="11"/>
  <c r="X112" i="11"/>
  <c r="Y112" i="11"/>
  <c r="X113" i="11"/>
  <c r="Y113" i="11"/>
  <c r="X114" i="11"/>
  <c r="Y114" i="11"/>
  <c r="X115" i="11"/>
  <c r="Y115" i="11"/>
  <c r="X116" i="11"/>
  <c r="Y116" i="11"/>
  <c r="X117" i="11"/>
  <c r="Y117" i="11"/>
  <c r="X118" i="11"/>
  <c r="Y118" i="11"/>
  <c r="X119" i="11"/>
  <c r="Y119" i="11"/>
  <c r="X120" i="11"/>
  <c r="Y120" i="11"/>
  <c r="X121" i="11"/>
  <c r="Y121" i="11"/>
  <c r="X122" i="11"/>
  <c r="Y122" i="11"/>
  <c r="X123" i="11"/>
  <c r="Y123" i="11"/>
  <c r="X124" i="11"/>
  <c r="Y124" i="11"/>
  <c r="X125" i="11"/>
  <c r="Y125" i="11"/>
  <c r="X126" i="11"/>
  <c r="Y126" i="11"/>
  <c r="X127" i="11"/>
  <c r="Y127" i="11"/>
  <c r="X128" i="11"/>
  <c r="Y128" i="11"/>
  <c r="X129" i="11"/>
  <c r="Y129" i="11"/>
  <c r="X130" i="11"/>
  <c r="Y130" i="11"/>
  <c r="X131" i="11"/>
  <c r="Y131" i="11"/>
  <c r="X132" i="11"/>
  <c r="Y132" i="11"/>
  <c r="X133" i="11"/>
  <c r="Y133" i="11"/>
  <c r="X134" i="11"/>
  <c r="Y134" i="11"/>
  <c r="X135" i="11"/>
  <c r="Y135" i="11"/>
  <c r="X136" i="11"/>
  <c r="Y136" i="11"/>
  <c r="X137" i="11"/>
  <c r="Y137" i="11"/>
  <c r="X138" i="11"/>
  <c r="Y138" i="11"/>
  <c r="X139" i="11"/>
  <c r="Y139" i="11"/>
  <c r="X140" i="11"/>
  <c r="Y140" i="11"/>
  <c r="X141" i="11"/>
  <c r="Y141" i="11"/>
  <c r="X142" i="11"/>
  <c r="Y142" i="11"/>
  <c r="X143" i="11"/>
  <c r="Y143" i="11"/>
  <c r="X144" i="11"/>
  <c r="Y144" i="11"/>
  <c r="X145" i="11"/>
  <c r="Y145" i="11"/>
  <c r="X146" i="11"/>
  <c r="Y146" i="11"/>
  <c r="X147" i="11"/>
  <c r="Y147" i="11"/>
  <c r="X148" i="11"/>
  <c r="Y148" i="11"/>
  <c r="X149" i="11"/>
  <c r="Y149" i="11"/>
  <c r="X150" i="11"/>
  <c r="Y150" i="11"/>
  <c r="X151" i="11"/>
  <c r="Y151" i="11"/>
  <c r="X152" i="11"/>
  <c r="Y152" i="11"/>
  <c r="X153" i="11"/>
  <c r="Y153" i="11"/>
  <c r="X154" i="11"/>
  <c r="Y154" i="11"/>
  <c r="X155" i="11"/>
  <c r="Y155" i="11"/>
  <c r="X156" i="11"/>
  <c r="Y156" i="11"/>
  <c r="X157" i="11"/>
  <c r="Y157" i="11"/>
  <c r="X158" i="11"/>
  <c r="Y158" i="11"/>
  <c r="X159" i="11"/>
  <c r="Y159" i="11"/>
  <c r="X160" i="11"/>
  <c r="Y160" i="11"/>
  <c r="X161" i="11"/>
  <c r="Y161" i="11"/>
  <c r="X162" i="11"/>
  <c r="Y162" i="11"/>
  <c r="X163" i="11"/>
  <c r="Y163" i="11"/>
  <c r="X164" i="11"/>
  <c r="Y164" i="11"/>
  <c r="X165" i="11"/>
  <c r="Y165" i="11"/>
  <c r="X166" i="11"/>
  <c r="Y166" i="11"/>
  <c r="X167" i="11"/>
  <c r="Y167" i="11"/>
  <c r="X168" i="11"/>
  <c r="Y168" i="11"/>
  <c r="X169" i="11"/>
  <c r="Y169" i="11"/>
  <c r="X170" i="11"/>
  <c r="Y170" i="11"/>
  <c r="X171" i="11"/>
  <c r="Y171" i="11"/>
  <c r="X172" i="11"/>
  <c r="Y172" i="11"/>
  <c r="X173" i="11"/>
  <c r="Y173" i="11"/>
  <c r="X174" i="11"/>
  <c r="Y174" i="11"/>
  <c r="X175" i="11"/>
  <c r="Y175" i="11"/>
  <c r="X176" i="11"/>
  <c r="Y176" i="11"/>
  <c r="X177" i="11"/>
  <c r="Y177" i="11"/>
  <c r="X178" i="11"/>
  <c r="Y178" i="11"/>
  <c r="X179" i="11"/>
  <c r="Y179" i="11"/>
  <c r="X180" i="11"/>
  <c r="Y180" i="11"/>
  <c r="X181" i="11"/>
  <c r="Y181" i="11"/>
  <c r="X182" i="11"/>
  <c r="Y182" i="11"/>
  <c r="X183" i="11"/>
  <c r="Y183" i="11"/>
  <c r="X184" i="11"/>
  <c r="Y184" i="11"/>
  <c r="X185" i="11"/>
  <c r="Y185" i="11"/>
  <c r="X186" i="11"/>
  <c r="Y186" i="11"/>
  <c r="X187" i="11"/>
  <c r="Y187" i="11"/>
  <c r="AG6" i="11"/>
  <c r="Q6" i="4"/>
  <c r="AG7" i="11"/>
  <c r="Q7" i="4"/>
  <c r="AG8" i="11"/>
  <c r="Q8" i="4"/>
  <c r="AG9" i="11"/>
  <c r="Q9" i="4"/>
  <c r="AG10" i="11"/>
  <c r="Q10" i="4"/>
  <c r="AG11" i="11"/>
  <c r="Q11" i="4"/>
  <c r="AG12" i="11"/>
  <c r="Q12" i="4"/>
  <c r="AG13" i="11"/>
  <c r="Q13" i="4"/>
  <c r="X7" i="6"/>
  <c r="Y7" i="6"/>
  <c r="AG3" i="6"/>
  <c r="X8" i="6"/>
  <c r="Y8" i="6"/>
  <c r="X9" i="6"/>
  <c r="Y9" i="6"/>
  <c r="X10" i="6"/>
  <c r="Y10" i="6"/>
  <c r="X11" i="6"/>
  <c r="Y11" i="6"/>
  <c r="X12" i="6"/>
  <c r="Y12" i="6"/>
  <c r="X13" i="6"/>
  <c r="Y13" i="6"/>
  <c r="X14" i="6"/>
  <c r="Y14" i="6"/>
  <c r="X15" i="6"/>
  <c r="Y15" i="6"/>
  <c r="X16" i="6"/>
  <c r="Y16" i="6"/>
  <c r="X17" i="6"/>
  <c r="Y17" i="6"/>
  <c r="X18" i="6"/>
  <c r="Y18" i="6"/>
  <c r="X4" i="6"/>
  <c r="Y4" i="6"/>
  <c r="X5" i="6"/>
  <c r="Y5" i="6"/>
  <c r="X6" i="6"/>
  <c r="Y6" i="6"/>
  <c r="X3" i="6"/>
  <c r="X19" i="6"/>
  <c r="Y19" i="6"/>
  <c r="X20" i="6"/>
  <c r="Y20" i="6"/>
  <c r="X21" i="6"/>
  <c r="Y21" i="6"/>
  <c r="X22" i="6"/>
  <c r="Y22" i="6"/>
  <c r="X23" i="6"/>
  <c r="Y23" i="6"/>
  <c r="X24" i="6"/>
  <c r="Y24" i="6"/>
  <c r="X25" i="6"/>
  <c r="Y25" i="6"/>
  <c r="X26" i="6"/>
  <c r="Y26" i="6"/>
  <c r="X27" i="6"/>
  <c r="Y27" i="6"/>
  <c r="X28" i="6"/>
  <c r="Y28" i="6"/>
  <c r="X29" i="6"/>
  <c r="Y29" i="6"/>
  <c r="X30" i="6"/>
  <c r="Y30" i="6"/>
  <c r="X31" i="6"/>
  <c r="Y31" i="6"/>
  <c r="X32" i="6"/>
  <c r="Y32" i="6"/>
  <c r="X33" i="6"/>
  <c r="Y33" i="6"/>
  <c r="X34" i="6"/>
  <c r="Y34" i="6"/>
  <c r="X35" i="6"/>
  <c r="Y35" i="6"/>
  <c r="X36" i="6"/>
  <c r="Y36" i="6"/>
  <c r="X37" i="6"/>
  <c r="Y37" i="6"/>
  <c r="X38" i="6"/>
  <c r="Y38" i="6"/>
  <c r="X39" i="6"/>
  <c r="Y39" i="6"/>
  <c r="X40" i="6"/>
  <c r="Y40" i="6"/>
  <c r="X41" i="6"/>
  <c r="Y41" i="6"/>
  <c r="X42" i="6"/>
  <c r="Y42" i="6"/>
  <c r="X43" i="6"/>
  <c r="Y43" i="6"/>
  <c r="X44" i="6"/>
  <c r="Y44" i="6"/>
  <c r="X45" i="6"/>
  <c r="Y45" i="6"/>
  <c r="X46" i="6"/>
  <c r="Y46" i="6"/>
  <c r="X47" i="6"/>
  <c r="Y47" i="6"/>
  <c r="X48" i="6"/>
  <c r="Y48" i="6"/>
  <c r="X49" i="6"/>
  <c r="Y49" i="6"/>
  <c r="X50" i="6"/>
  <c r="Y50" i="6"/>
  <c r="X51" i="6"/>
  <c r="Y51" i="6"/>
  <c r="X52" i="6"/>
  <c r="Y52" i="6"/>
  <c r="X53" i="6"/>
  <c r="Y53" i="6"/>
  <c r="X54" i="6"/>
  <c r="Y54" i="6"/>
  <c r="X55" i="6"/>
  <c r="Y55" i="6"/>
  <c r="X56" i="6"/>
  <c r="Y56" i="6"/>
  <c r="X57" i="6"/>
  <c r="Y57" i="6"/>
  <c r="X58" i="6"/>
  <c r="Y58" i="6"/>
  <c r="X59" i="6"/>
  <c r="Y59" i="6"/>
  <c r="X60" i="6"/>
  <c r="Y60" i="6"/>
  <c r="X61" i="6"/>
  <c r="Y61" i="6"/>
  <c r="X62" i="6"/>
  <c r="Y62" i="6"/>
  <c r="X63" i="6"/>
  <c r="Y63" i="6"/>
  <c r="X64" i="6"/>
  <c r="Y64" i="6"/>
  <c r="X65" i="6"/>
  <c r="Y65" i="6"/>
  <c r="X66" i="6"/>
  <c r="Y66" i="6"/>
  <c r="X67" i="6"/>
  <c r="Y67" i="6"/>
  <c r="X68" i="6"/>
  <c r="Y68" i="6"/>
  <c r="X69" i="6"/>
  <c r="Y69" i="6"/>
  <c r="X70" i="6"/>
  <c r="Y70" i="6"/>
  <c r="X71" i="6"/>
  <c r="Y71" i="6"/>
  <c r="X72" i="6"/>
  <c r="Y72" i="6"/>
  <c r="X73" i="6"/>
  <c r="Y73" i="6"/>
  <c r="X74" i="6"/>
  <c r="Y74" i="6"/>
  <c r="X75" i="6"/>
  <c r="Y75" i="6"/>
  <c r="X76" i="6"/>
  <c r="Y76" i="6"/>
  <c r="X77" i="6"/>
  <c r="Y77" i="6"/>
  <c r="X78" i="6"/>
  <c r="Y78" i="6"/>
  <c r="X79" i="6"/>
  <c r="Y79" i="6"/>
  <c r="X80" i="6"/>
  <c r="Y80" i="6"/>
  <c r="X81" i="6"/>
  <c r="Y81" i="6"/>
  <c r="X82" i="6"/>
  <c r="Y82" i="6"/>
  <c r="X83" i="6"/>
  <c r="Y83" i="6"/>
  <c r="X84" i="6"/>
  <c r="Y84" i="6"/>
  <c r="X85" i="6"/>
  <c r="Y85" i="6"/>
  <c r="X86" i="6"/>
  <c r="Y86" i="6"/>
  <c r="X87" i="6"/>
  <c r="Y87" i="6"/>
  <c r="X88" i="6"/>
  <c r="Y88" i="6"/>
  <c r="X89" i="6"/>
  <c r="Y89" i="6"/>
  <c r="X90" i="6"/>
  <c r="Y90" i="6"/>
  <c r="X91" i="6"/>
  <c r="Y91" i="6"/>
  <c r="X92" i="6"/>
  <c r="Y92" i="6"/>
  <c r="X93" i="6"/>
  <c r="Y93" i="6"/>
  <c r="X94" i="6"/>
  <c r="Y94" i="6"/>
  <c r="X95" i="6"/>
  <c r="Y95" i="6"/>
  <c r="X96" i="6"/>
  <c r="Y96" i="6"/>
  <c r="X97" i="6"/>
  <c r="Y97" i="6"/>
  <c r="X98" i="6"/>
  <c r="Y98" i="6"/>
  <c r="X99" i="6"/>
  <c r="Y99" i="6"/>
  <c r="X100" i="6"/>
  <c r="Y100" i="6"/>
  <c r="X101" i="6"/>
  <c r="Y101" i="6"/>
  <c r="X102" i="6"/>
  <c r="Y102" i="6"/>
  <c r="X103" i="6"/>
  <c r="Y103" i="6"/>
  <c r="X104" i="6"/>
  <c r="Y104" i="6"/>
  <c r="X105" i="6"/>
  <c r="Y105" i="6"/>
  <c r="X106" i="6"/>
  <c r="Y106" i="6"/>
  <c r="X107" i="6"/>
  <c r="Y107" i="6"/>
  <c r="X108" i="6"/>
  <c r="Y108" i="6"/>
  <c r="X109" i="6"/>
  <c r="Y109" i="6"/>
  <c r="X110" i="6"/>
  <c r="Y110" i="6"/>
  <c r="X111" i="6"/>
  <c r="Y111" i="6"/>
  <c r="X112" i="6"/>
  <c r="Y112" i="6"/>
  <c r="X113" i="6"/>
  <c r="Y113" i="6"/>
  <c r="X114" i="6"/>
  <c r="Y114" i="6"/>
  <c r="X115" i="6"/>
  <c r="Y115" i="6"/>
  <c r="X116" i="6"/>
  <c r="Y116" i="6"/>
  <c r="X117" i="6"/>
  <c r="Y117" i="6"/>
  <c r="X118" i="6"/>
  <c r="Y118" i="6"/>
  <c r="X119" i="6"/>
  <c r="Y119" i="6"/>
  <c r="X120" i="6"/>
  <c r="Y120" i="6"/>
  <c r="X121" i="6"/>
  <c r="Y121" i="6"/>
  <c r="X122" i="6"/>
  <c r="Y122" i="6"/>
  <c r="X123" i="6"/>
  <c r="Y123" i="6"/>
  <c r="X124" i="6"/>
  <c r="Y124" i="6"/>
  <c r="X125" i="6"/>
  <c r="Y125" i="6"/>
  <c r="X126" i="6"/>
  <c r="Y126" i="6"/>
  <c r="X127" i="6"/>
  <c r="Y127" i="6"/>
  <c r="X128" i="6"/>
  <c r="Y128" i="6"/>
  <c r="X129" i="6"/>
  <c r="Y129" i="6"/>
  <c r="X130" i="6"/>
  <c r="Y130" i="6"/>
  <c r="X131" i="6"/>
  <c r="Y131" i="6"/>
  <c r="X132" i="6"/>
  <c r="Y132" i="6"/>
  <c r="X133" i="6"/>
  <c r="Y133" i="6"/>
  <c r="X134" i="6"/>
  <c r="Y134" i="6"/>
  <c r="X135" i="6"/>
  <c r="Y135" i="6"/>
  <c r="X136" i="6"/>
  <c r="Y136" i="6"/>
  <c r="X137" i="6"/>
  <c r="Y137" i="6"/>
  <c r="X138" i="6"/>
  <c r="Y138" i="6"/>
  <c r="X139" i="6"/>
  <c r="Y139" i="6"/>
  <c r="X140" i="6"/>
  <c r="Y140" i="6"/>
  <c r="X141" i="6"/>
  <c r="Y141" i="6"/>
  <c r="X142" i="6"/>
  <c r="Y142" i="6"/>
  <c r="X143" i="6"/>
  <c r="Y143" i="6"/>
  <c r="X144" i="6"/>
  <c r="Y144" i="6"/>
  <c r="X145" i="6"/>
  <c r="Y145" i="6"/>
  <c r="X146" i="6"/>
  <c r="Y146" i="6"/>
  <c r="X147" i="6"/>
  <c r="Y147" i="6"/>
  <c r="X148" i="6"/>
  <c r="Y148" i="6"/>
  <c r="X149" i="6"/>
  <c r="Y149" i="6"/>
  <c r="X150" i="6"/>
  <c r="Y150" i="6"/>
  <c r="X151" i="6"/>
  <c r="Y151" i="6"/>
  <c r="X152" i="6"/>
  <c r="Y152" i="6"/>
  <c r="X153" i="6"/>
  <c r="Y153" i="6"/>
  <c r="X154" i="6"/>
  <c r="Y154" i="6"/>
  <c r="X155" i="6"/>
  <c r="Y155" i="6"/>
  <c r="X156" i="6"/>
  <c r="Y156" i="6"/>
  <c r="X157" i="6"/>
  <c r="Y157" i="6"/>
  <c r="X158" i="6"/>
  <c r="Y158" i="6"/>
  <c r="X159" i="6"/>
  <c r="Y159" i="6"/>
  <c r="X160" i="6"/>
  <c r="Y160" i="6"/>
  <c r="X161" i="6"/>
  <c r="Y161" i="6"/>
  <c r="X162" i="6"/>
  <c r="Y162" i="6"/>
  <c r="X163" i="6"/>
  <c r="Y163" i="6"/>
  <c r="X164" i="6"/>
  <c r="Y164" i="6"/>
  <c r="X165" i="6"/>
  <c r="Y165" i="6"/>
  <c r="X166" i="6"/>
  <c r="Y166" i="6"/>
  <c r="X167" i="6"/>
  <c r="Y167" i="6"/>
  <c r="X168" i="6"/>
  <c r="Y168" i="6"/>
  <c r="X169" i="6"/>
  <c r="Y169" i="6"/>
  <c r="X170" i="6"/>
  <c r="Y170" i="6"/>
  <c r="X171" i="6"/>
  <c r="Y171" i="6"/>
  <c r="X172" i="6"/>
  <c r="Y172" i="6"/>
  <c r="X173" i="6"/>
  <c r="Y173" i="6"/>
  <c r="X174" i="6"/>
  <c r="Y174" i="6"/>
  <c r="X175" i="6"/>
  <c r="Y175" i="6"/>
  <c r="X176" i="6"/>
  <c r="Y176" i="6"/>
  <c r="X177" i="6"/>
  <c r="Y177" i="6"/>
  <c r="X178" i="6"/>
  <c r="Y178" i="6"/>
  <c r="X179" i="6"/>
  <c r="Y179" i="6"/>
  <c r="X180" i="6"/>
  <c r="Y180" i="6"/>
  <c r="X181" i="6"/>
  <c r="Y181" i="6"/>
  <c r="X182" i="6"/>
  <c r="Y182" i="6"/>
  <c r="X183" i="6"/>
  <c r="Y183" i="6"/>
  <c r="AG5" i="6"/>
  <c r="B5" i="4"/>
  <c r="AG6" i="6"/>
  <c r="AG7" i="6"/>
  <c r="AG8" i="6"/>
  <c r="B8" i="4"/>
  <c r="AG9" i="6"/>
  <c r="B9" i="4"/>
  <c r="AG10" i="6"/>
  <c r="B10" i="4"/>
  <c r="AG11" i="6"/>
  <c r="B11" i="4"/>
  <c r="AG12" i="6"/>
  <c r="B12" i="4"/>
  <c r="AG13" i="6"/>
  <c r="B13" i="4"/>
  <c r="AG14" i="6"/>
  <c r="B14" i="4"/>
  <c r="AG5" i="12"/>
  <c r="D5" i="4"/>
  <c r="AG6" i="12"/>
  <c r="D6" i="4"/>
  <c r="AG7" i="12"/>
  <c r="D7" i="4"/>
  <c r="AG8" i="12"/>
  <c r="D8" i="4"/>
  <c r="AG9" i="12"/>
  <c r="D9" i="4"/>
  <c r="AG10" i="12"/>
  <c r="D10" i="4"/>
  <c r="AG11" i="12"/>
  <c r="D11" i="4"/>
  <c r="AG12" i="12"/>
  <c r="D12" i="4"/>
  <c r="AG13" i="12"/>
  <c r="D13" i="4"/>
  <c r="AG14" i="12"/>
  <c r="D14" i="4"/>
  <c r="X7" i="17"/>
  <c r="Y7" i="17"/>
  <c r="AG3" i="17"/>
  <c r="E3" i="4" s="1"/>
  <c r="X4" i="17"/>
  <c r="Y4" i="17"/>
  <c r="X5" i="17"/>
  <c r="Y5" i="17"/>
  <c r="X6" i="17"/>
  <c r="Y6" i="17"/>
  <c r="X8" i="17"/>
  <c r="Y8" i="17"/>
  <c r="X9" i="17"/>
  <c r="Y9" i="17"/>
  <c r="X10" i="17"/>
  <c r="Y10" i="17"/>
  <c r="X11" i="17"/>
  <c r="Y11" i="17"/>
  <c r="X12" i="17"/>
  <c r="Y12" i="17"/>
  <c r="X13" i="17"/>
  <c r="Y13" i="17"/>
  <c r="X14" i="17"/>
  <c r="Y14" i="17"/>
  <c r="X15" i="17"/>
  <c r="Y15" i="17"/>
  <c r="X16" i="17"/>
  <c r="Y16" i="17"/>
  <c r="X17" i="17"/>
  <c r="Y17" i="17"/>
  <c r="X18" i="17"/>
  <c r="Y18" i="17"/>
  <c r="X19" i="17"/>
  <c r="Y19" i="17"/>
  <c r="X20" i="17"/>
  <c r="Y20" i="17"/>
  <c r="X21" i="17"/>
  <c r="Y21" i="17"/>
  <c r="X22" i="17"/>
  <c r="Y22" i="17"/>
  <c r="X23" i="17"/>
  <c r="Y23" i="17"/>
  <c r="X24" i="17"/>
  <c r="Y24" i="17"/>
  <c r="X25" i="17"/>
  <c r="Y25" i="17"/>
  <c r="X26" i="17"/>
  <c r="Y26" i="17"/>
  <c r="X27" i="17"/>
  <c r="Y27" i="17"/>
  <c r="X28" i="17"/>
  <c r="Y28" i="17"/>
  <c r="X29" i="17"/>
  <c r="Y29" i="17"/>
  <c r="X30" i="17"/>
  <c r="Y30" i="17"/>
  <c r="X31" i="17"/>
  <c r="Y31" i="17"/>
  <c r="X32" i="17"/>
  <c r="Y32" i="17"/>
  <c r="X33" i="17"/>
  <c r="Y33" i="17"/>
  <c r="X34" i="17"/>
  <c r="Y34" i="17"/>
  <c r="X35" i="17"/>
  <c r="Y35" i="17"/>
  <c r="X36" i="17"/>
  <c r="Y36" i="17"/>
  <c r="X37" i="17"/>
  <c r="Y37" i="17"/>
  <c r="X38" i="17"/>
  <c r="Y38" i="17"/>
  <c r="X39" i="17"/>
  <c r="Y39" i="17"/>
  <c r="X40" i="17"/>
  <c r="Y40" i="17"/>
  <c r="X41" i="17"/>
  <c r="Y41" i="17"/>
  <c r="X42" i="17"/>
  <c r="Y42" i="17"/>
  <c r="X43" i="17"/>
  <c r="Y43" i="17"/>
  <c r="X44" i="17"/>
  <c r="Y44" i="17"/>
  <c r="X45" i="17"/>
  <c r="Y45" i="17"/>
  <c r="X46" i="17"/>
  <c r="Y46" i="17"/>
  <c r="X47" i="17"/>
  <c r="Y47" i="17"/>
  <c r="X48" i="17"/>
  <c r="Y48" i="17"/>
  <c r="X49" i="17"/>
  <c r="Y49" i="17"/>
  <c r="X50" i="17"/>
  <c r="Y50" i="17"/>
  <c r="X51" i="17"/>
  <c r="Y51" i="17"/>
  <c r="X52" i="17"/>
  <c r="Y52" i="17"/>
  <c r="X53" i="17"/>
  <c r="Y53" i="17"/>
  <c r="X54" i="17"/>
  <c r="Y54" i="17"/>
  <c r="X55" i="17"/>
  <c r="Y55" i="17"/>
  <c r="X56" i="17"/>
  <c r="Y56" i="17"/>
  <c r="X57" i="17"/>
  <c r="Y57" i="17"/>
  <c r="X58" i="17"/>
  <c r="Y58" i="17"/>
  <c r="X59" i="17"/>
  <c r="Y59" i="17"/>
  <c r="X60" i="17"/>
  <c r="Y60" i="17"/>
  <c r="X61" i="17"/>
  <c r="Y61" i="17"/>
  <c r="X62" i="17"/>
  <c r="Y62" i="17"/>
  <c r="X63" i="17"/>
  <c r="Y63" i="17"/>
  <c r="X64" i="17"/>
  <c r="Y64" i="17"/>
  <c r="X65" i="17"/>
  <c r="Y65" i="17"/>
  <c r="X66" i="17"/>
  <c r="Y66" i="17"/>
  <c r="X67" i="17"/>
  <c r="Y67" i="17"/>
  <c r="X68" i="17"/>
  <c r="Y68" i="17"/>
  <c r="X69" i="17"/>
  <c r="Y69" i="17"/>
  <c r="X70" i="17"/>
  <c r="Y70" i="17"/>
  <c r="X71" i="17"/>
  <c r="Y71" i="17"/>
  <c r="X72" i="17"/>
  <c r="Y72" i="17"/>
  <c r="X73" i="17"/>
  <c r="Y73" i="17"/>
  <c r="X74" i="17"/>
  <c r="Y74" i="17"/>
  <c r="X75" i="17"/>
  <c r="Y75" i="17"/>
  <c r="X76" i="17"/>
  <c r="Y76" i="17"/>
  <c r="X77" i="17"/>
  <c r="Y77" i="17"/>
  <c r="X78" i="17"/>
  <c r="Y78" i="17"/>
  <c r="X79" i="17"/>
  <c r="Y79" i="17"/>
  <c r="X80" i="17"/>
  <c r="Y80" i="17"/>
  <c r="X81" i="17"/>
  <c r="Y81" i="17"/>
  <c r="X82" i="17"/>
  <c r="Y82" i="17"/>
  <c r="X83" i="17"/>
  <c r="Y83" i="17"/>
  <c r="X84" i="17"/>
  <c r="Y84" i="17"/>
  <c r="X85" i="17"/>
  <c r="Y85" i="17"/>
  <c r="X86" i="17"/>
  <c r="Y86" i="17"/>
  <c r="X87" i="17"/>
  <c r="Y87" i="17"/>
  <c r="X88" i="17"/>
  <c r="Y88" i="17"/>
  <c r="X89" i="17"/>
  <c r="Y89" i="17"/>
  <c r="X90" i="17"/>
  <c r="Y90" i="17"/>
  <c r="X91" i="17"/>
  <c r="Y91" i="17"/>
  <c r="X92" i="17"/>
  <c r="Y92" i="17"/>
  <c r="X93" i="17"/>
  <c r="Y93" i="17"/>
  <c r="X94" i="17"/>
  <c r="Y94" i="17"/>
  <c r="X95" i="17"/>
  <c r="Y95" i="17"/>
  <c r="X96" i="17"/>
  <c r="Y96" i="17"/>
  <c r="X97" i="17"/>
  <c r="Y97" i="17"/>
  <c r="X98" i="17"/>
  <c r="Y98" i="17"/>
  <c r="X99" i="17"/>
  <c r="Y99" i="17"/>
  <c r="X100" i="17"/>
  <c r="Y100" i="17"/>
  <c r="X101" i="17"/>
  <c r="Y101" i="17"/>
  <c r="X102" i="17"/>
  <c r="Y102" i="17"/>
  <c r="X103" i="17"/>
  <c r="Y103" i="17"/>
  <c r="X104" i="17"/>
  <c r="Y104" i="17"/>
  <c r="X105" i="17"/>
  <c r="Y105" i="17"/>
  <c r="X106" i="17"/>
  <c r="Y106" i="17"/>
  <c r="X107" i="17"/>
  <c r="Y107" i="17"/>
  <c r="X108" i="17"/>
  <c r="Y108" i="17"/>
  <c r="X109" i="17"/>
  <c r="Y109" i="17"/>
  <c r="X110" i="17"/>
  <c r="Y110" i="17"/>
  <c r="X111" i="17"/>
  <c r="Y111" i="17"/>
  <c r="X112" i="17"/>
  <c r="Y112" i="17"/>
  <c r="X113" i="17"/>
  <c r="Y113" i="17"/>
  <c r="X114" i="17"/>
  <c r="Y114" i="17"/>
  <c r="X115" i="17"/>
  <c r="Y115" i="17"/>
  <c r="X116" i="17"/>
  <c r="Y116" i="17"/>
  <c r="X117" i="17"/>
  <c r="Y117" i="17"/>
  <c r="X118" i="17"/>
  <c r="Y118" i="17"/>
  <c r="X119" i="17"/>
  <c r="Y119" i="17"/>
  <c r="X120" i="17"/>
  <c r="Y120" i="17"/>
  <c r="X121" i="17"/>
  <c r="Y121" i="17"/>
  <c r="X122" i="17"/>
  <c r="Y122" i="17"/>
  <c r="X123" i="17"/>
  <c r="Y123" i="17"/>
  <c r="X124" i="17"/>
  <c r="Y124" i="17"/>
  <c r="X125" i="17"/>
  <c r="Y125" i="17"/>
  <c r="X126" i="17"/>
  <c r="Y126" i="17"/>
  <c r="X127" i="17"/>
  <c r="Y127" i="17"/>
  <c r="X128" i="17"/>
  <c r="Y128" i="17"/>
  <c r="X129" i="17"/>
  <c r="Y129" i="17"/>
  <c r="X130" i="17"/>
  <c r="Y130" i="17"/>
  <c r="X131" i="17"/>
  <c r="Y131" i="17"/>
  <c r="X132" i="17"/>
  <c r="Y132" i="17"/>
  <c r="X133" i="17"/>
  <c r="Y133" i="17"/>
  <c r="X134" i="17"/>
  <c r="Y134" i="17"/>
  <c r="X135" i="17"/>
  <c r="Y135" i="17"/>
  <c r="X136" i="17"/>
  <c r="Y136" i="17"/>
  <c r="X137" i="17"/>
  <c r="Y137" i="17"/>
  <c r="X138" i="17"/>
  <c r="Y138" i="17"/>
  <c r="X139" i="17"/>
  <c r="Y139" i="17"/>
  <c r="X140" i="17"/>
  <c r="Y140" i="17"/>
  <c r="X141" i="17"/>
  <c r="Y141" i="17"/>
  <c r="X142" i="17"/>
  <c r="Y142" i="17"/>
  <c r="X143" i="17"/>
  <c r="Y143" i="17"/>
  <c r="X144" i="17"/>
  <c r="Y144" i="17"/>
  <c r="X145" i="17"/>
  <c r="Y145" i="17"/>
  <c r="X146" i="17"/>
  <c r="Y146" i="17"/>
  <c r="X147" i="17"/>
  <c r="Y147" i="17"/>
  <c r="X148" i="17"/>
  <c r="Y148" i="17"/>
  <c r="X149" i="17"/>
  <c r="Y149" i="17"/>
  <c r="X150" i="17"/>
  <c r="Y150" i="17"/>
  <c r="X151" i="17"/>
  <c r="Y151" i="17"/>
  <c r="X152" i="17"/>
  <c r="Y152" i="17"/>
  <c r="X153" i="17"/>
  <c r="Y153" i="17"/>
  <c r="X154" i="17"/>
  <c r="Y154" i="17"/>
  <c r="X155" i="17"/>
  <c r="Y155" i="17"/>
  <c r="X156" i="17"/>
  <c r="Y156" i="17"/>
  <c r="X157" i="17"/>
  <c r="Y157" i="17"/>
  <c r="X158" i="17"/>
  <c r="Y158" i="17"/>
  <c r="X159" i="17"/>
  <c r="Y159" i="17"/>
  <c r="X160" i="17"/>
  <c r="Y160" i="17"/>
  <c r="X161" i="17"/>
  <c r="Y161" i="17"/>
  <c r="X162" i="17"/>
  <c r="Y162" i="17"/>
  <c r="X163" i="17"/>
  <c r="Y163" i="17"/>
  <c r="X164" i="17"/>
  <c r="Y164" i="17"/>
  <c r="X165" i="17"/>
  <c r="Y165" i="17"/>
  <c r="X166" i="17"/>
  <c r="Y166" i="17"/>
  <c r="X167" i="17"/>
  <c r="Y167" i="17"/>
  <c r="X168" i="17"/>
  <c r="Y168" i="17"/>
  <c r="X169" i="17"/>
  <c r="Y169" i="17"/>
  <c r="X170" i="17"/>
  <c r="Y170" i="17"/>
  <c r="X171" i="17"/>
  <c r="Y171" i="17"/>
  <c r="X172" i="17"/>
  <c r="Y172" i="17"/>
  <c r="X173" i="17"/>
  <c r="Y173" i="17"/>
  <c r="X174" i="17"/>
  <c r="Y174" i="17"/>
  <c r="X175" i="17"/>
  <c r="Y175" i="17"/>
  <c r="X176" i="17"/>
  <c r="Y176" i="17"/>
  <c r="X177" i="17"/>
  <c r="Y177" i="17"/>
  <c r="X178" i="17"/>
  <c r="Y178" i="17"/>
  <c r="X179" i="17"/>
  <c r="Y179" i="17"/>
  <c r="X180" i="17"/>
  <c r="Y180" i="17"/>
  <c r="X181" i="17"/>
  <c r="Y181" i="17"/>
  <c r="X182" i="17"/>
  <c r="Y182" i="17"/>
  <c r="X183" i="17"/>
  <c r="Y183" i="17"/>
  <c r="X184" i="17"/>
  <c r="Y184" i="17"/>
  <c r="X185" i="17"/>
  <c r="Y185" i="17"/>
  <c r="AG5" i="17"/>
  <c r="E5" i="4" s="1"/>
  <c r="AG6" i="17"/>
  <c r="E6" i="4" s="1"/>
  <c r="AG7" i="17"/>
  <c r="E7" i="4" s="1"/>
  <c r="AG8" i="17"/>
  <c r="E8" i="4" s="1"/>
  <c r="AG9" i="17"/>
  <c r="E9" i="4" s="1"/>
  <c r="AG10" i="17"/>
  <c r="AG11" i="17"/>
  <c r="E11" i="4" s="1"/>
  <c r="AG12" i="17"/>
  <c r="E12" i="4" s="1"/>
  <c r="AG13" i="17"/>
  <c r="E13" i="4" s="1"/>
  <c r="AG14" i="17"/>
  <c r="E14" i="4" s="1"/>
  <c r="Y8" i="14"/>
  <c r="AG4" i="14"/>
  <c r="F4" i="4"/>
  <c r="AG5" i="14"/>
  <c r="AG6" i="14"/>
  <c r="F6" i="4"/>
  <c r="AG7" i="14"/>
  <c r="AG8" i="14"/>
  <c r="AG9" i="14"/>
  <c r="AG10" i="14"/>
  <c r="F10" i="4"/>
  <c r="AG11" i="14"/>
  <c r="AG12" i="14"/>
  <c r="F12" i="4"/>
  <c r="AG13" i="14"/>
  <c r="AG14" i="14"/>
  <c r="F14" i="4"/>
  <c r="Y3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X56" i="25"/>
  <c r="Y56" i="25"/>
  <c r="X57" i="25"/>
  <c r="Y57" i="25"/>
  <c r="X58" i="25"/>
  <c r="Y58" i="25"/>
  <c r="X59" i="25"/>
  <c r="Y59" i="25"/>
  <c r="X60" i="25"/>
  <c r="Y60" i="25"/>
  <c r="X61" i="25"/>
  <c r="Y61" i="25"/>
  <c r="X62" i="25"/>
  <c r="Y62" i="25"/>
  <c r="X63" i="25"/>
  <c r="Y63" i="25"/>
  <c r="X64" i="25"/>
  <c r="Y64" i="25"/>
  <c r="X65" i="25"/>
  <c r="Y65" i="25"/>
  <c r="X66" i="25"/>
  <c r="Y66" i="25"/>
  <c r="X67" i="25"/>
  <c r="Y67" i="25"/>
  <c r="X68" i="25"/>
  <c r="Y68" i="25"/>
  <c r="X69" i="25"/>
  <c r="Y69" i="25"/>
  <c r="X70" i="25"/>
  <c r="Y70" i="25"/>
  <c r="X71" i="25"/>
  <c r="Y71" i="25"/>
  <c r="X72" i="25"/>
  <c r="Y72" i="25"/>
  <c r="X73" i="25"/>
  <c r="Y73" i="25"/>
  <c r="X74" i="25"/>
  <c r="Y74" i="25"/>
  <c r="X75" i="25"/>
  <c r="Y75" i="25"/>
  <c r="X76" i="25"/>
  <c r="Y76" i="25"/>
  <c r="X77" i="25"/>
  <c r="Y77" i="25"/>
  <c r="X78" i="25"/>
  <c r="Y78" i="25"/>
  <c r="X79" i="25"/>
  <c r="Y79" i="25"/>
  <c r="X80" i="25"/>
  <c r="Y80" i="25"/>
  <c r="X81" i="25"/>
  <c r="Y81" i="25"/>
  <c r="X82" i="25"/>
  <c r="Y82" i="25"/>
  <c r="X83" i="25"/>
  <c r="Y83" i="25"/>
  <c r="X84" i="25"/>
  <c r="Y84" i="25"/>
  <c r="X85" i="25"/>
  <c r="Y85" i="25"/>
  <c r="X86" i="25"/>
  <c r="Y86" i="25"/>
  <c r="X87" i="25"/>
  <c r="Y87" i="25"/>
  <c r="X88" i="25"/>
  <c r="Y88" i="25"/>
  <c r="X89" i="25"/>
  <c r="Y89" i="25"/>
  <c r="X90" i="25"/>
  <c r="Y90" i="25"/>
  <c r="X91" i="25"/>
  <c r="Y91" i="25"/>
  <c r="X92" i="25"/>
  <c r="Y92" i="25"/>
  <c r="X93" i="25"/>
  <c r="Y93" i="25"/>
  <c r="X94" i="25"/>
  <c r="Y94" i="25"/>
  <c r="X95" i="25"/>
  <c r="Y95" i="25"/>
  <c r="X96" i="25"/>
  <c r="Y96" i="25"/>
  <c r="X97" i="25"/>
  <c r="Y97" i="25"/>
  <c r="X98" i="25"/>
  <c r="Y98" i="25"/>
  <c r="X99" i="25"/>
  <c r="Y99" i="25"/>
  <c r="X100" i="25"/>
  <c r="Y100" i="25"/>
  <c r="X101" i="25"/>
  <c r="Y101" i="25"/>
  <c r="X102" i="25"/>
  <c r="Y102" i="25"/>
  <c r="X103" i="25"/>
  <c r="Y103" i="25"/>
  <c r="X104" i="25"/>
  <c r="Y104" i="25"/>
  <c r="X105" i="25"/>
  <c r="Y105" i="25"/>
  <c r="X106" i="25"/>
  <c r="Y106" i="25"/>
  <c r="X107" i="25"/>
  <c r="Y107" i="25"/>
  <c r="X108" i="25"/>
  <c r="Y108" i="25"/>
  <c r="X109" i="25"/>
  <c r="Y109" i="25"/>
  <c r="X110" i="25"/>
  <c r="Y110" i="25"/>
  <c r="X111" i="25"/>
  <c r="Y111" i="25"/>
  <c r="X112" i="25"/>
  <c r="Y112" i="25"/>
  <c r="X113" i="25"/>
  <c r="Y113" i="25"/>
  <c r="X114" i="25"/>
  <c r="Y114" i="25"/>
  <c r="X115" i="25"/>
  <c r="Y115" i="25"/>
  <c r="X116" i="25"/>
  <c r="Y116" i="25"/>
  <c r="X117" i="25"/>
  <c r="Y117" i="25"/>
  <c r="X118" i="25"/>
  <c r="Y118" i="25"/>
  <c r="X119" i="25"/>
  <c r="Y119" i="25"/>
  <c r="X120" i="25"/>
  <c r="Y120" i="25"/>
  <c r="X121" i="25"/>
  <c r="Y121" i="25"/>
  <c r="X122" i="25"/>
  <c r="Y122" i="25"/>
  <c r="X123" i="25"/>
  <c r="Y123" i="25"/>
  <c r="X124" i="25"/>
  <c r="Y124" i="25"/>
  <c r="X125" i="25"/>
  <c r="Y125" i="25"/>
  <c r="X126" i="25"/>
  <c r="Y126" i="25"/>
  <c r="X127" i="25"/>
  <c r="Y127" i="25"/>
  <c r="X128" i="25"/>
  <c r="Y128" i="25"/>
  <c r="X129" i="25"/>
  <c r="Y129" i="25"/>
  <c r="X130" i="25"/>
  <c r="Y130" i="25"/>
  <c r="X131" i="25"/>
  <c r="Y131" i="25"/>
  <c r="X132" i="25"/>
  <c r="Y132" i="25"/>
  <c r="X133" i="25"/>
  <c r="Y133" i="25"/>
  <c r="X134" i="25"/>
  <c r="Y134" i="25"/>
  <c r="X135" i="25"/>
  <c r="Y135" i="25"/>
  <c r="X136" i="25"/>
  <c r="Y136" i="25"/>
  <c r="X137" i="25"/>
  <c r="Y137" i="25"/>
  <c r="X138" i="25"/>
  <c r="Y138" i="25"/>
  <c r="X139" i="25"/>
  <c r="Y139" i="25"/>
  <c r="X140" i="25"/>
  <c r="Y140" i="25"/>
  <c r="X141" i="25"/>
  <c r="Y141" i="25"/>
  <c r="X142" i="25"/>
  <c r="Y142" i="25"/>
  <c r="X143" i="25"/>
  <c r="Y143" i="25"/>
  <c r="X144" i="25"/>
  <c r="Y144" i="25"/>
  <c r="X145" i="25"/>
  <c r="Y145" i="25"/>
  <c r="X146" i="25"/>
  <c r="Y146" i="25"/>
  <c r="X147" i="25"/>
  <c r="Y147" i="25"/>
  <c r="X148" i="25"/>
  <c r="Y148" i="25"/>
  <c r="X149" i="25"/>
  <c r="Y149" i="25"/>
  <c r="X150" i="25"/>
  <c r="Y150" i="25"/>
  <c r="X151" i="25"/>
  <c r="Y151" i="25"/>
  <c r="X152" i="25"/>
  <c r="Y152" i="25"/>
  <c r="X153" i="25"/>
  <c r="Y153" i="25"/>
  <c r="X154" i="25"/>
  <c r="Y154" i="25"/>
  <c r="X155" i="25"/>
  <c r="Y155" i="25"/>
  <c r="X156" i="25"/>
  <c r="Y156" i="25"/>
  <c r="X157" i="25"/>
  <c r="Y157" i="25"/>
  <c r="X158" i="25"/>
  <c r="Y158" i="25"/>
  <c r="X159" i="25"/>
  <c r="Y159" i="25"/>
  <c r="X160" i="25"/>
  <c r="Y160" i="25"/>
  <c r="X161" i="25"/>
  <c r="Y161" i="25"/>
  <c r="X162" i="25"/>
  <c r="Y162" i="25"/>
  <c r="X163" i="25"/>
  <c r="Y163" i="25"/>
  <c r="X164" i="25"/>
  <c r="Y164" i="25"/>
  <c r="X165" i="25"/>
  <c r="Y165" i="25"/>
  <c r="X166" i="25"/>
  <c r="Y166" i="25"/>
  <c r="X167" i="25"/>
  <c r="Y167" i="25"/>
  <c r="X168" i="25"/>
  <c r="Y168" i="25"/>
  <c r="X169" i="25"/>
  <c r="Y169" i="25"/>
  <c r="X170" i="25"/>
  <c r="Y170" i="25"/>
  <c r="X171" i="25"/>
  <c r="Y171" i="25"/>
  <c r="X172" i="25"/>
  <c r="Y172" i="25"/>
  <c r="X173" i="25"/>
  <c r="Y173" i="25"/>
  <c r="X174" i="25"/>
  <c r="Y174" i="25"/>
  <c r="X175" i="25"/>
  <c r="Y175" i="25"/>
  <c r="AG5" i="25"/>
  <c r="H5" i="4"/>
  <c r="AG6" i="25"/>
  <c r="AG7" i="25"/>
  <c r="H7" i="4"/>
  <c r="AG8" i="25"/>
  <c r="H8" i="4"/>
  <c r="AG9" i="25"/>
  <c r="H9" i="4"/>
  <c r="AG10" i="25"/>
  <c r="H10" i="4"/>
  <c r="AG11" i="25"/>
  <c r="H11" i="4"/>
  <c r="AG12" i="25"/>
  <c r="H12" i="4"/>
  <c r="AG13" i="25"/>
  <c r="H13" i="4"/>
  <c r="AG14" i="25"/>
  <c r="H14" i="4"/>
  <c r="X7" i="27"/>
  <c r="Y7" i="27"/>
  <c r="AG3" i="27"/>
  <c r="I3" i="4" s="1"/>
  <c r="Y4" i="27"/>
  <c r="Y5" i="27"/>
  <c r="AC4" i="27"/>
  <c r="X8" i="27"/>
  <c r="Y8" i="27" s="1"/>
  <c r="X9" i="27"/>
  <c r="Y9" i="27" s="1"/>
  <c r="X10" i="27"/>
  <c r="Y10" i="27"/>
  <c r="X11" i="27"/>
  <c r="Y11" i="27" s="1"/>
  <c r="X12" i="27"/>
  <c r="Y12" i="27" s="1"/>
  <c r="X13" i="27"/>
  <c r="Y13" i="27"/>
  <c r="X14" i="27"/>
  <c r="Y14" i="27"/>
  <c r="X15" i="27"/>
  <c r="Y15" i="27"/>
  <c r="X16" i="27"/>
  <c r="Y16" i="27"/>
  <c r="X17" i="27"/>
  <c r="Y17" i="27"/>
  <c r="X18" i="27"/>
  <c r="Y18" i="27"/>
  <c r="X19" i="27"/>
  <c r="Y19" i="27"/>
  <c r="X20" i="27"/>
  <c r="Y20" i="27"/>
  <c r="X3" i="27"/>
  <c r="Y3" i="27"/>
  <c r="X6" i="27"/>
  <c r="Y6" i="27"/>
  <c r="X21" i="27"/>
  <c r="Y21" i="27"/>
  <c r="X22" i="27"/>
  <c r="Y22" i="27"/>
  <c r="X23" i="27"/>
  <c r="Y23" i="27"/>
  <c r="X24" i="27"/>
  <c r="Y24" i="27"/>
  <c r="X25" i="27"/>
  <c r="Y25" i="27"/>
  <c r="X26" i="27"/>
  <c r="Y26" i="27"/>
  <c r="X27" i="27"/>
  <c r="Y27" i="27"/>
  <c r="X28" i="27"/>
  <c r="Y28" i="27"/>
  <c r="X29" i="27"/>
  <c r="Y29" i="27"/>
  <c r="X30" i="27"/>
  <c r="Y30" i="27"/>
  <c r="X31" i="27"/>
  <c r="Y31" i="27"/>
  <c r="X32" i="27"/>
  <c r="Y32" i="27"/>
  <c r="X33" i="27"/>
  <c r="Y33" i="27"/>
  <c r="X34" i="27"/>
  <c r="Y34" i="27"/>
  <c r="X35" i="27"/>
  <c r="Y35" i="27"/>
  <c r="X36" i="27"/>
  <c r="Y36" i="27"/>
  <c r="X37" i="27"/>
  <c r="Y37" i="27"/>
  <c r="X38" i="27"/>
  <c r="Y38" i="27"/>
  <c r="X39" i="27"/>
  <c r="Y39" i="27"/>
  <c r="X40" i="27"/>
  <c r="Y40" i="27"/>
  <c r="X41" i="27"/>
  <c r="Y41" i="27"/>
  <c r="X42" i="27"/>
  <c r="Y42" i="27"/>
  <c r="X43" i="27"/>
  <c r="Y43" i="27"/>
  <c r="X44" i="27"/>
  <c r="Y44" i="27"/>
  <c r="X45" i="27"/>
  <c r="Y45" i="27"/>
  <c r="X46" i="27"/>
  <c r="Y46" i="27"/>
  <c r="X47" i="27"/>
  <c r="Y47" i="27"/>
  <c r="X48" i="27"/>
  <c r="Y48" i="27"/>
  <c r="X49" i="27"/>
  <c r="Y49" i="27"/>
  <c r="X50" i="27"/>
  <c r="Y50" i="27"/>
  <c r="X51" i="27"/>
  <c r="Y51" i="27"/>
  <c r="X52" i="27"/>
  <c r="Y52" i="27"/>
  <c r="X53" i="27"/>
  <c r="Y53" i="27"/>
  <c r="X54" i="27"/>
  <c r="Y54" i="27"/>
  <c r="X55" i="27"/>
  <c r="Y55" i="27"/>
  <c r="X56" i="27"/>
  <c r="Y56" i="27"/>
  <c r="X57" i="27"/>
  <c r="Y57" i="27"/>
  <c r="X58" i="27"/>
  <c r="Y58" i="27"/>
  <c r="X59" i="27"/>
  <c r="Y59" i="27"/>
  <c r="X60" i="27"/>
  <c r="Y60" i="27"/>
  <c r="X61" i="27"/>
  <c r="Y61" i="27"/>
  <c r="X62" i="27"/>
  <c r="Y62" i="27"/>
  <c r="X63" i="27"/>
  <c r="Y63" i="27"/>
  <c r="X64" i="27"/>
  <c r="Y64" i="27"/>
  <c r="X65" i="27"/>
  <c r="Y65" i="27"/>
  <c r="X66" i="27"/>
  <c r="Y66" i="27"/>
  <c r="X67" i="27"/>
  <c r="Y67" i="27"/>
  <c r="X68" i="27"/>
  <c r="Y68" i="27"/>
  <c r="X69" i="27"/>
  <c r="Y69" i="27"/>
  <c r="X70" i="27"/>
  <c r="Y70" i="27"/>
  <c r="X71" i="27"/>
  <c r="Y71" i="27"/>
  <c r="X72" i="27"/>
  <c r="Y72" i="27"/>
  <c r="X73" i="27"/>
  <c r="Y73" i="27"/>
  <c r="AC20" i="27"/>
  <c r="X74" i="27"/>
  <c r="Y74" i="27"/>
  <c r="X75" i="27"/>
  <c r="Y75" i="27"/>
  <c r="X76" i="27"/>
  <c r="Y76" i="27"/>
  <c r="X77" i="27"/>
  <c r="Y77" i="27"/>
  <c r="X78" i="27"/>
  <c r="Y78" i="27"/>
  <c r="X79" i="27"/>
  <c r="Y79" i="27"/>
  <c r="X80" i="27"/>
  <c r="Y80" i="27"/>
  <c r="X81" i="27"/>
  <c r="Y81" i="27"/>
  <c r="X82" i="27"/>
  <c r="Y82" i="27"/>
  <c r="X83" i="27"/>
  <c r="Y83" i="27"/>
  <c r="X84" i="27"/>
  <c r="Y84" i="27"/>
  <c r="X85" i="27"/>
  <c r="Y85" i="27"/>
  <c r="X86" i="27"/>
  <c r="Y86" i="27"/>
  <c r="X87" i="27"/>
  <c r="Y87" i="27"/>
  <c r="X88" i="27"/>
  <c r="Y88" i="27"/>
  <c r="X89" i="27"/>
  <c r="Y89" i="27"/>
  <c r="X90" i="27"/>
  <c r="Y90" i="27"/>
  <c r="X91" i="27"/>
  <c r="Y91" i="27"/>
  <c r="X92" i="27"/>
  <c r="Y92" i="27"/>
  <c r="X93" i="27"/>
  <c r="Y93" i="27"/>
  <c r="X94" i="27"/>
  <c r="Y94" i="27"/>
  <c r="X95" i="27"/>
  <c r="Y95" i="27"/>
  <c r="X96" i="27"/>
  <c r="Y96" i="27"/>
  <c r="X97" i="27"/>
  <c r="Y97" i="27"/>
  <c r="X98" i="27"/>
  <c r="Y98" i="27"/>
  <c r="X99" i="27"/>
  <c r="Y99" i="27"/>
  <c r="X100" i="27"/>
  <c r="Y100" i="27"/>
  <c r="X101" i="27"/>
  <c r="Y101" i="27"/>
  <c r="X102" i="27"/>
  <c r="Y102" i="27"/>
  <c r="X103" i="27"/>
  <c r="Y103" i="27"/>
  <c r="X104" i="27"/>
  <c r="Y104" i="27"/>
  <c r="X105" i="27"/>
  <c r="Y105" i="27"/>
  <c r="X106" i="27"/>
  <c r="Y106" i="27"/>
  <c r="X107" i="27"/>
  <c r="Y107" i="27"/>
  <c r="X108" i="27"/>
  <c r="Y108" i="27"/>
  <c r="X109" i="27"/>
  <c r="Y109" i="27"/>
  <c r="X110" i="27"/>
  <c r="Y110" i="27"/>
  <c r="X111" i="27"/>
  <c r="Y111" i="27"/>
  <c r="X112" i="27"/>
  <c r="Y112" i="27"/>
  <c r="X113" i="27"/>
  <c r="Y113" i="27"/>
  <c r="X114" i="27"/>
  <c r="Y114" i="27"/>
  <c r="X115" i="27"/>
  <c r="Y115" i="27"/>
  <c r="X116" i="27"/>
  <c r="Y116" i="27"/>
  <c r="X117" i="27"/>
  <c r="Y117" i="27"/>
  <c r="X118" i="27"/>
  <c r="Y118" i="27"/>
  <c r="X119" i="27"/>
  <c r="Y119" i="27"/>
  <c r="X120" i="27"/>
  <c r="Y120" i="27"/>
  <c r="X121" i="27"/>
  <c r="Y121" i="27"/>
  <c r="X122" i="27"/>
  <c r="Y122" i="27"/>
  <c r="X123" i="27"/>
  <c r="Y123" i="27"/>
  <c r="X124" i="27"/>
  <c r="Y124" i="27"/>
  <c r="X125" i="27"/>
  <c r="Y125" i="27"/>
  <c r="X126" i="27"/>
  <c r="Y126" i="27"/>
  <c r="X127" i="27"/>
  <c r="Y127" i="27"/>
  <c r="X128" i="27"/>
  <c r="Y128" i="27"/>
  <c r="X129" i="27"/>
  <c r="Y129" i="27"/>
  <c r="X130" i="27"/>
  <c r="Y130" i="27"/>
  <c r="X131" i="27"/>
  <c r="Y131" i="27"/>
  <c r="X132" i="27"/>
  <c r="Y132" i="27"/>
  <c r="X133" i="27"/>
  <c r="Y133" i="27"/>
  <c r="X134" i="27"/>
  <c r="Y134" i="27"/>
  <c r="X135" i="27"/>
  <c r="Y135" i="27"/>
  <c r="X136" i="27"/>
  <c r="Y136" i="27"/>
  <c r="X137" i="27"/>
  <c r="Y137" i="27"/>
  <c r="X138" i="27"/>
  <c r="Y138" i="27"/>
  <c r="X139" i="27"/>
  <c r="Y139" i="27"/>
  <c r="X140" i="27"/>
  <c r="Y140" i="27"/>
  <c r="X141" i="27"/>
  <c r="Y141" i="27"/>
  <c r="X142" i="27"/>
  <c r="Y142" i="27"/>
  <c r="X143" i="27"/>
  <c r="Y143" i="27"/>
  <c r="X144" i="27"/>
  <c r="Y144" i="27"/>
  <c r="X145" i="27"/>
  <c r="Y145" i="27"/>
  <c r="X146" i="27"/>
  <c r="Y146" i="27"/>
  <c r="X147" i="27"/>
  <c r="Y147" i="27"/>
  <c r="X148" i="27"/>
  <c r="Y148" i="27"/>
  <c r="X149" i="27"/>
  <c r="Y149" i="27"/>
  <c r="X150" i="27"/>
  <c r="Y150" i="27"/>
  <c r="X151" i="27"/>
  <c r="Y151" i="27"/>
  <c r="X152" i="27"/>
  <c r="Y152" i="27"/>
  <c r="X153" i="27"/>
  <c r="Y153" i="27"/>
  <c r="X154" i="27"/>
  <c r="Y154" i="27"/>
  <c r="X155" i="27"/>
  <c r="Y155" i="27"/>
  <c r="X156" i="27"/>
  <c r="Y156" i="27"/>
  <c r="X157" i="27"/>
  <c r="Y157" i="27"/>
  <c r="X158" i="27"/>
  <c r="Y158" i="27"/>
  <c r="X159" i="27"/>
  <c r="Y159" i="27"/>
  <c r="X160" i="27"/>
  <c r="Y160" i="27"/>
  <c r="X161" i="27"/>
  <c r="Y161" i="27"/>
  <c r="X162" i="27"/>
  <c r="Y162" i="27"/>
  <c r="X163" i="27"/>
  <c r="Y163" i="27"/>
  <c r="X164" i="27"/>
  <c r="Y164" i="27"/>
  <c r="X165" i="27"/>
  <c r="Y165" i="27"/>
  <c r="X166" i="27"/>
  <c r="Y166" i="27"/>
  <c r="X167" i="27"/>
  <c r="Y167" i="27"/>
  <c r="X168" i="27"/>
  <c r="Y168" i="27"/>
  <c r="X169" i="27"/>
  <c r="Y169" i="27"/>
  <c r="X170" i="27"/>
  <c r="Y170" i="27"/>
  <c r="X171" i="27"/>
  <c r="Y171" i="27"/>
  <c r="X172" i="27"/>
  <c r="Y172" i="27"/>
  <c r="X173" i="27"/>
  <c r="Y173" i="27"/>
  <c r="X174" i="27"/>
  <c r="Y174" i="27"/>
  <c r="X175" i="27"/>
  <c r="Y175" i="27"/>
  <c r="X176" i="27"/>
  <c r="Y176" i="27"/>
  <c r="X177" i="27"/>
  <c r="Y177" i="27"/>
  <c r="X178" i="27"/>
  <c r="Y178" i="27"/>
  <c r="X179" i="27"/>
  <c r="Y179" i="27"/>
  <c r="X180" i="27"/>
  <c r="Y180" i="27"/>
  <c r="X181" i="27"/>
  <c r="Y181" i="27"/>
  <c r="X182" i="27"/>
  <c r="Y182" i="27"/>
  <c r="X183" i="27"/>
  <c r="Y183" i="27"/>
  <c r="X184" i="27"/>
  <c r="Y184" i="27"/>
  <c r="AG5" i="27"/>
  <c r="I5" i="4" s="1"/>
  <c r="AG6" i="27"/>
  <c r="I6" i="4" s="1"/>
  <c r="AG7" i="27"/>
  <c r="I7" i="4" s="1"/>
  <c r="AG8" i="27"/>
  <c r="I8" i="4" s="1"/>
  <c r="AG9" i="27"/>
  <c r="I9" i="4" s="1"/>
  <c r="AG10" i="27"/>
  <c r="I10" i="4" s="1"/>
  <c r="AG11" i="27"/>
  <c r="I11" i="4" s="1"/>
  <c r="AG12" i="27"/>
  <c r="I12" i="4" s="1"/>
  <c r="AG13" i="27"/>
  <c r="I13" i="4" s="1"/>
  <c r="AG14" i="27"/>
  <c r="I14" i="4" s="1"/>
  <c r="X7" i="20"/>
  <c r="Y7" i="20"/>
  <c r="X8" i="20"/>
  <c r="Y8" i="20"/>
  <c r="X9" i="20"/>
  <c r="Y9" i="20"/>
  <c r="X10" i="20"/>
  <c r="Y10" i="20"/>
  <c r="X11" i="20"/>
  <c r="Y11" i="20"/>
  <c r="X12" i="20"/>
  <c r="Y12" i="20"/>
  <c r="AG3" i="20"/>
  <c r="J3" i="4"/>
  <c r="X13" i="20"/>
  <c r="Y13" i="20"/>
  <c r="X14" i="20"/>
  <c r="Y14" i="20"/>
  <c r="X15" i="20"/>
  <c r="Y15" i="20"/>
  <c r="X16" i="20"/>
  <c r="Y16" i="20"/>
  <c r="X17" i="20"/>
  <c r="Y17" i="20"/>
  <c r="X26" i="20"/>
  <c r="Y26" i="20"/>
  <c r="X27" i="20"/>
  <c r="Y27" i="20"/>
  <c r="X28" i="20"/>
  <c r="Y28" i="20"/>
  <c r="X29" i="20"/>
  <c r="Y29" i="20"/>
  <c r="X30" i="20"/>
  <c r="Y30" i="20"/>
  <c r="X31" i="20"/>
  <c r="Y31" i="20"/>
  <c r="X32" i="20"/>
  <c r="Y32" i="20"/>
  <c r="X33" i="20"/>
  <c r="Y33" i="20"/>
  <c r="X34" i="20"/>
  <c r="Y34" i="20"/>
  <c r="X35" i="20"/>
  <c r="Y35" i="20"/>
  <c r="X36" i="20"/>
  <c r="Y36" i="20"/>
  <c r="X37" i="20"/>
  <c r="Y37" i="20"/>
  <c r="X38" i="20"/>
  <c r="Y38" i="20"/>
  <c r="X39" i="20"/>
  <c r="Y39" i="20"/>
  <c r="X40" i="20"/>
  <c r="Y40" i="20"/>
  <c r="X41" i="20"/>
  <c r="Y41" i="20"/>
  <c r="X42" i="20"/>
  <c r="Y42" i="20"/>
  <c r="X43" i="20"/>
  <c r="Y43" i="20"/>
  <c r="X44" i="20"/>
  <c r="Y44" i="20"/>
  <c r="X45" i="20"/>
  <c r="Y45" i="20"/>
  <c r="X46" i="20"/>
  <c r="Y46" i="20"/>
  <c r="X47" i="20"/>
  <c r="Y47" i="20"/>
  <c r="X48" i="20"/>
  <c r="Y48" i="20"/>
  <c r="X49" i="20"/>
  <c r="Y49" i="20"/>
  <c r="X50" i="20"/>
  <c r="Y50" i="20"/>
  <c r="X51" i="20"/>
  <c r="Y51" i="20"/>
  <c r="X52" i="20"/>
  <c r="Y52" i="20"/>
  <c r="X53" i="20"/>
  <c r="Y53" i="20"/>
  <c r="X54" i="20"/>
  <c r="Y54" i="20"/>
  <c r="X55" i="20"/>
  <c r="Y55" i="20"/>
  <c r="X56" i="20"/>
  <c r="Y56" i="20"/>
  <c r="X57" i="20"/>
  <c r="Y57" i="20"/>
  <c r="X58" i="20"/>
  <c r="Y58" i="20"/>
  <c r="X59" i="20"/>
  <c r="Y59" i="20"/>
  <c r="X60" i="20"/>
  <c r="Y60" i="20"/>
  <c r="X61" i="20"/>
  <c r="Y61" i="20"/>
  <c r="X62" i="20"/>
  <c r="Y62" i="20"/>
  <c r="X63" i="20"/>
  <c r="Y63" i="20"/>
  <c r="X64" i="20"/>
  <c r="Y64" i="20"/>
  <c r="X65" i="20"/>
  <c r="Y65" i="20"/>
  <c r="X66" i="20"/>
  <c r="Y66" i="20"/>
  <c r="X67" i="20"/>
  <c r="Y67" i="20"/>
  <c r="X68" i="20"/>
  <c r="Y68" i="20"/>
  <c r="X69" i="20"/>
  <c r="Y69" i="20"/>
  <c r="X70" i="20"/>
  <c r="Y70" i="20"/>
  <c r="X71" i="20"/>
  <c r="Y71" i="20"/>
  <c r="X72" i="20"/>
  <c r="Y72" i="20"/>
  <c r="X73" i="20"/>
  <c r="Y73" i="20"/>
  <c r="X74" i="20"/>
  <c r="Y74" i="20"/>
  <c r="X75" i="20"/>
  <c r="Y75" i="20"/>
  <c r="X76" i="20"/>
  <c r="Y76" i="20"/>
  <c r="X77" i="20"/>
  <c r="Y77" i="20"/>
  <c r="X78" i="20"/>
  <c r="Y78" i="20"/>
  <c r="X79" i="20"/>
  <c r="Y79" i="20"/>
  <c r="X80" i="20"/>
  <c r="Y80" i="20"/>
  <c r="X81" i="20"/>
  <c r="Y81" i="20"/>
  <c r="X82" i="20"/>
  <c r="Y82" i="20"/>
  <c r="X83" i="20"/>
  <c r="Y83" i="20"/>
  <c r="X84" i="20"/>
  <c r="Y84" i="20"/>
  <c r="X85" i="20"/>
  <c r="Y85" i="20"/>
  <c r="X86" i="20"/>
  <c r="Y86" i="20"/>
  <c r="X87" i="20"/>
  <c r="Y87" i="20"/>
  <c r="X88" i="20"/>
  <c r="Y88" i="20"/>
  <c r="X89" i="20"/>
  <c r="Y89" i="20"/>
  <c r="X90" i="20"/>
  <c r="Y90" i="20"/>
  <c r="X91" i="20"/>
  <c r="Y91" i="20"/>
  <c r="X92" i="20"/>
  <c r="Y92" i="20"/>
  <c r="X93" i="20"/>
  <c r="Y93" i="20"/>
  <c r="X94" i="20"/>
  <c r="Y94" i="20"/>
  <c r="X95" i="20"/>
  <c r="Y95" i="20"/>
  <c r="X96" i="20"/>
  <c r="Y96" i="20"/>
  <c r="X97" i="20"/>
  <c r="Y97" i="20"/>
  <c r="X98" i="20"/>
  <c r="Y98" i="20"/>
  <c r="X99" i="20"/>
  <c r="Y99" i="20"/>
  <c r="X100" i="20"/>
  <c r="Y100" i="20"/>
  <c r="X101" i="20"/>
  <c r="Y101" i="20"/>
  <c r="X102" i="20"/>
  <c r="Y102" i="20"/>
  <c r="X103" i="20"/>
  <c r="Y103" i="20"/>
  <c r="X104" i="20"/>
  <c r="Y104" i="20"/>
  <c r="X105" i="20"/>
  <c r="Y105" i="20"/>
  <c r="X106" i="20"/>
  <c r="Y106" i="20"/>
  <c r="X107" i="20"/>
  <c r="Y107" i="20"/>
  <c r="X108" i="20"/>
  <c r="Y108" i="20"/>
  <c r="X109" i="20"/>
  <c r="Y109" i="20"/>
  <c r="X110" i="20"/>
  <c r="Y110" i="20"/>
  <c r="X111" i="20"/>
  <c r="Y111" i="20"/>
  <c r="X112" i="20"/>
  <c r="Y112" i="20"/>
  <c r="X113" i="20"/>
  <c r="Y113" i="20"/>
  <c r="X114" i="20"/>
  <c r="Y114" i="20"/>
  <c r="X115" i="20"/>
  <c r="Y115" i="20"/>
  <c r="X116" i="20"/>
  <c r="Y116" i="20"/>
  <c r="X117" i="20"/>
  <c r="Y117" i="20"/>
  <c r="X118" i="20"/>
  <c r="Y118" i="20"/>
  <c r="X119" i="20"/>
  <c r="Y119" i="20"/>
  <c r="X120" i="20"/>
  <c r="Y120" i="20"/>
  <c r="X121" i="20"/>
  <c r="Y121" i="20"/>
  <c r="X122" i="20"/>
  <c r="Y122" i="20"/>
  <c r="X123" i="20"/>
  <c r="Y123" i="20"/>
  <c r="X124" i="20"/>
  <c r="Y124" i="20"/>
  <c r="X125" i="20"/>
  <c r="Y125" i="20"/>
  <c r="X126" i="20"/>
  <c r="Y126" i="20"/>
  <c r="X127" i="20"/>
  <c r="Y127" i="20"/>
  <c r="X128" i="20"/>
  <c r="Y128" i="20"/>
  <c r="X129" i="20"/>
  <c r="Y129" i="20"/>
  <c r="X130" i="20"/>
  <c r="Y130" i="20"/>
  <c r="X131" i="20"/>
  <c r="Y131" i="20"/>
  <c r="X132" i="20"/>
  <c r="Y132" i="20"/>
  <c r="X133" i="20"/>
  <c r="Y133" i="20"/>
  <c r="X134" i="20"/>
  <c r="Y134" i="20"/>
  <c r="X135" i="20"/>
  <c r="Y135" i="20"/>
  <c r="X136" i="20"/>
  <c r="Y136" i="20"/>
  <c r="X137" i="20"/>
  <c r="Y137" i="20"/>
  <c r="X138" i="20"/>
  <c r="Y138" i="20"/>
  <c r="X139" i="20"/>
  <c r="Y139" i="20"/>
  <c r="X140" i="20"/>
  <c r="Y140" i="20"/>
  <c r="X141" i="20"/>
  <c r="Y141" i="20"/>
  <c r="X142" i="20"/>
  <c r="Y142" i="20"/>
  <c r="X143" i="20"/>
  <c r="Y143" i="20"/>
  <c r="X144" i="20"/>
  <c r="Y144" i="20"/>
  <c r="X145" i="20"/>
  <c r="Y145" i="20"/>
  <c r="X146" i="20"/>
  <c r="Y146" i="20"/>
  <c r="X147" i="20"/>
  <c r="Y147" i="20"/>
  <c r="X148" i="20"/>
  <c r="Y148" i="20"/>
  <c r="X149" i="20"/>
  <c r="Y149" i="20"/>
  <c r="X150" i="20"/>
  <c r="Y150" i="20"/>
  <c r="X151" i="20"/>
  <c r="Y151" i="20"/>
  <c r="X152" i="20"/>
  <c r="Y152" i="20"/>
  <c r="X153" i="20"/>
  <c r="Y153" i="20"/>
  <c r="X154" i="20"/>
  <c r="Y154" i="20"/>
  <c r="X155" i="20"/>
  <c r="Y155" i="20"/>
  <c r="X156" i="20"/>
  <c r="Y156" i="20"/>
  <c r="X157" i="20"/>
  <c r="Y157" i="20"/>
  <c r="X158" i="20"/>
  <c r="Y158" i="20"/>
  <c r="X159" i="20"/>
  <c r="Y159" i="20"/>
  <c r="X160" i="20"/>
  <c r="Y160" i="20"/>
  <c r="X161" i="20"/>
  <c r="Y161" i="20"/>
  <c r="X162" i="20"/>
  <c r="Y162" i="20"/>
  <c r="X163" i="20"/>
  <c r="Y163" i="20"/>
  <c r="X164" i="20"/>
  <c r="Y164" i="20"/>
  <c r="X165" i="20"/>
  <c r="Y165" i="20"/>
  <c r="X166" i="20"/>
  <c r="Y166" i="20"/>
  <c r="X167" i="20"/>
  <c r="Y167" i="20"/>
  <c r="X168" i="20"/>
  <c r="Y168" i="20"/>
  <c r="X169" i="20"/>
  <c r="Y169" i="20"/>
  <c r="X170" i="20"/>
  <c r="Y170" i="20"/>
  <c r="X171" i="20"/>
  <c r="Y171" i="20"/>
  <c r="X172" i="20"/>
  <c r="Y172" i="20"/>
  <c r="X173" i="20"/>
  <c r="Y173" i="20"/>
  <c r="X174" i="20"/>
  <c r="Y174" i="20"/>
  <c r="X175" i="20"/>
  <c r="Y175" i="20"/>
  <c r="X176" i="20"/>
  <c r="Y176" i="20"/>
  <c r="X177" i="20"/>
  <c r="Y177" i="20"/>
  <c r="X178" i="20"/>
  <c r="Y178" i="20"/>
  <c r="X179" i="20"/>
  <c r="Y179" i="20"/>
  <c r="X180" i="20"/>
  <c r="Y180" i="20"/>
  <c r="X181" i="20"/>
  <c r="Y181" i="20"/>
  <c r="X182" i="20"/>
  <c r="Y182" i="20"/>
  <c r="X183" i="20"/>
  <c r="Y183" i="20"/>
  <c r="X184" i="20"/>
  <c r="Y184" i="20"/>
  <c r="AG6" i="20"/>
  <c r="J6" i="4"/>
  <c r="AG7" i="20"/>
  <c r="J7" i="4"/>
  <c r="AG8" i="20"/>
  <c r="J8" i="4"/>
  <c r="AG9" i="20"/>
  <c r="J9" i="4"/>
  <c r="AG10" i="20"/>
  <c r="J10" i="4"/>
  <c r="AG11" i="20"/>
  <c r="J11" i="4"/>
  <c r="AG12" i="20"/>
  <c r="J12" i="4"/>
  <c r="AG13" i="20"/>
  <c r="J13" i="4"/>
  <c r="AG14" i="20"/>
  <c r="J14" i="4"/>
  <c r="X7" i="28"/>
  <c r="Y7" i="28"/>
  <c r="AG3" i="28"/>
  <c r="Y4" i="28"/>
  <c r="Y5" i="28"/>
  <c r="X6" i="28"/>
  <c r="Y6" i="28"/>
  <c r="X3" i="28"/>
  <c r="Y3" i="28"/>
  <c r="X8" i="28"/>
  <c r="Y8" i="28"/>
  <c r="X9" i="28"/>
  <c r="Y9" i="28"/>
  <c r="X10" i="28"/>
  <c r="Y10" i="28"/>
  <c r="X11" i="28"/>
  <c r="Y11" i="28"/>
  <c r="X12" i="28"/>
  <c r="Y12" i="28"/>
  <c r="X13" i="28"/>
  <c r="Y13" i="28"/>
  <c r="X14" i="28"/>
  <c r="Y14" i="28"/>
  <c r="X15" i="28"/>
  <c r="Y15" i="28"/>
  <c r="X16" i="28"/>
  <c r="Y16" i="28"/>
  <c r="X17" i="28"/>
  <c r="Y17" i="28"/>
  <c r="X18" i="28"/>
  <c r="Y18" i="28"/>
  <c r="X19" i="28"/>
  <c r="Y19" i="28"/>
  <c r="X20" i="28"/>
  <c r="Y20" i="28"/>
  <c r="X21" i="28"/>
  <c r="Y21" i="28"/>
  <c r="X25" i="28"/>
  <c r="Y25" i="28"/>
  <c r="X26" i="28"/>
  <c r="Y26" i="28"/>
  <c r="X27" i="28"/>
  <c r="Y27" i="28"/>
  <c r="X28" i="28"/>
  <c r="Y28" i="28"/>
  <c r="X29" i="28"/>
  <c r="Y29" i="28"/>
  <c r="X30" i="28"/>
  <c r="Y30" i="28"/>
  <c r="X31" i="28"/>
  <c r="Y31" i="28"/>
  <c r="X32" i="28"/>
  <c r="Y32" i="28"/>
  <c r="X33" i="28"/>
  <c r="Y33" i="28"/>
  <c r="X34" i="28"/>
  <c r="Y34" i="28"/>
  <c r="X35" i="28"/>
  <c r="Y35" i="28"/>
  <c r="X36" i="28"/>
  <c r="Y36" i="28"/>
  <c r="X37" i="28"/>
  <c r="Y37" i="28"/>
  <c r="X38" i="28"/>
  <c r="Y38" i="28"/>
  <c r="X39" i="28"/>
  <c r="Y39" i="28"/>
  <c r="X40" i="28"/>
  <c r="Y40" i="28"/>
  <c r="X41" i="28"/>
  <c r="Y41" i="28"/>
  <c r="X42" i="28"/>
  <c r="Y42" i="28"/>
  <c r="X43" i="28"/>
  <c r="Y43" i="28"/>
  <c r="X44" i="28"/>
  <c r="Y44" i="28"/>
  <c r="X45" i="28"/>
  <c r="Y45" i="28"/>
  <c r="X46" i="28"/>
  <c r="Y46" i="28"/>
  <c r="X47" i="28"/>
  <c r="Y47" i="28"/>
  <c r="X48" i="28"/>
  <c r="Y48" i="28"/>
  <c r="X49" i="28"/>
  <c r="Y49" i="28"/>
  <c r="X50" i="28"/>
  <c r="Y50" i="28"/>
  <c r="X51" i="28"/>
  <c r="Y51" i="28"/>
  <c r="X52" i="28"/>
  <c r="Y52" i="28"/>
  <c r="X53" i="28"/>
  <c r="Y53" i="28"/>
  <c r="X54" i="28"/>
  <c r="Y54" i="28"/>
  <c r="X55" i="28"/>
  <c r="Y55" i="28"/>
  <c r="X56" i="28"/>
  <c r="Y56" i="28"/>
  <c r="X57" i="28"/>
  <c r="Y57" i="28"/>
  <c r="X58" i="28"/>
  <c r="Y58" i="28"/>
  <c r="X59" i="28"/>
  <c r="Y59" i="28"/>
  <c r="X60" i="28"/>
  <c r="Y60" i="28"/>
  <c r="X61" i="28"/>
  <c r="Y61" i="28"/>
  <c r="X62" i="28"/>
  <c r="Y62" i="28"/>
  <c r="X63" i="28"/>
  <c r="Y63" i="28"/>
  <c r="X64" i="28"/>
  <c r="Y64" i="28"/>
  <c r="X65" i="28"/>
  <c r="Y65" i="28"/>
  <c r="X66" i="28"/>
  <c r="Y66" i="28"/>
  <c r="X67" i="28"/>
  <c r="Y67" i="28"/>
  <c r="X68" i="28"/>
  <c r="Y68" i="28"/>
  <c r="X69" i="28"/>
  <c r="Y69" i="28"/>
  <c r="X70" i="28"/>
  <c r="Y70" i="28"/>
  <c r="X71" i="28"/>
  <c r="Y71" i="28"/>
  <c r="X72" i="28"/>
  <c r="Y72" i="28"/>
  <c r="X73" i="28"/>
  <c r="Y73" i="28"/>
  <c r="X74" i="28"/>
  <c r="Y74" i="28"/>
  <c r="X75" i="28"/>
  <c r="Y75" i="28"/>
  <c r="X76" i="28"/>
  <c r="Y76" i="28"/>
  <c r="X77" i="28"/>
  <c r="Y77" i="28"/>
  <c r="X78" i="28"/>
  <c r="Y78" i="28"/>
  <c r="X79" i="28"/>
  <c r="Y79" i="28"/>
  <c r="X80" i="28"/>
  <c r="Y80" i="28"/>
  <c r="X81" i="28"/>
  <c r="Y81" i="28"/>
  <c r="X82" i="28"/>
  <c r="Y82" i="28"/>
  <c r="X83" i="28"/>
  <c r="Y83" i="28"/>
  <c r="X84" i="28"/>
  <c r="Y84" i="28"/>
  <c r="X85" i="28"/>
  <c r="Y85" i="28"/>
  <c r="X86" i="28"/>
  <c r="Y86" i="28"/>
  <c r="X87" i="28"/>
  <c r="Y87" i="28"/>
  <c r="X88" i="28"/>
  <c r="Y88" i="28"/>
  <c r="X89" i="28"/>
  <c r="Y89" i="28"/>
  <c r="X90" i="28"/>
  <c r="Y90" i="28"/>
  <c r="X91" i="28"/>
  <c r="Y91" i="28"/>
  <c r="X92" i="28"/>
  <c r="Y92" i="28"/>
  <c r="X93" i="28"/>
  <c r="Y93" i="28"/>
  <c r="X94" i="28"/>
  <c r="Y94" i="28"/>
  <c r="X95" i="28"/>
  <c r="Y95" i="28"/>
  <c r="X96" i="28"/>
  <c r="Y96" i="28"/>
  <c r="X97" i="28"/>
  <c r="Y97" i="28"/>
  <c r="X98" i="28"/>
  <c r="Y98" i="28"/>
  <c r="X99" i="28"/>
  <c r="Y99" i="28"/>
  <c r="X100" i="28"/>
  <c r="Y100" i="28"/>
  <c r="X101" i="28"/>
  <c r="Y101" i="28"/>
  <c r="X102" i="28"/>
  <c r="Y102" i="28"/>
  <c r="X103" i="28"/>
  <c r="Y103" i="28"/>
  <c r="X104" i="28"/>
  <c r="Y104" i="28"/>
  <c r="X105" i="28"/>
  <c r="Y105" i="28"/>
  <c r="X106" i="28"/>
  <c r="Y106" i="28"/>
  <c r="X107" i="28"/>
  <c r="Y107" i="28"/>
  <c r="X108" i="28"/>
  <c r="Y108" i="28"/>
  <c r="X109" i="28"/>
  <c r="Y109" i="28"/>
  <c r="X110" i="28"/>
  <c r="Y110" i="28"/>
  <c r="X111" i="28"/>
  <c r="Y111" i="28"/>
  <c r="X112" i="28"/>
  <c r="Y112" i="28"/>
  <c r="X113" i="28"/>
  <c r="Y113" i="28"/>
  <c r="X114" i="28"/>
  <c r="Y114" i="28"/>
  <c r="X115" i="28"/>
  <c r="Y115" i="28"/>
  <c r="X116" i="28"/>
  <c r="Y116" i="28"/>
  <c r="X117" i="28"/>
  <c r="Y117" i="28"/>
  <c r="X118" i="28"/>
  <c r="Y118" i="28"/>
  <c r="X119" i="28"/>
  <c r="Y119" i="28"/>
  <c r="X120" i="28"/>
  <c r="Y120" i="28"/>
  <c r="X121" i="28"/>
  <c r="Y121" i="28"/>
  <c r="X122" i="28"/>
  <c r="Y122" i="28"/>
  <c r="X123" i="28"/>
  <c r="Y123" i="28"/>
  <c r="X124" i="28"/>
  <c r="Y124" i="28"/>
  <c r="X125" i="28"/>
  <c r="Y125" i="28"/>
  <c r="X126" i="28"/>
  <c r="Y126" i="28"/>
  <c r="X127" i="28"/>
  <c r="Y127" i="28"/>
  <c r="X128" i="28"/>
  <c r="Y128" i="28"/>
  <c r="X129" i="28"/>
  <c r="Y129" i="28"/>
  <c r="X130" i="28"/>
  <c r="Y130" i="28"/>
  <c r="X131" i="28"/>
  <c r="Y131" i="28"/>
  <c r="X132" i="28"/>
  <c r="Y132" i="28"/>
  <c r="X133" i="28"/>
  <c r="Y133" i="28"/>
  <c r="X134" i="28"/>
  <c r="Y134" i="28"/>
  <c r="X135" i="28"/>
  <c r="Y135" i="28"/>
  <c r="X136" i="28"/>
  <c r="Y136" i="28"/>
  <c r="X137" i="28"/>
  <c r="Y137" i="28"/>
  <c r="X138" i="28"/>
  <c r="Y138" i="28"/>
  <c r="X139" i="28"/>
  <c r="Y139" i="28"/>
  <c r="X140" i="28"/>
  <c r="Y140" i="28"/>
  <c r="X141" i="28"/>
  <c r="Y141" i="28"/>
  <c r="X142" i="28"/>
  <c r="Y142" i="28"/>
  <c r="X143" i="28"/>
  <c r="Y143" i="28"/>
  <c r="X144" i="28"/>
  <c r="Y144" i="28"/>
  <c r="X145" i="28"/>
  <c r="Y145" i="28"/>
  <c r="X146" i="28"/>
  <c r="Y146" i="28"/>
  <c r="X147" i="28"/>
  <c r="Y147" i="28"/>
  <c r="X148" i="28"/>
  <c r="Y148" i="28"/>
  <c r="X149" i="28"/>
  <c r="Y149" i="28"/>
  <c r="X150" i="28"/>
  <c r="Y150" i="28"/>
  <c r="X151" i="28"/>
  <c r="Y151" i="28"/>
  <c r="X152" i="28"/>
  <c r="Y152" i="28"/>
  <c r="X153" i="28"/>
  <c r="Y153" i="28"/>
  <c r="X154" i="28"/>
  <c r="Y154" i="28"/>
  <c r="X155" i="28"/>
  <c r="Y155" i="28"/>
  <c r="X156" i="28"/>
  <c r="Y156" i="28"/>
  <c r="X157" i="28"/>
  <c r="Y157" i="28"/>
  <c r="X158" i="28"/>
  <c r="Y158" i="28"/>
  <c r="X159" i="28"/>
  <c r="Y159" i="28"/>
  <c r="X160" i="28"/>
  <c r="Y160" i="28"/>
  <c r="X161" i="28"/>
  <c r="Y161" i="28"/>
  <c r="X162" i="28"/>
  <c r="Y162" i="28"/>
  <c r="X163" i="28"/>
  <c r="Y163" i="28"/>
  <c r="X164" i="28"/>
  <c r="Y164" i="28"/>
  <c r="X165" i="28"/>
  <c r="Y165" i="28"/>
  <c r="X166" i="28"/>
  <c r="Y166" i="28"/>
  <c r="X167" i="28"/>
  <c r="Y167" i="28"/>
  <c r="X168" i="28"/>
  <c r="Y168" i="28"/>
  <c r="X169" i="28"/>
  <c r="Y169" i="28"/>
  <c r="X170" i="28"/>
  <c r="Y170" i="28"/>
  <c r="X171" i="28"/>
  <c r="Y171" i="28"/>
  <c r="X172" i="28"/>
  <c r="Y172" i="28"/>
  <c r="X173" i="28"/>
  <c r="Y173" i="28"/>
  <c r="X174" i="28"/>
  <c r="Y174" i="28"/>
  <c r="X175" i="28"/>
  <c r="Y175" i="28"/>
  <c r="X176" i="28"/>
  <c r="Y176" i="28"/>
  <c r="X177" i="28"/>
  <c r="Y177" i="28"/>
  <c r="X178" i="28"/>
  <c r="Y178" i="28"/>
  <c r="X179" i="28"/>
  <c r="Y179" i="28"/>
  <c r="X180" i="28"/>
  <c r="Y180" i="28"/>
  <c r="X181" i="28"/>
  <c r="Y181" i="28"/>
  <c r="X182" i="28"/>
  <c r="Y182" i="28"/>
  <c r="X183" i="28"/>
  <c r="Y183" i="28"/>
  <c r="X184" i="28"/>
  <c r="Y184" i="28"/>
  <c r="AG5" i="28"/>
  <c r="L5" i="4"/>
  <c r="AG6" i="28"/>
  <c r="AG7" i="28"/>
  <c r="L7" i="4"/>
  <c r="AG8" i="28"/>
  <c r="L8" i="4"/>
  <c r="AG9" i="28"/>
  <c r="L9" i="4"/>
  <c r="AG10" i="28"/>
  <c r="L10" i="4"/>
  <c r="AG11" i="28"/>
  <c r="L11" i="4"/>
  <c r="AG12" i="28"/>
  <c r="L12" i="4"/>
  <c r="AG13" i="28"/>
  <c r="L13" i="4"/>
  <c r="AG14" i="28"/>
  <c r="L14" i="4"/>
  <c r="X7" i="29"/>
  <c r="Y7" i="29" s="1"/>
  <c r="AG3" i="29"/>
  <c r="M3" i="4" s="1"/>
  <c r="X4" i="29"/>
  <c r="Y4" i="29" s="1"/>
  <c r="X5" i="29"/>
  <c r="Y5" i="29"/>
  <c r="X6" i="29"/>
  <c r="Y6" i="29"/>
  <c r="X3" i="29"/>
  <c r="Y3" i="29"/>
  <c r="X8" i="29"/>
  <c r="Y8" i="29" s="1"/>
  <c r="X9" i="29"/>
  <c r="Y9" i="29"/>
  <c r="X10" i="29"/>
  <c r="Y10" i="29"/>
  <c r="X11" i="29"/>
  <c r="Y11" i="29"/>
  <c r="X12" i="29"/>
  <c r="Y12" i="29" s="1"/>
  <c r="X13" i="29"/>
  <c r="Y13" i="29" s="1"/>
  <c r="X14" i="29"/>
  <c r="Y14" i="29"/>
  <c r="X15" i="29"/>
  <c r="Y15" i="29" s="1"/>
  <c r="X16" i="29"/>
  <c r="Y16" i="29" s="1"/>
  <c r="X17" i="29"/>
  <c r="X18" i="29"/>
  <c r="Y18" i="29" s="1"/>
  <c r="X19" i="29"/>
  <c r="Y19" i="29" s="1"/>
  <c r="X20" i="29"/>
  <c r="Y20" i="29" s="1"/>
  <c r="X21" i="29"/>
  <c r="Y21" i="29"/>
  <c r="X22" i="29"/>
  <c r="Y22" i="29" s="1"/>
  <c r="X23" i="29"/>
  <c r="Y23" i="29" s="1"/>
  <c r="X24" i="29"/>
  <c r="Y24" i="29"/>
  <c r="X25" i="29"/>
  <c r="Y25" i="29"/>
  <c r="X26" i="29"/>
  <c r="Y26" i="29"/>
  <c r="X27" i="29"/>
  <c r="Y27" i="29"/>
  <c r="X28" i="29"/>
  <c r="Y28" i="29"/>
  <c r="X29" i="29"/>
  <c r="Y29" i="29"/>
  <c r="X30" i="29"/>
  <c r="Y30" i="29"/>
  <c r="X31" i="29"/>
  <c r="Y31" i="29"/>
  <c r="X32" i="29"/>
  <c r="Y32" i="29"/>
  <c r="X33" i="29"/>
  <c r="Y33" i="29"/>
  <c r="X34" i="29"/>
  <c r="Y34" i="29"/>
  <c r="X35" i="29"/>
  <c r="Y35" i="29"/>
  <c r="X36" i="29"/>
  <c r="Y36" i="29"/>
  <c r="X37" i="29"/>
  <c r="Y37" i="29"/>
  <c r="X38" i="29"/>
  <c r="Y38" i="29"/>
  <c r="X39" i="29"/>
  <c r="Y39" i="29"/>
  <c r="X40" i="29"/>
  <c r="Y40" i="29"/>
  <c r="X41" i="29"/>
  <c r="Y41" i="29"/>
  <c r="X42" i="29"/>
  <c r="Y42" i="29"/>
  <c r="X43" i="29"/>
  <c r="Y43" i="29"/>
  <c r="X44" i="29"/>
  <c r="Y44" i="29"/>
  <c r="X45" i="29"/>
  <c r="Y45" i="29"/>
  <c r="X46" i="29"/>
  <c r="Y46" i="29"/>
  <c r="X47" i="29"/>
  <c r="Y47" i="29"/>
  <c r="X48" i="29"/>
  <c r="Y48" i="29"/>
  <c r="X49" i="29"/>
  <c r="Y49" i="29"/>
  <c r="X50" i="29"/>
  <c r="Y50" i="29"/>
  <c r="X51" i="29"/>
  <c r="Y51" i="29"/>
  <c r="X52" i="29"/>
  <c r="Y52" i="29"/>
  <c r="X53" i="29"/>
  <c r="Y53" i="29"/>
  <c r="X54" i="29"/>
  <c r="Y54" i="29"/>
  <c r="X55" i="29"/>
  <c r="Y55" i="29"/>
  <c r="X56" i="29"/>
  <c r="Y56" i="29"/>
  <c r="X57" i="29"/>
  <c r="Y57" i="29"/>
  <c r="X58" i="29"/>
  <c r="Y58" i="29"/>
  <c r="X59" i="29"/>
  <c r="Y59" i="29"/>
  <c r="X60" i="29"/>
  <c r="Y60" i="29"/>
  <c r="X61" i="29"/>
  <c r="Y61" i="29"/>
  <c r="X62" i="29"/>
  <c r="Y62" i="29"/>
  <c r="X63" i="29"/>
  <c r="Y63" i="29"/>
  <c r="X64" i="29"/>
  <c r="Y64" i="29"/>
  <c r="X65" i="29"/>
  <c r="Y65" i="29"/>
  <c r="X66" i="29"/>
  <c r="Y66" i="29"/>
  <c r="X67" i="29"/>
  <c r="Y67" i="29"/>
  <c r="X68" i="29"/>
  <c r="Y68" i="29"/>
  <c r="X69" i="29"/>
  <c r="Y69" i="29"/>
  <c r="X70" i="29"/>
  <c r="Y70" i="29"/>
  <c r="X71" i="29"/>
  <c r="Y71" i="29"/>
  <c r="X72" i="29"/>
  <c r="Y72" i="29"/>
  <c r="X73" i="29"/>
  <c r="Y73" i="29"/>
  <c r="X74" i="29"/>
  <c r="Y74" i="29"/>
  <c r="X75" i="29"/>
  <c r="Y75" i="29"/>
  <c r="X76" i="29"/>
  <c r="Y76" i="29"/>
  <c r="X77" i="29"/>
  <c r="Y77" i="29"/>
  <c r="X78" i="29"/>
  <c r="Y78" i="29"/>
  <c r="X79" i="29"/>
  <c r="Y79" i="29"/>
  <c r="X80" i="29"/>
  <c r="Y80" i="29"/>
  <c r="X81" i="29"/>
  <c r="Y81" i="29"/>
  <c r="X82" i="29"/>
  <c r="Y82" i="29"/>
  <c r="X83" i="29"/>
  <c r="Y83" i="29"/>
  <c r="X84" i="29"/>
  <c r="Y84" i="29"/>
  <c r="X85" i="29"/>
  <c r="Y85" i="29"/>
  <c r="X86" i="29"/>
  <c r="Y86" i="29"/>
  <c r="X87" i="29"/>
  <c r="Y87" i="29"/>
  <c r="X88" i="29"/>
  <c r="Y88" i="29"/>
  <c r="X89" i="29"/>
  <c r="Y89" i="29"/>
  <c r="X90" i="29"/>
  <c r="Y90" i="29"/>
  <c r="X91" i="29"/>
  <c r="Y91" i="29"/>
  <c r="X92" i="29"/>
  <c r="Y92" i="29"/>
  <c r="X93" i="29"/>
  <c r="Y93" i="29"/>
  <c r="X94" i="29"/>
  <c r="Y94" i="29"/>
  <c r="X95" i="29"/>
  <c r="Y95" i="29"/>
  <c r="X96" i="29"/>
  <c r="Y96" i="29"/>
  <c r="X97" i="29"/>
  <c r="Y97" i="29"/>
  <c r="X98" i="29"/>
  <c r="Y98" i="29"/>
  <c r="X99" i="29"/>
  <c r="Y99" i="29"/>
  <c r="X100" i="29"/>
  <c r="Y100" i="29"/>
  <c r="X101" i="29"/>
  <c r="Y101" i="29"/>
  <c r="X102" i="29"/>
  <c r="Y102" i="29"/>
  <c r="X103" i="29"/>
  <c r="Y103" i="29"/>
  <c r="X104" i="29"/>
  <c r="Y104" i="29"/>
  <c r="X105" i="29"/>
  <c r="Y105" i="29"/>
  <c r="X106" i="29"/>
  <c r="Y106" i="29"/>
  <c r="X107" i="29"/>
  <c r="Y107" i="29"/>
  <c r="X108" i="29"/>
  <c r="Y108" i="29"/>
  <c r="X109" i="29"/>
  <c r="Y109" i="29"/>
  <c r="X110" i="29"/>
  <c r="Y110" i="29"/>
  <c r="X111" i="29"/>
  <c r="Y111" i="29"/>
  <c r="X112" i="29"/>
  <c r="Y112" i="29"/>
  <c r="X113" i="29"/>
  <c r="Y113" i="29"/>
  <c r="X114" i="29"/>
  <c r="Y114" i="29"/>
  <c r="X115" i="29"/>
  <c r="Y115" i="29"/>
  <c r="X116" i="29"/>
  <c r="Y116" i="29"/>
  <c r="X117" i="29"/>
  <c r="Y117" i="29"/>
  <c r="X118" i="29"/>
  <c r="Y118" i="29"/>
  <c r="X119" i="29"/>
  <c r="Y119" i="29"/>
  <c r="X120" i="29"/>
  <c r="Y120" i="29"/>
  <c r="X121" i="29"/>
  <c r="Y121" i="29"/>
  <c r="X122" i="29"/>
  <c r="Y122" i="29"/>
  <c r="X123" i="29"/>
  <c r="Y123" i="29"/>
  <c r="X124" i="29"/>
  <c r="Y124" i="29"/>
  <c r="X125" i="29"/>
  <c r="Y125" i="29"/>
  <c r="X126" i="29"/>
  <c r="Y126" i="29"/>
  <c r="X127" i="29"/>
  <c r="Y127" i="29"/>
  <c r="X128" i="29"/>
  <c r="Y128" i="29"/>
  <c r="X129" i="29"/>
  <c r="Y129" i="29"/>
  <c r="X130" i="29"/>
  <c r="Y130" i="29"/>
  <c r="X131" i="29"/>
  <c r="Y131" i="29"/>
  <c r="X132" i="29"/>
  <c r="Y132" i="29"/>
  <c r="X133" i="29"/>
  <c r="Y133" i="29"/>
  <c r="X134" i="29"/>
  <c r="Y134" i="29"/>
  <c r="X135" i="29"/>
  <c r="Y135" i="29"/>
  <c r="X136" i="29"/>
  <c r="Y136" i="29"/>
  <c r="X137" i="29"/>
  <c r="Y137" i="29"/>
  <c r="X138" i="29"/>
  <c r="Y138" i="29"/>
  <c r="X139" i="29"/>
  <c r="Y139" i="29"/>
  <c r="X140" i="29"/>
  <c r="Y140" i="29"/>
  <c r="X141" i="29"/>
  <c r="Y141" i="29"/>
  <c r="X142" i="29"/>
  <c r="Y142" i="29"/>
  <c r="X143" i="29"/>
  <c r="Y143" i="29"/>
  <c r="X144" i="29"/>
  <c r="Y144" i="29"/>
  <c r="X145" i="29"/>
  <c r="Y145" i="29"/>
  <c r="X146" i="29"/>
  <c r="Y146" i="29"/>
  <c r="X147" i="29"/>
  <c r="Y147" i="29"/>
  <c r="X148" i="29"/>
  <c r="Y148" i="29"/>
  <c r="X149" i="29"/>
  <c r="Y149" i="29"/>
  <c r="X150" i="29"/>
  <c r="Y150" i="29"/>
  <c r="X151" i="29"/>
  <c r="Y151" i="29"/>
  <c r="X152" i="29"/>
  <c r="Y152" i="29"/>
  <c r="X153" i="29"/>
  <c r="Y153" i="29"/>
  <c r="X154" i="29"/>
  <c r="Y154" i="29"/>
  <c r="X155" i="29"/>
  <c r="Y155" i="29"/>
  <c r="X156" i="29"/>
  <c r="Y156" i="29"/>
  <c r="X157" i="29"/>
  <c r="Y157" i="29"/>
  <c r="X158" i="29"/>
  <c r="Y158" i="29"/>
  <c r="X159" i="29"/>
  <c r="Y159" i="29"/>
  <c r="X160" i="29"/>
  <c r="Y160" i="29"/>
  <c r="X161" i="29"/>
  <c r="Y161" i="29"/>
  <c r="X162" i="29"/>
  <c r="Y162" i="29"/>
  <c r="X163" i="29"/>
  <c r="Y163" i="29"/>
  <c r="X164" i="29"/>
  <c r="Y164" i="29"/>
  <c r="X165" i="29"/>
  <c r="Y165" i="29"/>
  <c r="X166" i="29"/>
  <c r="Y166" i="29"/>
  <c r="X167" i="29"/>
  <c r="Y167" i="29"/>
  <c r="X168" i="29"/>
  <c r="Y168" i="29"/>
  <c r="X169" i="29"/>
  <c r="Y169" i="29"/>
  <c r="X170" i="29"/>
  <c r="Y170" i="29"/>
  <c r="X171" i="29"/>
  <c r="Y171" i="29"/>
  <c r="X172" i="29"/>
  <c r="Y172" i="29"/>
  <c r="X173" i="29"/>
  <c r="Y173" i="29"/>
  <c r="X174" i="29"/>
  <c r="Y174" i="29"/>
  <c r="X175" i="29"/>
  <c r="Y175" i="29"/>
  <c r="X176" i="29"/>
  <c r="Y176" i="29"/>
  <c r="X177" i="29"/>
  <c r="Y177" i="29"/>
  <c r="X178" i="29"/>
  <c r="Y178" i="29"/>
  <c r="X179" i="29"/>
  <c r="Y179" i="29"/>
  <c r="X180" i="29"/>
  <c r="Y180" i="29"/>
  <c r="X181" i="29"/>
  <c r="Y181" i="29"/>
  <c r="X182" i="29"/>
  <c r="Y182" i="29"/>
  <c r="X183" i="29"/>
  <c r="Y183" i="29"/>
  <c r="X184" i="29"/>
  <c r="Y184" i="29"/>
  <c r="X185" i="29"/>
  <c r="Y185" i="29"/>
  <c r="AG5" i="29"/>
  <c r="M5" i="4" s="1"/>
  <c r="AG6" i="29"/>
  <c r="M6" i="4" s="1"/>
  <c r="AG7" i="29"/>
  <c r="M7" i="4" s="1"/>
  <c r="AG8" i="29"/>
  <c r="M8" i="4" s="1"/>
  <c r="AG9" i="29"/>
  <c r="M9" i="4" s="1"/>
  <c r="AG10" i="29"/>
  <c r="M10" i="4" s="1"/>
  <c r="AG11" i="29"/>
  <c r="M11" i="4" s="1"/>
  <c r="AG12" i="29"/>
  <c r="M12" i="4" s="1"/>
  <c r="AG13" i="29"/>
  <c r="M13" i="4" s="1"/>
  <c r="AG14" i="29"/>
  <c r="M14" i="4" s="1"/>
  <c r="X7" i="16"/>
  <c r="Y7" i="16"/>
  <c r="X8" i="16"/>
  <c r="Y8" i="16"/>
  <c r="X9" i="16"/>
  <c r="Y9" i="16"/>
  <c r="X10" i="16"/>
  <c r="Y10" i="16"/>
  <c r="X11" i="16"/>
  <c r="Y11" i="16"/>
  <c r="X12" i="16"/>
  <c r="Y12" i="16"/>
  <c r="X13" i="16"/>
  <c r="Y13" i="16"/>
  <c r="X14" i="16"/>
  <c r="Y14" i="16"/>
  <c r="X15" i="16"/>
  <c r="Y15" i="16"/>
  <c r="X16" i="16"/>
  <c r="Y16" i="16"/>
  <c r="X17" i="16"/>
  <c r="Y17" i="16"/>
  <c r="X18" i="16"/>
  <c r="Y18" i="16"/>
  <c r="X19" i="16"/>
  <c r="Y19" i="16"/>
  <c r="X20" i="16"/>
  <c r="Y20" i="16"/>
  <c r="X21" i="16"/>
  <c r="Y21" i="16"/>
  <c r="X22" i="16"/>
  <c r="Y22" i="16"/>
  <c r="X23" i="16"/>
  <c r="Y23" i="16"/>
  <c r="X24" i="16"/>
  <c r="Y24" i="16"/>
  <c r="X25" i="16"/>
  <c r="Y25" i="16"/>
  <c r="X26" i="16"/>
  <c r="Y26" i="16"/>
  <c r="X27" i="16"/>
  <c r="Y27" i="16"/>
  <c r="X28" i="16"/>
  <c r="Y28" i="16"/>
  <c r="X29" i="16"/>
  <c r="Y29" i="16"/>
  <c r="X30" i="16"/>
  <c r="Y30" i="16"/>
  <c r="X31" i="16"/>
  <c r="Y31" i="16"/>
  <c r="X32" i="16"/>
  <c r="Y32" i="16"/>
  <c r="X33" i="16"/>
  <c r="Y33" i="16"/>
  <c r="X34" i="16"/>
  <c r="Y34" i="16"/>
  <c r="X35" i="16"/>
  <c r="Y35" i="16"/>
  <c r="X36" i="16"/>
  <c r="Y36" i="16"/>
  <c r="X37" i="16"/>
  <c r="Y37" i="16"/>
  <c r="X38" i="16"/>
  <c r="Y38" i="16"/>
  <c r="X39" i="16"/>
  <c r="Y39" i="16"/>
  <c r="X40" i="16"/>
  <c r="Y40" i="16"/>
  <c r="X41" i="16"/>
  <c r="Y41" i="16"/>
  <c r="X42" i="16"/>
  <c r="Y42" i="16"/>
  <c r="X43" i="16"/>
  <c r="Y43" i="16"/>
  <c r="X44" i="16"/>
  <c r="Y44" i="16"/>
  <c r="X45" i="16"/>
  <c r="Y45" i="16"/>
  <c r="X46" i="16"/>
  <c r="Y46" i="16"/>
  <c r="X47" i="16"/>
  <c r="Y47" i="16"/>
  <c r="X48" i="16"/>
  <c r="Y48" i="16"/>
  <c r="X49" i="16"/>
  <c r="Y49" i="16"/>
  <c r="X50" i="16"/>
  <c r="Y50" i="16"/>
  <c r="X51" i="16"/>
  <c r="Y51" i="16"/>
  <c r="X52" i="16"/>
  <c r="Y52" i="16"/>
  <c r="X53" i="16"/>
  <c r="Y53" i="16"/>
  <c r="X54" i="16"/>
  <c r="Y54" i="16"/>
  <c r="X55" i="16"/>
  <c r="Y55" i="16"/>
  <c r="X56" i="16"/>
  <c r="Y56" i="16"/>
  <c r="X57" i="16"/>
  <c r="Y57" i="16"/>
  <c r="X58" i="16"/>
  <c r="Y58" i="16"/>
  <c r="X59" i="16"/>
  <c r="Y59" i="16"/>
  <c r="X60" i="16"/>
  <c r="Y60" i="16"/>
  <c r="X61" i="16"/>
  <c r="Y61" i="16"/>
  <c r="X62" i="16"/>
  <c r="Y62" i="16"/>
  <c r="X63" i="16"/>
  <c r="Y63" i="16"/>
  <c r="X64" i="16"/>
  <c r="Y64" i="16"/>
  <c r="X65" i="16"/>
  <c r="Y65" i="16"/>
  <c r="X66" i="16"/>
  <c r="Y66" i="16"/>
  <c r="X67" i="16"/>
  <c r="Y67" i="16"/>
  <c r="X68" i="16"/>
  <c r="Y68" i="16"/>
  <c r="X69" i="16"/>
  <c r="Y69" i="16"/>
  <c r="X70" i="16"/>
  <c r="Y70" i="16"/>
  <c r="X71" i="16"/>
  <c r="Y71" i="16"/>
  <c r="X72" i="16"/>
  <c r="Y72" i="16"/>
  <c r="X73" i="16"/>
  <c r="Y73" i="16"/>
  <c r="X74" i="16"/>
  <c r="Y74" i="16"/>
  <c r="X75" i="16"/>
  <c r="Y75" i="16"/>
  <c r="X76" i="16"/>
  <c r="Y76" i="16"/>
  <c r="X77" i="16"/>
  <c r="Y77" i="16"/>
  <c r="X78" i="16"/>
  <c r="Y78" i="16"/>
  <c r="X79" i="16"/>
  <c r="Y79" i="16"/>
  <c r="X80" i="16"/>
  <c r="Y80" i="16"/>
  <c r="X81" i="16"/>
  <c r="Y81" i="16"/>
  <c r="X82" i="16"/>
  <c r="Y82" i="16"/>
  <c r="X83" i="16"/>
  <c r="Y83" i="16"/>
  <c r="X84" i="16"/>
  <c r="Y84" i="16"/>
  <c r="X85" i="16"/>
  <c r="Y85" i="16"/>
  <c r="X86" i="16"/>
  <c r="Y86" i="16"/>
  <c r="X87" i="16"/>
  <c r="Y87" i="16"/>
  <c r="X88" i="16"/>
  <c r="Y88" i="16"/>
  <c r="X89" i="16"/>
  <c r="Y89" i="16"/>
  <c r="X90" i="16"/>
  <c r="Y90" i="16"/>
  <c r="X91" i="16"/>
  <c r="Y91" i="16"/>
  <c r="X92" i="16"/>
  <c r="Y92" i="16"/>
  <c r="X93" i="16"/>
  <c r="Y93" i="16"/>
  <c r="X94" i="16"/>
  <c r="Y94" i="16"/>
  <c r="X95" i="16"/>
  <c r="Y95" i="16"/>
  <c r="X96" i="16"/>
  <c r="Y96" i="16"/>
  <c r="X97" i="16"/>
  <c r="Y97" i="16"/>
  <c r="X98" i="16"/>
  <c r="Y98" i="16"/>
  <c r="X99" i="16"/>
  <c r="Y99" i="16"/>
  <c r="X100" i="16"/>
  <c r="Y100" i="16"/>
  <c r="X101" i="16"/>
  <c r="Y101" i="16"/>
  <c r="X102" i="16"/>
  <c r="Y102" i="16"/>
  <c r="X103" i="16"/>
  <c r="Y103" i="16"/>
  <c r="X104" i="16"/>
  <c r="Y104" i="16"/>
  <c r="X105" i="16"/>
  <c r="Y105" i="16"/>
  <c r="X106" i="16"/>
  <c r="Y106" i="16"/>
  <c r="X107" i="16"/>
  <c r="Y107" i="16"/>
  <c r="X108" i="16"/>
  <c r="Y108" i="16"/>
  <c r="X109" i="16"/>
  <c r="Y109" i="16"/>
  <c r="X110" i="16"/>
  <c r="Y110" i="16"/>
  <c r="X111" i="16"/>
  <c r="Y111" i="16"/>
  <c r="X112" i="16"/>
  <c r="Y112" i="16"/>
  <c r="X113" i="16"/>
  <c r="Y113" i="16"/>
  <c r="X114" i="16"/>
  <c r="Y114" i="16"/>
  <c r="X115" i="16"/>
  <c r="Y115" i="16"/>
  <c r="X116" i="16"/>
  <c r="Y116" i="16"/>
  <c r="X117" i="16"/>
  <c r="Y117" i="16"/>
  <c r="X118" i="16"/>
  <c r="Y118" i="16"/>
  <c r="X119" i="16"/>
  <c r="Y119" i="16"/>
  <c r="X120" i="16"/>
  <c r="Y120" i="16"/>
  <c r="X121" i="16"/>
  <c r="Y121" i="16"/>
  <c r="X122" i="16"/>
  <c r="Y122" i="16"/>
  <c r="X123" i="16"/>
  <c r="Y123" i="16"/>
  <c r="X124" i="16"/>
  <c r="Y124" i="16"/>
  <c r="X125" i="16"/>
  <c r="Y125" i="16"/>
  <c r="X126" i="16"/>
  <c r="Y126" i="16"/>
  <c r="X127" i="16"/>
  <c r="Y127" i="16"/>
  <c r="X128" i="16"/>
  <c r="Y128" i="16"/>
  <c r="X129" i="16"/>
  <c r="Y129" i="16"/>
  <c r="X130" i="16"/>
  <c r="Y130" i="16"/>
  <c r="X131" i="16"/>
  <c r="Y131" i="16"/>
  <c r="X132" i="16"/>
  <c r="Y132" i="16"/>
  <c r="X133" i="16"/>
  <c r="Y133" i="16"/>
  <c r="X134" i="16"/>
  <c r="Y134" i="16"/>
  <c r="X135" i="16"/>
  <c r="Y135" i="16"/>
  <c r="X136" i="16"/>
  <c r="Y136" i="16"/>
  <c r="X137" i="16"/>
  <c r="Y137" i="16"/>
  <c r="X138" i="16"/>
  <c r="Y138" i="16"/>
  <c r="X139" i="16"/>
  <c r="Y139" i="16"/>
  <c r="X140" i="16"/>
  <c r="Y140" i="16"/>
  <c r="X141" i="16"/>
  <c r="Y141" i="16"/>
  <c r="X142" i="16"/>
  <c r="Y142" i="16"/>
  <c r="X143" i="16"/>
  <c r="Y143" i="16"/>
  <c r="X144" i="16"/>
  <c r="Y144" i="16"/>
  <c r="X145" i="16"/>
  <c r="Y145" i="16"/>
  <c r="X146" i="16"/>
  <c r="Y146" i="16"/>
  <c r="X147" i="16"/>
  <c r="Y147" i="16"/>
  <c r="X148" i="16"/>
  <c r="Y148" i="16"/>
  <c r="X149" i="16"/>
  <c r="Y149" i="16"/>
  <c r="X150" i="16"/>
  <c r="Y150" i="16"/>
  <c r="X151" i="16"/>
  <c r="Y151" i="16"/>
  <c r="X152" i="16"/>
  <c r="Y152" i="16"/>
  <c r="X153" i="16"/>
  <c r="Y153" i="16"/>
  <c r="X154" i="16"/>
  <c r="Y154" i="16"/>
  <c r="X155" i="16"/>
  <c r="Y155" i="16"/>
  <c r="X156" i="16"/>
  <c r="Y156" i="16"/>
  <c r="X157" i="16"/>
  <c r="Y157" i="16"/>
  <c r="X158" i="16"/>
  <c r="Y158" i="16"/>
  <c r="X159" i="16"/>
  <c r="Y159" i="16"/>
  <c r="X160" i="16"/>
  <c r="Y160" i="16"/>
  <c r="X161" i="16"/>
  <c r="Y161" i="16"/>
  <c r="X162" i="16"/>
  <c r="Y162" i="16"/>
  <c r="X163" i="16"/>
  <c r="Y163" i="16"/>
  <c r="X164" i="16"/>
  <c r="Y164" i="16"/>
  <c r="X165" i="16"/>
  <c r="Y165" i="16"/>
  <c r="X166" i="16"/>
  <c r="Y166" i="16"/>
  <c r="X167" i="16"/>
  <c r="Y167" i="16"/>
  <c r="X168" i="16"/>
  <c r="Y168" i="16"/>
  <c r="X169" i="16"/>
  <c r="Y169" i="16"/>
  <c r="X170" i="16"/>
  <c r="Y170" i="16"/>
  <c r="X171" i="16"/>
  <c r="Y171" i="16"/>
  <c r="X172" i="16"/>
  <c r="Y172" i="16"/>
  <c r="X173" i="16"/>
  <c r="Y173" i="16"/>
  <c r="X174" i="16"/>
  <c r="Y174" i="16"/>
  <c r="X175" i="16"/>
  <c r="Y175" i="16"/>
  <c r="X176" i="16"/>
  <c r="Y176" i="16"/>
  <c r="X177" i="16"/>
  <c r="Y177" i="16"/>
  <c r="X178" i="16"/>
  <c r="Y178" i="16"/>
  <c r="X179" i="16"/>
  <c r="Y179" i="16"/>
  <c r="X180" i="16"/>
  <c r="Y180" i="16"/>
  <c r="X181" i="16"/>
  <c r="Y181" i="16"/>
  <c r="X182" i="16"/>
  <c r="Y182" i="16"/>
  <c r="X183" i="16"/>
  <c r="Y183" i="16"/>
  <c r="AG4" i="16"/>
  <c r="R4" i="4"/>
  <c r="AG5" i="16"/>
  <c r="AG6" i="16"/>
  <c r="R6" i="4"/>
  <c r="AG7" i="16"/>
  <c r="R7" i="4"/>
  <c r="AG8" i="16"/>
  <c r="R8" i="4"/>
  <c r="AG9" i="16"/>
  <c r="R9" i="4"/>
  <c r="AG10" i="16"/>
  <c r="R10" i="4"/>
  <c r="AG11" i="16"/>
  <c r="R11" i="4"/>
  <c r="AG12" i="16"/>
  <c r="R12" i="4"/>
  <c r="AG13" i="16"/>
  <c r="R13" i="4"/>
  <c r="AG14" i="16"/>
  <c r="R14" i="4"/>
  <c r="AG6" i="33"/>
  <c r="S6" i="4"/>
  <c r="AG7" i="33"/>
  <c r="S7" i="4"/>
  <c r="AG8" i="33"/>
  <c r="S8" i="4"/>
  <c r="AG9" i="33"/>
  <c r="S9" i="4"/>
  <c r="AG10" i="33"/>
  <c r="S10" i="4"/>
  <c r="AG11" i="33"/>
  <c r="S11" i="4"/>
  <c r="AG12" i="33"/>
  <c r="S12" i="4"/>
  <c r="AG13" i="33"/>
  <c r="S13" i="4"/>
  <c r="AG14" i="33"/>
  <c r="S14" i="4"/>
  <c r="X7" i="23"/>
  <c r="Y7" i="23"/>
  <c r="Y3" i="23"/>
  <c r="X8" i="23"/>
  <c r="Y8" i="23"/>
  <c r="X9" i="23"/>
  <c r="Y9" i="23"/>
  <c r="X10" i="23"/>
  <c r="Y10" i="23"/>
  <c r="X11" i="23"/>
  <c r="Y11" i="23"/>
  <c r="X12" i="23"/>
  <c r="Y12" i="23"/>
  <c r="X13" i="23"/>
  <c r="Y13" i="23"/>
  <c r="X14" i="23"/>
  <c r="Y14" i="23"/>
  <c r="X15" i="23"/>
  <c r="Y15" i="23"/>
  <c r="X16" i="23"/>
  <c r="Y16" i="23"/>
  <c r="AG4" i="23"/>
  <c r="T4" i="4"/>
  <c r="X17" i="23"/>
  <c r="Y17" i="23"/>
  <c r="X18" i="23"/>
  <c r="Y18" i="23"/>
  <c r="X19" i="23"/>
  <c r="Y19" i="23"/>
  <c r="X20" i="23"/>
  <c r="Y20" i="23"/>
  <c r="X21" i="23"/>
  <c r="Y21" i="23"/>
  <c r="X23" i="23"/>
  <c r="Y23" i="23"/>
  <c r="X24" i="23"/>
  <c r="Y24" i="23"/>
  <c r="X25" i="23"/>
  <c r="Y25" i="23"/>
  <c r="X26" i="23"/>
  <c r="Y26" i="23"/>
  <c r="X27" i="23"/>
  <c r="Y27" i="23"/>
  <c r="X28" i="23"/>
  <c r="Y28" i="23"/>
  <c r="X29" i="23"/>
  <c r="Y29" i="23"/>
  <c r="X30" i="23"/>
  <c r="Y30" i="23"/>
  <c r="X32" i="23"/>
  <c r="Y32" i="23"/>
  <c r="X33" i="23"/>
  <c r="Y33" i="23"/>
  <c r="X34" i="23"/>
  <c r="Y34" i="23"/>
  <c r="X35" i="23"/>
  <c r="Y35" i="23"/>
  <c r="X36" i="23"/>
  <c r="Y36" i="23"/>
  <c r="X37" i="23"/>
  <c r="Y37" i="23"/>
  <c r="X38" i="23"/>
  <c r="Y38" i="23"/>
  <c r="X39" i="23"/>
  <c r="Y39" i="23"/>
  <c r="X40" i="23"/>
  <c r="Y40" i="23"/>
  <c r="X41" i="23"/>
  <c r="Y41" i="23"/>
  <c r="X42" i="23"/>
  <c r="Y42" i="23"/>
  <c r="X43" i="23"/>
  <c r="Y43" i="23"/>
  <c r="Y44" i="23"/>
  <c r="Y45" i="23"/>
  <c r="X46" i="23"/>
  <c r="Y46" i="23"/>
  <c r="X47" i="23"/>
  <c r="Y47" i="23"/>
  <c r="X48" i="23"/>
  <c r="Y48" i="23"/>
  <c r="X49" i="23"/>
  <c r="Y49" i="23"/>
  <c r="X50" i="23"/>
  <c r="Y50" i="23"/>
  <c r="X51" i="23"/>
  <c r="Y51" i="23"/>
  <c r="X52" i="23"/>
  <c r="Y52" i="23"/>
  <c r="X53" i="23"/>
  <c r="Y53" i="23"/>
  <c r="X54" i="23"/>
  <c r="Y54" i="23"/>
  <c r="X55" i="23"/>
  <c r="Y55" i="23"/>
  <c r="X56" i="23"/>
  <c r="Y56" i="23"/>
  <c r="X57" i="23"/>
  <c r="Y57" i="23"/>
  <c r="X58" i="23"/>
  <c r="Y58" i="23"/>
  <c r="X59" i="23"/>
  <c r="Y59" i="23"/>
  <c r="X60" i="23"/>
  <c r="Y60" i="23"/>
  <c r="X61" i="23"/>
  <c r="Y61" i="23"/>
  <c r="X62" i="23"/>
  <c r="Y62" i="23"/>
  <c r="X63" i="23"/>
  <c r="Y63" i="23"/>
  <c r="X64" i="23"/>
  <c r="Y64" i="23"/>
  <c r="X65" i="23"/>
  <c r="Y65" i="23"/>
  <c r="X66" i="23"/>
  <c r="Y66" i="23"/>
  <c r="X67" i="23"/>
  <c r="Y67" i="23"/>
  <c r="X68" i="23"/>
  <c r="Y68" i="23"/>
  <c r="X69" i="23"/>
  <c r="Y69" i="23"/>
  <c r="X70" i="23"/>
  <c r="Y70" i="23"/>
  <c r="X71" i="23"/>
  <c r="Y71" i="23"/>
  <c r="X72" i="23"/>
  <c r="Y72" i="23"/>
  <c r="X73" i="23"/>
  <c r="Y73" i="23"/>
  <c r="X74" i="23"/>
  <c r="Y74" i="23"/>
  <c r="X75" i="23"/>
  <c r="Y75" i="23"/>
  <c r="X76" i="23"/>
  <c r="Y76" i="23"/>
  <c r="X77" i="23"/>
  <c r="Y77" i="23"/>
  <c r="X78" i="23"/>
  <c r="Y78" i="23"/>
  <c r="X79" i="23"/>
  <c r="Y79" i="23"/>
  <c r="X80" i="23"/>
  <c r="Y80" i="23"/>
  <c r="X81" i="23"/>
  <c r="Y81" i="23"/>
  <c r="X82" i="23"/>
  <c r="Y82" i="23"/>
  <c r="X83" i="23"/>
  <c r="Y83" i="23"/>
  <c r="X84" i="23"/>
  <c r="Y84" i="23"/>
  <c r="X85" i="23"/>
  <c r="Y85" i="23"/>
  <c r="X86" i="23"/>
  <c r="Y86" i="23"/>
  <c r="X87" i="23"/>
  <c r="Y87" i="23"/>
  <c r="X88" i="23"/>
  <c r="Y88" i="23"/>
  <c r="X89" i="23"/>
  <c r="Y89" i="23"/>
  <c r="X90" i="23"/>
  <c r="Y90" i="23"/>
  <c r="X91" i="23"/>
  <c r="Y91" i="23"/>
  <c r="X92" i="23"/>
  <c r="Y92" i="23"/>
  <c r="X93" i="23"/>
  <c r="Y93" i="23"/>
  <c r="X94" i="23"/>
  <c r="Y94" i="23"/>
  <c r="X95" i="23"/>
  <c r="Y95" i="23"/>
  <c r="X96" i="23"/>
  <c r="Y96" i="23"/>
  <c r="X97" i="23"/>
  <c r="Y97" i="23"/>
  <c r="X98" i="23"/>
  <c r="Y98" i="23"/>
  <c r="X99" i="23"/>
  <c r="Y99" i="23"/>
  <c r="X100" i="23"/>
  <c r="Y100" i="23"/>
  <c r="X101" i="23"/>
  <c r="Y101" i="23"/>
  <c r="X102" i="23"/>
  <c r="Y102" i="23"/>
  <c r="X103" i="23"/>
  <c r="Y103" i="23"/>
  <c r="X104" i="23"/>
  <c r="Y104" i="23"/>
  <c r="X105" i="23"/>
  <c r="Y105" i="23"/>
  <c r="X106" i="23"/>
  <c r="Y106" i="23"/>
  <c r="X107" i="23"/>
  <c r="Y107" i="23"/>
  <c r="X108" i="23"/>
  <c r="Y108" i="23"/>
  <c r="X109" i="23"/>
  <c r="Y109" i="23"/>
  <c r="X110" i="23"/>
  <c r="Y110" i="23"/>
  <c r="X111" i="23"/>
  <c r="Y111" i="23"/>
  <c r="X112" i="23"/>
  <c r="Y112" i="23"/>
  <c r="X113" i="23"/>
  <c r="Y113" i="23"/>
  <c r="X114" i="23"/>
  <c r="Y114" i="23"/>
  <c r="X115" i="23"/>
  <c r="Y115" i="23"/>
  <c r="X116" i="23"/>
  <c r="Y116" i="23"/>
  <c r="X117" i="23"/>
  <c r="Y117" i="23"/>
  <c r="X118" i="23"/>
  <c r="Y118" i="23"/>
  <c r="X119" i="23"/>
  <c r="Y119" i="23"/>
  <c r="X120" i="23"/>
  <c r="Y120" i="23"/>
  <c r="X121" i="23"/>
  <c r="Y121" i="23"/>
  <c r="X122" i="23"/>
  <c r="Y122" i="23"/>
  <c r="X123" i="23"/>
  <c r="Y123" i="23"/>
  <c r="X124" i="23"/>
  <c r="Y124" i="23"/>
  <c r="X125" i="23"/>
  <c r="Y125" i="23"/>
  <c r="X126" i="23"/>
  <c r="Y126" i="23"/>
  <c r="X127" i="23"/>
  <c r="Y127" i="23"/>
  <c r="X128" i="23"/>
  <c r="Y128" i="23"/>
  <c r="X129" i="23"/>
  <c r="Y129" i="23"/>
  <c r="X130" i="23"/>
  <c r="Y130" i="23"/>
  <c r="X131" i="23"/>
  <c r="Y131" i="23"/>
  <c r="X132" i="23"/>
  <c r="Y132" i="23"/>
  <c r="X133" i="23"/>
  <c r="Y133" i="23"/>
  <c r="X134" i="23"/>
  <c r="Y134" i="23"/>
  <c r="X135" i="23"/>
  <c r="Y135" i="23"/>
  <c r="X136" i="23"/>
  <c r="Y136" i="23"/>
  <c r="X137" i="23"/>
  <c r="Y137" i="23"/>
  <c r="X138" i="23"/>
  <c r="Y138" i="23"/>
  <c r="X139" i="23"/>
  <c r="Y139" i="23"/>
  <c r="X140" i="23"/>
  <c r="Y140" i="23"/>
  <c r="X141" i="23"/>
  <c r="Y141" i="23"/>
  <c r="X142" i="23"/>
  <c r="Y142" i="23"/>
  <c r="X143" i="23"/>
  <c r="Y143" i="23"/>
  <c r="X144" i="23"/>
  <c r="Y144" i="23"/>
  <c r="X145" i="23"/>
  <c r="Y145" i="23"/>
  <c r="X146" i="23"/>
  <c r="Y146" i="23"/>
  <c r="X147" i="23"/>
  <c r="Y147" i="23"/>
  <c r="X148" i="23"/>
  <c r="Y148" i="23"/>
  <c r="X149" i="23"/>
  <c r="Y149" i="23"/>
  <c r="X150" i="23"/>
  <c r="Y150" i="23"/>
  <c r="X151" i="23"/>
  <c r="Y151" i="23"/>
  <c r="X152" i="23"/>
  <c r="Y152" i="23"/>
  <c r="X153" i="23"/>
  <c r="Y153" i="23"/>
  <c r="X154" i="23"/>
  <c r="Y154" i="23"/>
  <c r="X155" i="23"/>
  <c r="Y155" i="23"/>
  <c r="X156" i="23"/>
  <c r="Y156" i="23"/>
  <c r="X157" i="23"/>
  <c r="Y157" i="23"/>
  <c r="X158" i="23"/>
  <c r="Y158" i="23"/>
  <c r="X159" i="23"/>
  <c r="Y159" i="23"/>
  <c r="X160" i="23"/>
  <c r="Y160" i="23"/>
  <c r="X161" i="23"/>
  <c r="Y161" i="23"/>
  <c r="X162" i="23"/>
  <c r="Y162" i="23"/>
  <c r="X163" i="23"/>
  <c r="Y163" i="23"/>
  <c r="X164" i="23"/>
  <c r="Y164" i="23"/>
  <c r="X165" i="23"/>
  <c r="Y165" i="23"/>
  <c r="X166" i="23"/>
  <c r="Y166" i="23"/>
  <c r="X167" i="23"/>
  <c r="Y167" i="23"/>
  <c r="X168" i="23"/>
  <c r="Y168" i="23"/>
  <c r="X169" i="23"/>
  <c r="Y169" i="23"/>
  <c r="X170" i="23"/>
  <c r="Y170" i="23"/>
  <c r="X171" i="23"/>
  <c r="Y171" i="23"/>
  <c r="X172" i="23"/>
  <c r="Y172" i="23"/>
  <c r="X173" i="23"/>
  <c r="Y173" i="23"/>
  <c r="X174" i="23"/>
  <c r="Y174" i="23"/>
  <c r="X175" i="23"/>
  <c r="Y175" i="23"/>
  <c r="X176" i="23"/>
  <c r="Y176" i="23"/>
  <c r="X177" i="23"/>
  <c r="Y177" i="23"/>
  <c r="X178" i="23"/>
  <c r="Y178" i="23"/>
  <c r="X179" i="23"/>
  <c r="Y179" i="23"/>
  <c r="X180" i="23"/>
  <c r="Y180" i="23"/>
  <c r="X181" i="23"/>
  <c r="Y181" i="23"/>
  <c r="X182" i="23"/>
  <c r="Y182" i="23"/>
  <c r="X183" i="23"/>
  <c r="Y183" i="23"/>
  <c r="AG6" i="23"/>
  <c r="T6" i="4"/>
  <c r="AG7" i="23"/>
  <c r="T7" i="4"/>
  <c r="AG8" i="23"/>
  <c r="T8" i="4"/>
  <c r="AG9" i="23"/>
  <c r="T9" i="4"/>
  <c r="AG10" i="23"/>
  <c r="T10" i="4"/>
  <c r="AG11" i="23"/>
  <c r="T11" i="4"/>
  <c r="AG12" i="23"/>
  <c r="T12" i="4"/>
  <c r="AG13" i="23"/>
  <c r="T13" i="4"/>
  <c r="AG14" i="23"/>
  <c r="T14" i="4"/>
  <c r="O4" i="22"/>
  <c r="P4" i="22"/>
  <c r="O5" i="22"/>
  <c r="P5" i="22"/>
  <c r="O6" i="22"/>
  <c r="P6" i="22"/>
  <c r="P3" i="22"/>
  <c r="X3" i="22"/>
  <c r="W3" i="4"/>
  <c r="X6" i="22"/>
  <c r="W6" i="4"/>
  <c r="X7" i="22"/>
  <c r="X8" i="22"/>
  <c r="W8" i="4"/>
  <c r="X9" i="22"/>
  <c r="W9" i="4"/>
  <c r="X10" i="22"/>
  <c r="W10" i="4"/>
  <c r="X11" i="22"/>
  <c r="X12" i="22"/>
  <c r="W12" i="4"/>
  <c r="X13" i="22"/>
  <c r="W13" i="4"/>
  <c r="X14" i="22"/>
  <c r="AH16" i="4"/>
  <c r="S21" i="4"/>
  <c r="S2" i="4"/>
  <c r="AG1" i="33"/>
  <c r="S1" i="4"/>
  <c r="Z84" i="33"/>
  <c r="Z83" i="33"/>
  <c r="Z82" i="33"/>
  <c r="Z81" i="33"/>
  <c r="Z80" i="33"/>
  <c r="Z79" i="33"/>
  <c r="Z78" i="33"/>
  <c r="Z77" i="33"/>
  <c r="Z75" i="33"/>
  <c r="Z74" i="33"/>
  <c r="Z73" i="33"/>
  <c r="Z72" i="33"/>
  <c r="Z71" i="33"/>
  <c r="Z70" i="33"/>
  <c r="Z69" i="33"/>
  <c r="Z68" i="33"/>
  <c r="Z67" i="33"/>
  <c r="Z66" i="33"/>
  <c r="Z65" i="33"/>
  <c r="Z64" i="33"/>
  <c r="Z63" i="33"/>
  <c r="Z62" i="33"/>
  <c r="Z61" i="33"/>
  <c r="Z60" i="33"/>
  <c r="Z59" i="33"/>
  <c r="Z58" i="33"/>
  <c r="Z57" i="33"/>
  <c r="Z56" i="33"/>
  <c r="Z55" i="33"/>
  <c r="Z54" i="33"/>
  <c r="Z53" i="33"/>
  <c r="Z52" i="33"/>
  <c r="Z51" i="33"/>
  <c r="Z50" i="33"/>
  <c r="Z49" i="33"/>
  <c r="Z48" i="33"/>
  <c r="Z47" i="33"/>
  <c r="Z46" i="33"/>
  <c r="Z45" i="33"/>
  <c r="Z44" i="33"/>
  <c r="Z43" i="33"/>
  <c r="Z42" i="33"/>
  <c r="Z41" i="33"/>
  <c r="Z40" i="33"/>
  <c r="Z39" i="33"/>
  <c r="Z38" i="33"/>
  <c r="Z37" i="33"/>
  <c r="Z36" i="33"/>
  <c r="Z35" i="33"/>
  <c r="Z34" i="33"/>
  <c r="Z33" i="33"/>
  <c r="Z32" i="33"/>
  <c r="Z31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AM3" i="33"/>
  <c r="AM4" i="33"/>
  <c r="AM5" i="33"/>
  <c r="AM6" i="33"/>
  <c r="AM7" i="33"/>
  <c r="AM8" i="33"/>
  <c r="AM9" i="33"/>
  <c r="AM10" i="33"/>
  <c r="AM11" i="33"/>
  <c r="AM12" i="33"/>
  <c r="AM13" i="33"/>
  <c r="AM14" i="33"/>
  <c r="AL3" i="33"/>
  <c r="AL4" i="33"/>
  <c r="AL5" i="33"/>
  <c r="AL6" i="33"/>
  <c r="AL7" i="33"/>
  <c r="AL8" i="33"/>
  <c r="AL9" i="33"/>
  <c r="AL10" i="33"/>
  <c r="AL11" i="33"/>
  <c r="AL12" i="33"/>
  <c r="AL13" i="33"/>
  <c r="AL14" i="33"/>
  <c r="AK3" i="33"/>
  <c r="AK4" i="33"/>
  <c r="AK5" i="33"/>
  <c r="AK6" i="33"/>
  <c r="AK7" i="33"/>
  <c r="AK8" i="33"/>
  <c r="AK9" i="33"/>
  <c r="AK10" i="33"/>
  <c r="AK11" i="33"/>
  <c r="AK12" i="33"/>
  <c r="AK13" i="33"/>
  <c r="AK14" i="33"/>
  <c r="AJ3" i="33"/>
  <c r="AJ4" i="33"/>
  <c r="AJ5" i="33"/>
  <c r="AJ6" i="33"/>
  <c r="AJ7" i="33"/>
  <c r="AJ8" i="33"/>
  <c r="AJ9" i="33"/>
  <c r="AJ10" i="33"/>
  <c r="AJ11" i="33"/>
  <c r="AJ12" i="33"/>
  <c r="AJ13" i="33"/>
  <c r="AJ14" i="33"/>
  <c r="AI3" i="33"/>
  <c r="AI4" i="33"/>
  <c r="AI5" i="33"/>
  <c r="AI6" i="33"/>
  <c r="AI7" i="33"/>
  <c r="AI8" i="33"/>
  <c r="AI9" i="33"/>
  <c r="AI10" i="33"/>
  <c r="AI11" i="33"/>
  <c r="AI12" i="33"/>
  <c r="AI13" i="33"/>
  <c r="AI14" i="33"/>
  <c r="AH3" i="33"/>
  <c r="AH4" i="33"/>
  <c r="AH5" i="33"/>
  <c r="AH6" i="33"/>
  <c r="AH7" i="33"/>
  <c r="AH8" i="33"/>
  <c r="AH9" i="33"/>
  <c r="AH10" i="33"/>
  <c r="AH11" i="33"/>
  <c r="AH12" i="33"/>
  <c r="AH13" i="33"/>
  <c r="AH14" i="33"/>
  <c r="AF15" i="33"/>
  <c r="Z12" i="33"/>
  <c r="Z11" i="33"/>
  <c r="Z10" i="33"/>
  <c r="Z9" i="33"/>
  <c r="Z8" i="33"/>
  <c r="Z7" i="33"/>
  <c r="Z6" i="33"/>
  <c r="AM1" i="33"/>
  <c r="AL1" i="33"/>
  <c r="AK1" i="33"/>
  <c r="AJ1" i="33"/>
  <c r="AI1" i="33"/>
  <c r="AH1" i="33"/>
  <c r="Z22" i="5"/>
  <c r="AH27" i="4"/>
  <c r="AH26" i="4"/>
  <c r="AH25" i="4"/>
  <c r="Z23" i="25"/>
  <c r="Z24" i="25"/>
  <c r="C21" i="4"/>
  <c r="V21" i="4"/>
  <c r="V22" i="4" s="1"/>
  <c r="Z18" i="11"/>
  <c r="Z19" i="11"/>
  <c r="Z20" i="11"/>
  <c r="Z21" i="11"/>
  <c r="Z22" i="11"/>
  <c r="Z23" i="11"/>
  <c r="Z24" i="11"/>
  <c r="Z36" i="5"/>
  <c r="Z37" i="5"/>
  <c r="Z38" i="5"/>
  <c r="Z39" i="5"/>
  <c r="Z40" i="5"/>
  <c r="Z43" i="5"/>
  <c r="Z44" i="5"/>
  <c r="Z45" i="5"/>
  <c r="Z46" i="5"/>
  <c r="Z47" i="5"/>
  <c r="Z48" i="5"/>
  <c r="Z49" i="5"/>
  <c r="Z50" i="5"/>
  <c r="Z51" i="5"/>
  <c r="Z52" i="5"/>
  <c r="Z20" i="5"/>
  <c r="O21" i="4"/>
  <c r="D21" i="4"/>
  <c r="E21" i="4"/>
  <c r="F21" i="4"/>
  <c r="H21" i="4"/>
  <c r="I21" i="4"/>
  <c r="M21" i="4"/>
  <c r="N21" i="4"/>
  <c r="Q21" i="4"/>
  <c r="R21" i="4"/>
  <c r="T21" i="4"/>
  <c r="U21" i="4"/>
  <c r="W21" i="4"/>
  <c r="W22" i="4" s="1"/>
  <c r="X21" i="4"/>
  <c r="Y21" i="4"/>
  <c r="AA21" i="4"/>
  <c r="AB21" i="4"/>
  <c r="AC21" i="4"/>
  <c r="AD21" i="4"/>
  <c r="AE21" i="4"/>
  <c r="AF21" i="4"/>
  <c r="AF22" i="4" s="1"/>
  <c r="AG21" i="4"/>
  <c r="B21" i="4"/>
  <c r="AH18" i="4"/>
  <c r="B2" i="4"/>
  <c r="B6" i="4"/>
  <c r="B7" i="4"/>
  <c r="AG1" i="6"/>
  <c r="B1" i="4"/>
  <c r="Z4" i="17"/>
  <c r="Z17" i="11"/>
  <c r="Z25" i="11"/>
  <c r="Z26" i="11"/>
  <c r="Z27" i="11"/>
  <c r="Z28" i="11"/>
  <c r="Z29" i="11"/>
  <c r="X176" i="25"/>
  <c r="X177" i="25"/>
  <c r="Y177" i="25"/>
  <c r="X178" i="25"/>
  <c r="Y178" i="25"/>
  <c r="X179" i="25"/>
  <c r="Y179" i="25"/>
  <c r="X180" i="25"/>
  <c r="Y180" i="25"/>
  <c r="AM4" i="27"/>
  <c r="AL4" i="27"/>
  <c r="AK4" i="27"/>
  <c r="AJ4" i="27"/>
  <c r="AI4" i="27"/>
  <c r="AH4" i="27"/>
  <c r="AH19" i="4"/>
  <c r="AG1" i="12"/>
  <c r="D1" i="4"/>
  <c r="M2" i="4"/>
  <c r="AJ3" i="29"/>
  <c r="AJ4" i="29"/>
  <c r="AJ5" i="29"/>
  <c r="AJ6" i="29"/>
  <c r="AJ7" i="29"/>
  <c r="AJ8" i="29"/>
  <c r="AJ9" i="29"/>
  <c r="AJ10" i="29"/>
  <c r="AJ11" i="29"/>
  <c r="AJ12" i="29"/>
  <c r="AJ13" i="29"/>
  <c r="AJ14" i="29"/>
  <c r="AJ1" i="29"/>
  <c r="M1" i="4"/>
  <c r="X186" i="29"/>
  <c r="Y186" i="29"/>
  <c r="X187" i="29"/>
  <c r="Y187" i="29"/>
  <c r="X188" i="29"/>
  <c r="Y188" i="29"/>
  <c r="X189" i="29"/>
  <c r="Y189" i="29"/>
  <c r="X190" i="29"/>
  <c r="Y190" i="29"/>
  <c r="Z88" i="29"/>
  <c r="Z87" i="29"/>
  <c r="Z86" i="29"/>
  <c r="Z85" i="29"/>
  <c r="Z84" i="29"/>
  <c r="Z83" i="29"/>
  <c r="Z82" i="29"/>
  <c r="Z81" i="29"/>
  <c r="Z79" i="29"/>
  <c r="Z78" i="29"/>
  <c r="Z77" i="29"/>
  <c r="Z76" i="29"/>
  <c r="Z75" i="29"/>
  <c r="Z74" i="29"/>
  <c r="Z73" i="29"/>
  <c r="Z72" i="29"/>
  <c r="Z71" i="29"/>
  <c r="Z70" i="29"/>
  <c r="Z69" i="29"/>
  <c r="Z68" i="29"/>
  <c r="Z67" i="29"/>
  <c r="Z66" i="29"/>
  <c r="Z65" i="29"/>
  <c r="Z64" i="29"/>
  <c r="Z63" i="29"/>
  <c r="Z62" i="29"/>
  <c r="Z61" i="29"/>
  <c r="Z60" i="29"/>
  <c r="Z59" i="29"/>
  <c r="Z58" i="29"/>
  <c r="Z57" i="29"/>
  <c r="Z56" i="29"/>
  <c r="Z55" i="29"/>
  <c r="Z54" i="29"/>
  <c r="Z53" i="29"/>
  <c r="Z52" i="29"/>
  <c r="Z51" i="29"/>
  <c r="Z50" i="29"/>
  <c r="Z49" i="29"/>
  <c r="Z48" i="29"/>
  <c r="Z47" i="29"/>
  <c r="Z46" i="29"/>
  <c r="Z45" i="29"/>
  <c r="Z44" i="29"/>
  <c r="Z43" i="29"/>
  <c r="Z42" i="29"/>
  <c r="Z41" i="29"/>
  <c r="Z40" i="29"/>
  <c r="Z39" i="29"/>
  <c r="Z38" i="29"/>
  <c r="Z37" i="29"/>
  <c r="Z36" i="29"/>
  <c r="Z35" i="29"/>
  <c r="Z34" i="29"/>
  <c r="Z33" i="29"/>
  <c r="Z32" i="29"/>
  <c r="Z31" i="29"/>
  <c r="Z30" i="29"/>
  <c r="Z29" i="29"/>
  <c r="Z28" i="29"/>
  <c r="Z27" i="29"/>
  <c r="Z26" i="29"/>
  <c r="Z25" i="29"/>
  <c r="Z24" i="29"/>
  <c r="Z23" i="29"/>
  <c r="Z22" i="29"/>
  <c r="Z21" i="29"/>
  <c r="Z20" i="29"/>
  <c r="Z19" i="29"/>
  <c r="Z18" i="29"/>
  <c r="Z17" i="29"/>
  <c r="Z16" i="29"/>
  <c r="AM3" i="29"/>
  <c r="AM4" i="29"/>
  <c r="AM5" i="29"/>
  <c r="AM6" i="29"/>
  <c r="AM7" i="29"/>
  <c r="AM8" i="29"/>
  <c r="AM9" i="29"/>
  <c r="AM10" i="29"/>
  <c r="AM11" i="29"/>
  <c r="AM12" i="29"/>
  <c r="AM13" i="29"/>
  <c r="AM14" i="29"/>
  <c r="AL3" i="29"/>
  <c r="AL4" i="29"/>
  <c r="AL5" i="29"/>
  <c r="AL6" i="29"/>
  <c r="AL7" i="29"/>
  <c r="AL8" i="29"/>
  <c r="AL9" i="29"/>
  <c r="AL10" i="29"/>
  <c r="AL11" i="29"/>
  <c r="AL12" i="29"/>
  <c r="AL13" i="29"/>
  <c r="AL14" i="29"/>
  <c r="AK3" i="29"/>
  <c r="AK4" i="29"/>
  <c r="AK5" i="29"/>
  <c r="AK6" i="29"/>
  <c r="AK7" i="29"/>
  <c r="AK8" i="29"/>
  <c r="AK9" i="29"/>
  <c r="AK10" i="29"/>
  <c r="AK11" i="29"/>
  <c r="AK12" i="29"/>
  <c r="AK13" i="29"/>
  <c r="AK14" i="29"/>
  <c r="AI3" i="29"/>
  <c r="AI4" i="29"/>
  <c r="AI5" i="29"/>
  <c r="AI6" i="29"/>
  <c r="AI7" i="29"/>
  <c r="AI8" i="29"/>
  <c r="AI9" i="29"/>
  <c r="AI10" i="29"/>
  <c r="AI11" i="29"/>
  <c r="AI12" i="29"/>
  <c r="AI13" i="29"/>
  <c r="AI14" i="29"/>
  <c r="AH3" i="29"/>
  <c r="AH4" i="29"/>
  <c r="AH5" i="29"/>
  <c r="AH6" i="29"/>
  <c r="AH7" i="29"/>
  <c r="AH8" i="29"/>
  <c r="AH9" i="29"/>
  <c r="AH10" i="29"/>
  <c r="AH11" i="29"/>
  <c r="AH12" i="29"/>
  <c r="AH13" i="29"/>
  <c r="AH14" i="29"/>
  <c r="AF15" i="29"/>
  <c r="Z15" i="29"/>
  <c r="Z14" i="29"/>
  <c r="Z13" i="29"/>
  <c r="Z12" i="29"/>
  <c r="Z11" i="29"/>
  <c r="Z10" i="29"/>
  <c r="Z9" i="29"/>
  <c r="Z8" i="29"/>
  <c r="Z7" i="29"/>
  <c r="Z6" i="29"/>
  <c r="Z5" i="29"/>
  <c r="Z4" i="29"/>
  <c r="AM1" i="29"/>
  <c r="AL1" i="29"/>
  <c r="AK1" i="29"/>
  <c r="AI1" i="29"/>
  <c r="AH1" i="29"/>
  <c r="AG1" i="29"/>
  <c r="X184" i="6"/>
  <c r="Y184" i="6"/>
  <c r="X185" i="6"/>
  <c r="X186" i="6"/>
  <c r="Y186" i="6"/>
  <c r="X187" i="6"/>
  <c r="Y187" i="6"/>
  <c r="X188" i="6"/>
  <c r="Y188" i="6"/>
  <c r="Z7" i="5"/>
  <c r="Z8" i="5"/>
  <c r="Z9" i="5"/>
  <c r="Z10" i="5"/>
  <c r="Z11" i="5"/>
  <c r="Z12" i="5"/>
  <c r="Z13" i="5"/>
  <c r="Z14" i="5"/>
  <c r="X186" i="17"/>
  <c r="Y186" i="17"/>
  <c r="X187" i="17"/>
  <c r="Y187" i="17"/>
  <c r="X188" i="17"/>
  <c r="Y188" i="17"/>
  <c r="X189" i="17"/>
  <c r="Y189" i="17"/>
  <c r="X190" i="17"/>
  <c r="Y190" i="17"/>
  <c r="X184" i="16"/>
  <c r="Y184" i="16"/>
  <c r="X185" i="16"/>
  <c r="Y185" i="16"/>
  <c r="X186" i="16"/>
  <c r="Y186" i="16"/>
  <c r="X187" i="16"/>
  <c r="Y187" i="16"/>
  <c r="X188" i="16"/>
  <c r="Y188" i="16"/>
  <c r="AH24" i="4"/>
  <c r="L2" i="4"/>
  <c r="AG1" i="28"/>
  <c r="X185" i="28"/>
  <c r="Y185" i="28"/>
  <c r="X186" i="28"/>
  <c r="Y186" i="28"/>
  <c r="X187" i="28"/>
  <c r="Y187" i="28"/>
  <c r="X188" i="28"/>
  <c r="Y188" i="28"/>
  <c r="X189" i="28"/>
  <c r="Y189" i="28"/>
  <c r="Z87" i="28"/>
  <c r="Z86" i="28"/>
  <c r="Z85" i="28"/>
  <c r="Z84" i="28"/>
  <c r="Z83" i="28"/>
  <c r="Z82" i="28"/>
  <c r="Z81" i="28"/>
  <c r="Z80" i="28"/>
  <c r="Z78" i="28"/>
  <c r="Z77" i="28"/>
  <c r="Z76" i="28"/>
  <c r="Z75" i="28"/>
  <c r="Z74" i="28"/>
  <c r="Z73" i="28"/>
  <c r="Z72" i="28"/>
  <c r="Z71" i="28"/>
  <c r="Z70" i="28"/>
  <c r="Z69" i="28"/>
  <c r="Z68" i="28"/>
  <c r="Z67" i="28"/>
  <c r="Z66" i="28"/>
  <c r="Z65" i="28"/>
  <c r="Z64" i="28"/>
  <c r="Z63" i="28"/>
  <c r="Z62" i="28"/>
  <c r="Z61" i="28"/>
  <c r="Z60" i="28"/>
  <c r="Z59" i="28"/>
  <c r="Z58" i="28"/>
  <c r="Z57" i="28"/>
  <c r="Z56" i="28"/>
  <c r="Z55" i="28"/>
  <c r="Z54" i="28"/>
  <c r="Z53" i="28"/>
  <c r="Z52" i="28"/>
  <c r="Z51" i="28"/>
  <c r="Z50" i="28"/>
  <c r="Z49" i="28"/>
  <c r="Z48" i="28"/>
  <c r="Z47" i="28"/>
  <c r="Z46" i="28"/>
  <c r="Z45" i="28"/>
  <c r="Z44" i="28"/>
  <c r="Z43" i="28"/>
  <c r="Z42" i="28"/>
  <c r="Z41" i="28"/>
  <c r="Z40" i="28"/>
  <c r="Z39" i="28"/>
  <c r="Z38" i="28"/>
  <c r="Z37" i="28"/>
  <c r="Z36" i="28"/>
  <c r="Z35" i="28"/>
  <c r="Z34" i="28"/>
  <c r="Z33" i="28"/>
  <c r="Z32" i="28"/>
  <c r="Z31" i="28"/>
  <c r="Z30" i="28"/>
  <c r="Z29" i="28"/>
  <c r="Z28" i="28"/>
  <c r="Z27" i="28"/>
  <c r="Z26" i="28"/>
  <c r="Z25" i="28"/>
  <c r="Z24" i="28"/>
  <c r="Z23" i="28"/>
  <c r="Z22" i="28"/>
  <c r="Z21" i="28"/>
  <c r="Z20" i="28"/>
  <c r="Z19" i="28"/>
  <c r="Z18" i="28"/>
  <c r="Z17" i="28"/>
  <c r="Z16" i="28"/>
  <c r="Z15" i="28"/>
  <c r="AM3" i="28"/>
  <c r="AM4" i="28"/>
  <c r="AM5" i="28"/>
  <c r="AM6" i="28"/>
  <c r="AM7" i="28"/>
  <c r="AM8" i="28"/>
  <c r="AM9" i="28"/>
  <c r="AM10" i="28"/>
  <c r="AM11" i="28"/>
  <c r="AM12" i="28"/>
  <c r="AM13" i="28"/>
  <c r="AM14" i="28"/>
  <c r="AL3" i="28"/>
  <c r="AL4" i="28"/>
  <c r="AL5" i="28"/>
  <c r="AL6" i="28"/>
  <c r="AL7" i="28"/>
  <c r="AL8" i="28"/>
  <c r="AL9" i="28"/>
  <c r="AL10" i="28"/>
  <c r="AL11" i="28"/>
  <c r="AL12" i="28"/>
  <c r="AL13" i="28"/>
  <c r="AL14" i="28"/>
  <c r="AK3" i="28"/>
  <c r="AK4" i="28"/>
  <c r="AK5" i="28"/>
  <c r="AK6" i="28"/>
  <c r="AK7" i="28"/>
  <c r="AK8" i="28"/>
  <c r="AK9" i="28"/>
  <c r="AK10" i="28"/>
  <c r="AK11" i="28"/>
  <c r="AK12" i="28"/>
  <c r="AK13" i="28"/>
  <c r="AK14" i="28"/>
  <c r="AJ3" i="28"/>
  <c r="AJ4" i="28"/>
  <c r="AJ5" i="28"/>
  <c r="AJ6" i="28"/>
  <c r="AJ7" i="28"/>
  <c r="AJ8" i="28"/>
  <c r="AJ9" i="28"/>
  <c r="AJ10" i="28"/>
  <c r="AJ11" i="28"/>
  <c r="AJ12" i="28"/>
  <c r="AJ13" i="28"/>
  <c r="AJ14" i="28"/>
  <c r="AI3" i="28"/>
  <c r="AI4" i="28"/>
  <c r="AI5" i="28"/>
  <c r="AI6" i="28"/>
  <c r="AI7" i="28"/>
  <c r="AI8" i="28"/>
  <c r="AI9" i="28"/>
  <c r="AI10" i="28"/>
  <c r="AI11" i="28"/>
  <c r="AI12" i="28"/>
  <c r="AI13" i="28"/>
  <c r="AI14" i="28"/>
  <c r="AH3" i="28"/>
  <c r="AH4" i="28"/>
  <c r="AH5" i="28"/>
  <c r="AH6" i="28"/>
  <c r="AH7" i="28"/>
  <c r="AH8" i="28"/>
  <c r="AH9" i="28"/>
  <c r="AH10" i="28"/>
  <c r="AH11" i="28"/>
  <c r="AH12" i="28"/>
  <c r="AH13" i="28"/>
  <c r="AH14" i="28"/>
  <c r="AF15" i="28"/>
  <c r="Z14" i="28"/>
  <c r="Z13" i="28"/>
  <c r="Z12" i="28"/>
  <c r="Z11" i="28"/>
  <c r="Z10" i="28"/>
  <c r="Z9" i="28"/>
  <c r="Z8" i="28"/>
  <c r="Z7" i="28"/>
  <c r="Z6" i="28"/>
  <c r="Z5" i="28"/>
  <c r="Z4" i="28"/>
  <c r="AM1" i="28"/>
  <c r="AL1" i="28"/>
  <c r="AK1" i="28"/>
  <c r="AJ1" i="28"/>
  <c r="AI1" i="28"/>
  <c r="AH1" i="28"/>
  <c r="Z41" i="23"/>
  <c r="F3" i="4"/>
  <c r="F5" i="4"/>
  <c r="R5" i="4"/>
  <c r="H6" i="4"/>
  <c r="F7" i="4"/>
  <c r="W7" i="4"/>
  <c r="F8" i="4"/>
  <c r="F9" i="4"/>
  <c r="F11" i="4"/>
  <c r="W11" i="4"/>
  <c r="F13" i="4"/>
  <c r="W14" i="4"/>
  <c r="I2" i="4"/>
  <c r="AG1" i="27"/>
  <c r="I1" i="4"/>
  <c r="H2" i="4"/>
  <c r="AG1" i="25"/>
  <c r="X185" i="27"/>
  <c r="Y185" i="27"/>
  <c r="X186" i="27"/>
  <c r="Y186" i="27"/>
  <c r="X187" i="27"/>
  <c r="Y187" i="27"/>
  <c r="X188" i="27"/>
  <c r="Y188" i="27"/>
  <c r="X189" i="27"/>
  <c r="Y189" i="27"/>
  <c r="Z87" i="27"/>
  <c r="Z86" i="27"/>
  <c r="Z85" i="27"/>
  <c r="Z84" i="27"/>
  <c r="Z83" i="27"/>
  <c r="Z82" i="27"/>
  <c r="Z81" i="27"/>
  <c r="Z80" i="27"/>
  <c r="Z78" i="27"/>
  <c r="Z77" i="27"/>
  <c r="Z76" i="27"/>
  <c r="Z75" i="27"/>
  <c r="Z74" i="27"/>
  <c r="Z73" i="27"/>
  <c r="Z72" i="27"/>
  <c r="Z71" i="27"/>
  <c r="Z70" i="27"/>
  <c r="Z69" i="27"/>
  <c r="Z68" i="27"/>
  <c r="Z67" i="27"/>
  <c r="Z66" i="27"/>
  <c r="Z65" i="27"/>
  <c r="Z64" i="27"/>
  <c r="Z63" i="27"/>
  <c r="Z62" i="27"/>
  <c r="Z61" i="27"/>
  <c r="Z60" i="27"/>
  <c r="Z59" i="27"/>
  <c r="Z58" i="27"/>
  <c r="Z57" i="27"/>
  <c r="Z56" i="27"/>
  <c r="Z55" i="27"/>
  <c r="Z54" i="27"/>
  <c r="Z53" i="27"/>
  <c r="Z52" i="27"/>
  <c r="Z51" i="27"/>
  <c r="Z50" i="27"/>
  <c r="Z49" i="27"/>
  <c r="Z48" i="27"/>
  <c r="Z47" i="27"/>
  <c r="Z46" i="27"/>
  <c r="Z45" i="27"/>
  <c r="Z44" i="27"/>
  <c r="Z43" i="27"/>
  <c r="Z42" i="27"/>
  <c r="Z41" i="27"/>
  <c r="Z40" i="27"/>
  <c r="Z39" i="27"/>
  <c r="Z38" i="27"/>
  <c r="Z37" i="27"/>
  <c r="Z36" i="27"/>
  <c r="Z35" i="27"/>
  <c r="Z34" i="27"/>
  <c r="Z33" i="27"/>
  <c r="Z32" i="27"/>
  <c r="Z31" i="27"/>
  <c r="Z30" i="27"/>
  <c r="Z29" i="27"/>
  <c r="Z28" i="27"/>
  <c r="Z27" i="27"/>
  <c r="Z26" i="27"/>
  <c r="Z25" i="27"/>
  <c r="Z24" i="27"/>
  <c r="Z23" i="27"/>
  <c r="Z22" i="27"/>
  <c r="Z21" i="27"/>
  <c r="Z20" i="27"/>
  <c r="Z19" i="27"/>
  <c r="Z18" i="27"/>
  <c r="Z17" i="27"/>
  <c r="Z16" i="27"/>
  <c r="Z15" i="27"/>
  <c r="AM3" i="27"/>
  <c r="AM5" i="27"/>
  <c r="AM6" i="27"/>
  <c r="AM7" i="27"/>
  <c r="AM8" i="27"/>
  <c r="AM9" i="27"/>
  <c r="AM10" i="27"/>
  <c r="AM11" i="27"/>
  <c r="AM12" i="27"/>
  <c r="AM13" i="27"/>
  <c r="AM14" i="27"/>
  <c r="AL3" i="27"/>
  <c r="AL5" i="27"/>
  <c r="AL6" i="27"/>
  <c r="AL7" i="27"/>
  <c r="AL8" i="27"/>
  <c r="AL9" i="27"/>
  <c r="AL10" i="27"/>
  <c r="AL11" i="27"/>
  <c r="AL12" i="27"/>
  <c r="AL13" i="27"/>
  <c r="AL14" i="27"/>
  <c r="AK3" i="27"/>
  <c r="AK5" i="27"/>
  <c r="AK6" i="27"/>
  <c r="AK7" i="27"/>
  <c r="AK8" i="27"/>
  <c r="AK9" i="27"/>
  <c r="AK10" i="27"/>
  <c r="AK11" i="27"/>
  <c r="AK12" i="27"/>
  <c r="AK13" i="27"/>
  <c r="AK14" i="27"/>
  <c r="AJ3" i="27"/>
  <c r="AJ5" i="27"/>
  <c r="AJ6" i="27"/>
  <c r="AJ7" i="27"/>
  <c r="AJ8" i="27"/>
  <c r="AJ9" i="27"/>
  <c r="AJ10" i="27"/>
  <c r="AJ11" i="27"/>
  <c r="AJ12" i="27"/>
  <c r="AJ13" i="27"/>
  <c r="AJ14" i="27"/>
  <c r="AI3" i="27"/>
  <c r="AI5" i="27"/>
  <c r="AI6" i="27"/>
  <c r="AI7" i="27"/>
  <c r="AI8" i="27"/>
  <c r="AI9" i="27"/>
  <c r="AI10" i="27"/>
  <c r="AI11" i="27"/>
  <c r="AI12" i="27"/>
  <c r="AI13" i="27"/>
  <c r="AI14" i="27"/>
  <c r="AH3" i="27"/>
  <c r="AH5" i="27"/>
  <c r="AH6" i="27"/>
  <c r="AH7" i="27"/>
  <c r="AH8" i="27"/>
  <c r="AH9" i="27"/>
  <c r="AH10" i="27"/>
  <c r="AH11" i="27"/>
  <c r="AH12" i="27"/>
  <c r="AH13" i="27"/>
  <c r="AH14" i="27"/>
  <c r="AF15" i="27"/>
  <c r="Z14" i="27"/>
  <c r="Z13" i="27"/>
  <c r="Z12" i="27"/>
  <c r="Z11" i="27"/>
  <c r="Z10" i="27"/>
  <c r="Z9" i="27"/>
  <c r="Z8" i="27"/>
  <c r="Z7" i="27"/>
  <c r="Z6" i="27"/>
  <c r="Z5" i="27"/>
  <c r="Z4" i="27"/>
  <c r="AM1" i="27"/>
  <c r="AL1" i="27"/>
  <c r="AK1" i="27"/>
  <c r="AJ1" i="27"/>
  <c r="AI1" i="27"/>
  <c r="AH1" i="27"/>
  <c r="X188" i="11"/>
  <c r="Y188" i="11"/>
  <c r="X189" i="11"/>
  <c r="X190" i="11"/>
  <c r="Y190" i="11"/>
  <c r="X191" i="11"/>
  <c r="Y191" i="11"/>
  <c r="X192" i="11"/>
  <c r="Y192" i="11"/>
  <c r="X184" i="23"/>
  <c r="Y184" i="23"/>
  <c r="X185" i="23"/>
  <c r="X186" i="23"/>
  <c r="Y186" i="23"/>
  <c r="X187" i="23"/>
  <c r="Y187" i="23"/>
  <c r="X188" i="23"/>
  <c r="Y188" i="23"/>
  <c r="Y176" i="25"/>
  <c r="Z78" i="25"/>
  <c r="Z77" i="25"/>
  <c r="Z76" i="25"/>
  <c r="Z75" i="25"/>
  <c r="Z74" i="25"/>
  <c r="Z73" i="25"/>
  <c r="Z72" i="25"/>
  <c r="Z71" i="25"/>
  <c r="Z69" i="25"/>
  <c r="Z68" i="25"/>
  <c r="Z67" i="25"/>
  <c r="Z66" i="25"/>
  <c r="Z65" i="25"/>
  <c r="Z64" i="25"/>
  <c r="Z63" i="25"/>
  <c r="Z62" i="25"/>
  <c r="Z61" i="25"/>
  <c r="Z60" i="25"/>
  <c r="Z59" i="25"/>
  <c r="Z58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45" i="25"/>
  <c r="Z44" i="25"/>
  <c r="Z43" i="25"/>
  <c r="Z42" i="25"/>
  <c r="Z41" i="25"/>
  <c r="Z40" i="25"/>
  <c r="Z39" i="25"/>
  <c r="Z38" i="25"/>
  <c r="Z37" i="25"/>
  <c r="Z36" i="25"/>
  <c r="Z35" i="25"/>
  <c r="Z34" i="25"/>
  <c r="Z33" i="25"/>
  <c r="Z32" i="25"/>
  <c r="Z31" i="25"/>
  <c r="Z30" i="25"/>
  <c r="Z29" i="25"/>
  <c r="Z28" i="25"/>
  <c r="Z27" i="25"/>
  <c r="Z26" i="25"/>
  <c r="Z25" i="25"/>
  <c r="Z22" i="25"/>
  <c r="Z21" i="25"/>
  <c r="Z20" i="25"/>
  <c r="Z19" i="25"/>
  <c r="AM3" i="25"/>
  <c r="AM4" i="25"/>
  <c r="AM5" i="25"/>
  <c r="AM6" i="25"/>
  <c r="AM7" i="25"/>
  <c r="AM8" i="25"/>
  <c r="AM9" i="25"/>
  <c r="AM10" i="25"/>
  <c r="AM11" i="25"/>
  <c r="AM12" i="25"/>
  <c r="AM13" i="25"/>
  <c r="AM14" i="25"/>
  <c r="AL3" i="25"/>
  <c r="AL4" i="25"/>
  <c r="AL5" i="25"/>
  <c r="AL6" i="25"/>
  <c r="AL7" i="25"/>
  <c r="AL8" i="25"/>
  <c r="AL9" i="25"/>
  <c r="AL10" i="25"/>
  <c r="AL11" i="25"/>
  <c r="AL12" i="25"/>
  <c r="AL13" i="25"/>
  <c r="AL14" i="25"/>
  <c r="AK3" i="25"/>
  <c r="AK4" i="25"/>
  <c r="AK5" i="25"/>
  <c r="AK6" i="25"/>
  <c r="AK7" i="25"/>
  <c r="AK8" i="25"/>
  <c r="AK9" i="25"/>
  <c r="AK10" i="25"/>
  <c r="AK11" i="25"/>
  <c r="AK12" i="25"/>
  <c r="AK13" i="25"/>
  <c r="AK14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H3" i="25"/>
  <c r="AH4" i="25"/>
  <c r="AH5" i="25"/>
  <c r="AH6" i="25"/>
  <c r="AH7" i="25"/>
  <c r="AH8" i="25"/>
  <c r="AH9" i="25"/>
  <c r="AH10" i="25"/>
  <c r="AH11" i="25"/>
  <c r="AH12" i="25"/>
  <c r="AH13" i="25"/>
  <c r="AH14" i="25"/>
  <c r="AF15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AM1" i="25"/>
  <c r="AL1" i="25"/>
  <c r="AK1" i="25"/>
  <c r="AJ1" i="25"/>
  <c r="AI1" i="25"/>
  <c r="AH1" i="25"/>
  <c r="F1" i="22"/>
  <c r="E1" i="22"/>
  <c r="X185" i="20"/>
  <c r="Y185" i="20"/>
  <c r="X186" i="20"/>
  <c r="Y186" i="20"/>
  <c r="X187" i="20"/>
  <c r="Y187" i="20"/>
  <c r="X188" i="20"/>
  <c r="Y188" i="20"/>
  <c r="X189" i="20"/>
  <c r="Y189" i="20"/>
  <c r="Z8" i="14"/>
  <c r="Z14" i="12"/>
  <c r="Z11" i="12"/>
  <c r="Z10" i="12"/>
  <c r="Z7" i="12"/>
  <c r="Z34" i="6"/>
  <c r="Z31" i="6"/>
  <c r="Z30" i="6"/>
  <c r="Z27" i="6"/>
  <c r="Z26" i="6"/>
  <c r="Z23" i="6"/>
  <c r="Z22" i="6"/>
  <c r="Z19" i="6"/>
  <c r="Z18" i="6"/>
  <c r="Z16" i="6"/>
  <c r="Z15" i="6"/>
  <c r="Z12" i="6"/>
  <c r="Z11" i="6"/>
  <c r="Z9" i="6"/>
  <c r="Z8" i="6"/>
  <c r="Z5" i="6"/>
  <c r="Z4" i="6"/>
  <c r="AH3" i="16"/>
  <c r="AH4" i="16"/>
  <c r="AH5" i="16"/>
  <c r="AH6" i="16"/>
  <c r="AH7" i="16"/>
  <c r="AH8" i="16"/>
  <c r="AH9" i="16"/>
  <c r="AH10" i="16"/>
  <c r="AH11" i="16"/>
  <c r="AH12" i="16"/>
  <c r="AH13" i="16"/>
  <c r="AH14" i="16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J3" i="16"/>
  <c r="AJ4" i="16"/>
  <c r="AJ5" i="16"/>
  <c r="AJ6" i="16"/>
  <c r="AJ7" i="16"/>
  <c r="AJ8" i="16"/>
  <c r="AJ9" i="16"/>
  <c r="AJ10" i="16"/>
  <c r="AJ11" i="16"/>
  <c r="AJ12" i="16"/>
  <c r="AJ13" i="16"/>
  <c r="AJ14" i="16"/>
  <c r="AK3" i="16"/>
  <c r="AK4" i="16"/>
  <c r="AK5" i="16"/>
  <c r="AK6" i="16"/>
  <c r="AK7" i="16"/>
  <c r="AK8" i="16"/>
  <c r="AK9" i="16"/>
  <c r="AK10" i="16"/>
  <c r="AK11" i="16"/>
  <c r="AK12" i="16"/>
  <c r="AK13" i="16"/>
  <c r="AK14" i="16"/>
  <c r="AL3" i="16"/>
  <c r="AL4" i="16"/>
  <c r="AL5" i="16"/>
  <c r="AL6" i="16"/>
  <c r="AL7" i="16"/>
  <c r="AL8" i="16"/>
  <c r="AL9" i="16"/>
  <c r="AL10" i="16"/>
  <c r="AL11" i="16"/>
  <c r="AL12" i="16"/>
  <c r="AL13" i="16"/>
  <c r="AL14" i="16"/>
  <c r="AM3" i="16"/>
  <c r="AM4" i="16"/>
  <c r="AM5" i="16"/>
  <c r="AM6" i="16"/>
  <c r="AM7" i="16"/>
  <c r="AM8" i="16"/>
  <c r="AM9" i="16"/>
  <c r="AM10" i="16"/>
  <c r="AM11" i="16"/>
  <c r="AM12" i="16"/>
  <c r="AM13" i="16"/>
  <c r="AM14" i="16"/>
  <c r="AH3" i="17"/>
  <c r="AH4" i="17"/>
  <c r="AH5" i="17"/>
  <c r="AH6" i="17"/>
  <c r="AH7" i="17"/>
  <c r="AH8" i="17"/>
  <c r="AH9" i="17"/>
  <c r="AH10" i="17"/>
  <c r="AH11" i="17"/>
  <c r="AH12" i="17"/>
  <c r="AH13" i="17"/>
  <c r="AH14" i="17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J3" i="17"/>
  <c r="AJ4" i="17"/>
  <c r="AJ5" i="17"/>
  <c r="AJ6" i="17"/>
  <c r="AJ7" i="17"/>
  <c r="AJ8" i="17"/>
  <c r="AJ9" i="17"/>
  <c r="AJ10" i="17"/>
  <c r="AJ11" i="17"/>
  <c r="AJ12" i="17"/>
  <c r="AJ13" i="17"/>
  <c r="AJ14" i="17"/>
  <c r="AK3" i="17"/>
  <c r="AK4" i="17"/>
  <c r="AK5" i="17"/>
  <c r="AK6" i="17"/>
  <c r="AK7" i="17"/>
  <c r="AK8" i="17"/>
  <c r="AK9" i="17"/>
  <c r="AK10" i="17"/>
  <c r="AK11" i="17"/>
  <c r="AK12" i="17"/>
  <c r="AK13" i="17"/>
  <c r="AK14" i="17"/>
  <c r="AL3" i="17"/>
  <c r="AL4" i="17"/>
  <c r="AL5" i="17"/>
  <c r="AL6" i="17"/>
  <c r="AL7" i="17"/>
  <c r="AL8" i="17"/>
  <c r="AL9" i="17"/>
  <c r="AL10" i="17"/>
  <c r="AL11" i="17"/>
  <c r="AL12" i="17"/>
  <c r="AL13" i="17"/>
  <c r="AL14" i="17"/>
  <c r="AM3" i="17"/>
  <c r="AM4" i="17"/>
  <c r="AM5" i="17"/>
  <c r="AM6" i="17"/>
  <c r="AM7" i="17"/>
  <c r="AM8" i="17"/>
  <c r="AM9" i="17"/>
  <c r="AM10" i="17"/>
  <c r="AM11" i="17"/>
  <c r="AM12" i="17"/>
  <c r="AM13" i="17"/>
  <c r="AM14" i="17"/>
  <c r="AH3" i="18"/>
  <c r="AH4" i="18"/>
  <c r="AH5" i="18"/>
  <c r="AH6" i="18"/>
  <c r="AH7" i="18"/>
  <c r="AH8" i="18"/>
  <c r="AH9" i="18"/>
  <c r="AH10" i="18"/>
  <c r="AH11" i="18"/>
  <c r="AH12" i="18"/>
  <c r="AH13" i="18"/>
  <c r="AH14" i="18"/>
  <c r="AI3" i="18"/>
  <c r="AI4" i="18"/>
  <c r="AI5" i="18"/>
  <c r="AI6" i="18"/>
  <c r="AI7" i="18"/>
  <c r="AI8" i="18"/>
  <c r="AI9" i="18"/>
  <c r="AI10" i="18"/>
  <c r="AI11" i="18"/>
  <c r="AI12" i="18"/>
  <c r="AI13" i="18"/>
  <c r="AI14" i="18"/>
  <c r="AJ3" i="18"/>
  <c r="AJ4" i="18"/>
  <c r="AJ5" i="18"/>
  <c r="AJ6" i="18"/>
  <c r="AJ7" i="18"/>
  <c r="AJ8" i="18"/>
  <c r="AJ9" i="18"/>
  <c r="AJ10" i="18"/>
  <c r="AJ11" i="18"/>
  <c r="AJ12" i="18"/>
  <c r="AJ13" i="18"/>
  <c r="AJ14" i="18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L3" i="18"/>
  <c r="AL4" i="18"/>
  <c r="AL5" i="18"/>
  <c r="AL6" i="18"/>
  <c r="AL7" i="18"/>
  <c r="AL8" i="18"/>
  <c r="AL9" i="18"/>
  <c r="AL10" i="18"/>
  <c r="AL11" i="18"/>
  <c r="AL12" i="18"/>
  <c r="AL13" i="18"/>
  <c r="AL14" i="18"/>
  <c r="AM3" i="18"/>
  <c r="AM4" i="18"/>
  <c r="AM5" i="18"/>
  <c r="AM6" i="18"/>
  <c r="AM7" i="18"/>
  <c r="AM8" i="18"/>
  <c r="AM9" i="18"/>
  <c r="AM10" i="18"/>
  <c r="AM11" i="18"/>
  <c r="AM12" i="18"/>
  <c r="AM13" i="18"/>
  <c r="AM14" i="18"/>
  <c r="B16" i="9"/>
  <c r="C16" i="9"/>
  <c r="D16" i="9"/>
  <c r="E16" i="9"/>
  <c r="F16" i="9"/>
  <c r="G16" i="9"/>
  <c r="H16" i="9"/>
  <c r="AH3" i="20"/>
  <c r="AH4" i="20"/>
  <c r="AH5" i="20"/>
  <c r="AH6" i="20"/>
  <c r="AH7" i="20"/>
  <c r="AH8" i="20"/>
  <c r="AH9" i="20"/>
  <c r="AH10" i="20"/>
  <c r="AH11" i="20"/>
  <c r="AH12" i="20"/>
  <c r="AH13" i="20"/>
  <c r="AH14" i="20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J3" i="20"/>
  <c r="AJ4" i="20"/>
  <c r="AJ5" i="20"/>
  <c r="AJ6" i="20"/>
  <c r="AJ7" i="20"/>
  <c r="AJ8" i="20"/>
  <c r="AJ9" i="20"/>
  <c r="AJ10" i="20"/>
  <c r="AJ11" i="20"/>
  <c r="AJ12" i="20"/>
  <c r="AJ13" i="20"/>
  <c r="AJ14" i="20"/>
  <c r="AK3" i="20"/>
  <c r="AK4" i="20"/>
  <c r="AK5" i="20"/>
  <c r="AK6" i="20"/>
  <c r="AK7" i="20"/>
  <c r="AK8" i="20"/>
  <c r="AK9" i="20"/>
  <c r="AK10" i="20"/>
  <c r="AK11" i="20"/>
  <c r="AK12" i="20"/>
  <c r="AK13" i="20"/>
  <c r="AK14" i="20"/>
  <c r="AL3" i="20"/>
  <c r="AL4" i="20"/>
  <c r="AL5" i="20"/>
  <c r="AL6" i="20"/>
  <c r="AL7" i="20"/>
  <c r="AL8" i="20"/>
  <c r="AL9" i="20"/>
  <c r="AL10" i="20"/>
  <c r="AL11" i="20"/>
  <c r="AL12" i="20"/>
  <c r="AL13" i="20"/>
  <c r="AL14" i="20"/>
  <c r="AM3" i="20"/>
  <c r="AM4" i="20"/>
  <c r="AM5" i="20"/>
  <c r="AM6" i="20"/>
  <c r="AM7" i="20"/>
  <c r="AM8" i="20"/>
  <c r="AM9" i="20"/>
  <c r="AM10" i="20"/>
  <c r="AM11" i="20"/>
  <c r="AM12" i="20"/>
  <c r="AM13" i="20"/>
  <c r="AM14" i="20"/>
  <c r="B18" i="9"/>
  <c r="C18" i="9"/>
  <c r="D18" i="9"/>
  <c r="E18" i="9"/>
  <c r="F18" i="9"/>
  <c r="G18" i="9"/>
  <c r="H18" i="9"/>
  <c r="Y3" i="22"/>
  <c r="Y4" i="22"/>
  <c r="Y5" i="22"/>
  <c r="Y6" i="22"/>
  <c r="Y7" i="22"/>
  <c r="Y8" i="22"/>
  <c r="Y9" i="22"/>
  <c r="Y10" i="22"/>
  <c r="Y11" i="22"/>
  <c r="Y12" i="22"/>
  <c r="Y13" i="22"/>
  <c r="Y14" i="22"/>
  <c r="Z3" i="22"/>
  <c r="Z4" i="22"/>
  <c r="Z5" i="22"/>
  <c r="Z6" i="22"/>
  <c r="Z7" i="22"/>
  <c r="Z8" i="22"/>
  <c r="Z9" i="22"/>
  <c r="Z10" i="22"/>
  <c r="Z11" i="22"/>
  <c r="Z12" i="22"/>
  <c r="Z13" i="22"/>
  <c r="Z14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C3" i="22"/>
  <c r="AC4" i="22"/>
  <c r="AC5" i="22"/>
  <c r="AC6" i="22"/>
  <c r="AC7" i="22"/>
  <c r="AC8" i="22"/>
  <c r="AC9" i="22"/>
  <c r="AC10" i="22"/>
  <c r="AC11" i="22"/>
  <c r="AC12" i="22"/>
  <c r="AC13" i="22"/>
  <c r="AC14" i="22"/>
  <c r="AD3" i="22"/>
  <c r="AD4" i="22"/>
  <c r="AD5" i="22"/>
  <c r="AD6" i="22"/>
  <c r="AD7" i="22"/>
  <c r="AD8" i="22"/>
  <c r="AD9" i="22"/>
  <c r="AD10" i="22"/>
  <c r="AD11" i="22"/>
  <c r="AD12" i="22"/>
  <c r="AD13" i="22"/>
  <c r="AD14" i="22"/>
  <c r="AH3" i="23"/>
  <c r="AH4" i="23"/>
  <c r="AH5" i="23"/>
  <c r="AH6" i="23"/>
  <c r="AH7" i="23"/>
  <c r="AH8" i="23"/>
  <c r="AH9" i="23"/>
  <c r="AH10" i="23"/>
  <c r="AH11" i="23"/>
  <c r="AH12" i="23"/>
  <c r="AH13" i="23"/>
  <c r="AH14" i="23"/>
  <c r="AI3" i="23"/>
  <c r="AI4" i="23"/>
  <c r="AI5" i="23"/>
  <c r="AI6" i="23"/>
  <c r="AI7" i="23"/>
  <c r="AI8" i="23"/>
  <c r="AI9" i="23"/>
  <c r="AI10" i="23"/>
  <c r="AI11" i="23"/>
  <c r="AI12" i="23"/>
  <c r="AI13" i="23"/>
  <c r="AI14" i="23"/>
  <c r="AJ3" i="23"/>
  <c r="AJ4" i="23"/>
  <c r="AJ5" i="23"/>
  <c r="AJ6" i="23"/>
  <c r="AJ7" i="23"/>
  <c r="AJ8" i="23"/>
  <c r="AJ9" i="23"/>
  <c r="AJ10" i="23"/>
  <c r="AJ11" i="23"/>
  <c r="AJ12" i="23"/>
  <c r="AJ13" i="23"/>
  <c r="AJ14" i="23"/>
  <c r="AK3" i="23"/>
  <c r="AK4" i="23"/>
  <c r="AK5" i="23"/>
  <c r="AK6" i="23"/>
  <c r="AK7" i="23"/>
  <c r="AK8" i="23"/>
  <c r="AK9" i="23"/>
  <c r="AK10" i="23"/>
  <c r="AK11" i="23"/>
  <c r="AK12" i="23"/>
  <c r="AK13" i="23"/>
  <c r="AK14" i="23"/>
  <c r="AL3" i="23"/>
  <c r="AL4" i="23"/>
  <c r="AL5" i="23"/>
  <c r="AL6" i="23"/>
  <c r="AL7" i="23"/>
  <c r="AL8" i="23"/>
  <c r="AL9" i="23"/>
  <c r="AL10" i="23"/>
  <c r="AL11" i="23"/>
  <c r="AL12" i="23"/>
  <c r="AL13" i="23"/>
  <c r="AL14" i="23"/>
  <c r="AM3" i="23"/>
  <c r="AM4" i="23"/>
  <c r="AM5" i="23"/>
  <c r="AM6" i="23"/>
  <c r="AM7" i="23"/>
  <c r="AM8" i="23"/>
  <c r="AM9" i="23"/>
  <c r="AM10" i="23"/>
  <c r="AM11" i="23"/>
  <c r="AM12" i="23"/>
  <c r="AM13" i="23"/>
  <c r="AM14" i="23"/>
  <c r="AF15" i="23"/>
  <c r="A20" i="9"/>
  <c r="A19" i="9"/>
  <c r="A18" i="9"/>
  <c r="AF15" i="20"/>
  <c r="A17" i="9"/>
  <c r="A16" i="9"/>
  <c r="AF15" i="18"/>
  <c r="A15" i="9"/>
  <c r="AF15" i="17"/>
  <c r="A14" i="9"/>
  <c r="AF15" i="16"/>
  <c r="A13" i="9"/>
  <c r="AF15" i="14"/>
  <c r="A11" i="9"/>
  <c r="AF15" i="12"/>
  <c r="A9" i="9"/>
  <c r="Q2" i="4"/>
  <c r="D2" i="4"/>
  <c r="F2" i="4"/>
  <c r="R2" i="4"/>
  <c r="E2" i="4"/>
  <c r="K2" i="4"/>
  <c r="J2" i="4"/>
  <c r="W2" i="4"/>
  <c r="T2" i="4"/>
  <c r="AG1" i="23"/>
  <c r="T1" i="4"/>
  <c r="X1" i="22"/>
  <c r="W1" i="4"/>
  <c r="AG1" i="20"/>
  <c r="AG1" i="18"/>
  <c r="K1" i="4"/>
  <c r="AG1" i="17"/>
  <c r="E1" i="4"/>
  <c r="AG1" i="16"/>
  <c r="R1" i="4"/>
  <c r="AG1" i="11"/>
  <c r="Q1" i="4"/>
  <c r="Z86" i="23"/>
  <c r="Z85" i="23"/>
  <c r="Z84" i="23"/>
  <c r="Z83" i="23"/>
  <c r="Z82" i="23"/>
  <c r="Z81" i="23"/>
  <c r="Z80" i="23"/>
  <c r="Z79" i="23"/>
  <c r="Z77" i="23"/>
  <c r="Z76" i="23"/>
  <c r="Z75" i="23"/>
  <c r="Z74" i="23"/>
  <c r="Z73" i="23"/>
  <c r="Z72" i="23"/>
  <c r="Z71" i="23"/>
  <c r="Z70" i="23"/>
  <c r="Z69" i="23"/>
  <c r="Z68" i="23"/>
  <c r="Z67" i="23"/>
  <c r="Z66" i="23"/>
  <c r="Z65" i="23"/>
  <c r="Z64" i="23"/>
  <c r="Z63" i="23"/>
  <c r="Z62" i="23"/>
  <c r="Z61" i="23"/>
  <c r="Z60" i="23"/>
  <c r="Z59" i="23"/>
  <c r="Z58" i="23"/>
  <c r="Z57" i="23"/>
  <c r="Z56" i="23"/>
  <c r="Z55" i="23"/>
  <c r="Z54" i="23"/>
  <c r="Z53" i="23"/>
  <c r="Z52" i="23"/>
  <c r="Z51" i="23"/>
  <c r="Z50" i="23"/>
  <c r="Z49" i="23"/>
  <c r="Z48" i="23"/>
  <c r="Z47" i="23"/>
  <c r="Z46" i="23"/>
  <c r="Z45" i="23"/>
  <c r="Z44" i="23"/>
  <c r="Z43" i="23"/>
  <c r="Z42" i="23"/>
  <c r="Z40" i="23"/>
  <c r="Z39" i="23"/>
  <c r="Z38" i="23"/>
  <c r="Z37" i="23"/>
  <c r="Z36" i="23"/>
  <c r="Z35" i="23"/>
  <c r="Z34" i="23"/>
  <c r="Z33" i="23"/>
  <c r="Z32" i="23"/>
  <c r="Z30" i="23"/>
  <c r="Z29" i="23"/>
  <c r="Z28" i="23"/>
  <c r="Z27" i="23"/>
  <c r="Z26" i="23"/>
  <c r="Z25" i="23"/>
  <c r="Z24" i="23"/>
  <c r="Z23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AM1" i="23"/>
  <c r="AL1" i="23"/>
  <c r="AK1" i="23"/>
  <c r="AJ1" i="23"/>
  <c r="AI1" i="23"/>
  <c r="AH1" i="23"/>
  <c r="AD1" i="22"/>
  <c r="AC1" i="22"/>
  <c r="AB1" i="22"/>
  <c r="AA1" i="22"/>
  <c r="Z1" i="22"/>
  <c r="Y1" i="22"/>
  <c r="Z87" i="20"/>
  <c r="Z86" i="20"/>
  <c r="Z85" i="20"/>
  <c r="Z84" i="20"/>
  <c r="Z83" i="20"/>
  <c r="Z82" i="20"/>
  <c r="Z81" i="20"/>
  <c r="Z80" i="20"/>
  <c r="Z78" i="20"/>
  <c r="Z77" i="20"/>
  <c r="Z76" i="20"/>
  <c r="Z75" i="20"/>
  <c r="Z74" i="20"/>
  <c r="Z73" i="20"/>
  <c r="Z72" i="20"/>
  <c r="Z71" i="20"/>
  <c r="Z70" i="20"/>
  <c r="Z69" i="20"/>
  <c r="Z68" i="20"/>
  <c r="Z67" i="20"/>
  <c r="Z66" i="20"/>
  <c r="Z65" i="20"/>
  <c r="Z64" i="20"/>
  <c r="Z63" i="20"/>
  <c r="Z62" i="20"/>
  <c r="Z61" i="20"/>
  <c r="Z60" i="20"/>
  <c r="Z59" i="20"/>
  <c r="Z58" i="20"/>
  <c r="Z57" i="20"/>
  <c r="Z56" i="20"/>
  <c r="Z55" i="20"/>
  <c r="Z54" i="20"/>
  <c r="Z53" i="20"/>
  <c r="Z52" i="20"/>
  <c r="Z51" i="20"/>
  <c r="Z50" i="20"/>
  <c r="Z49" i="20"/>
  <c r="Z48" i="20"/>
  <c r="Z47" i="20"/>
  <c r="Z46" i="20"/>
  <c r="Z45" i="20"/>
  <c r="Z44" i="20"/>
  <c r="Z43" i="20"/>
  <c r="Z42" i="20"/>
  <c r="Z41" i="20"/>
  <c r="Z40" i="20"/>
  <c r="Z39" i="20"/>
  <c r="Z38" i="20"/>
  <c r="Z37" i="20"/>
  <c r="Z36" i="20"/>
  <c r="Z35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AM1" i="20"/>
  <c r="AL1" i="20"/>
  <c r="AK1" i="20"/>
  <c r="AJ1" i="20"/>
  <c r="AI1" i="20"/>
  <c r="AH1" i="20"/>
  <c r="AM1" i="18"/>
  <c r="AL1" i="18"/>
  <c r="AK1" i="18"/>
  <c r="AJ1" i="18"/>
  <c r="AI1" i="18"/>
  <c r="AH1" i="18"/>
  <c r="Z88" i="17"/>
  <c r="Z87" i="17"/>
  <c r="Z86" i="17"/>
  <c r="Z85" i="17"/>
  <c r="Z84" i="17"/>
  <c r="Z83" i="17"/>
  <c r="Z82" i="17"/>
  <c r="Z81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Z28" i="17"/>
  <c r="Z27" i="17"/>
  <c r="Z26" i="17"/>
  <c r="Z25" i="17"/>
  <c r="Z24" i="17"/>
  <c r="Z7" i="17"/>
  <c r="Z6" i="17"/>
  <c r="Z5" i="17"/>
  <c r="AM1" i="17"/>
  <c r="AL1" i="17"/>
  <c r="AK1" i="17"/>
  <c r="AJ1" i="17"/>
  <c r="AI1" i="17"/>
  <c r="AH1" i="17"/>
  <c r="Z86" i="16"/>
  <c r="Z85" i="16"/>
  <c r="Z84" i="16"/>
  <c r="Z83" i="16"/>
  <c r="Z82" i="16"/>
  <c r="Z81" i="16"/>
  <c r="Z80" i="16"/>
  <c r="Z79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AM1" i="16"/>
  <c r="AL1" i="16"/>
  <c r="AK1" i="16"/>
  <c r="AJ1" i="16"/>
  <c r="AI1" i="16"/>
  <c r="AH1" i="16"/>
  <c r="A12" i="9"/>
  <c r="F12" i="9"/>
  <c r="G12" i="9"/>
  <c r="Z88" i="14"/>
  <c r="Z87" i="14"/>
  <c r="Z86" i="14"/>
  <c r="Z85" i="14"/>
  <c r="Z84" i="14"/>
  <c r="Z83" i="14"/>
  <c r="Z82" i="14"/>
  <c r="Z81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AM14" i="14"/>
  <c r="AL14" i="14"/>
  <c r="AK14" i="14"/>
  <c r="AJ14" i="14"/>
  <c r="AI14" i="14"/>
  <c r="AH14" i="14"/>
  <c r="Z14" i="14"/>
  <c r="AM13" i="14"/>
  <c r="AL13" i="14"/>
  <c r="AK13" i="14"/>
  <c r="AJ13" i="14"/>
  <c r="AI13" i="14"/>
  <c r="AH13" i="14"/>
  <c r="Z13" i="14"/>
  <c r="AM12" i="14"/>
  <c r="AL12" i="14"/>
  <c r="AK12" i="14"/>
  <c r="AJ12" i="14"/>
  <c r="AI12" i="14"/>
  <c r="AH12" i="14"/>
  <c r="Z12" i="14"/>
  <c r="AM11" i="14"/>
  <c r="AL11" i="14"/>
  <c r="AK11" i="14"/>
  <c r="AJ11" i="14"/>
  <c r="AI11" i="14"/>
  <c r="AH11" i="14"/>
  <c r="Z11" i="14"/>
  <c r="AM10" i="14"/>
  <c r="AL10" i="14"/>
  <c r="AK10" i="14"/>
  <c r="AJ10" i="14"/>
  <c r="AI10" i="14"/>
  <c r="AH10" i="14"/>
  <c r="Z10" i="14"/>
  <c r="AM9" i="14"/>
  <c r="AL9" i="14"/>
  <c r="AK9" i="14"/>
  <c r="AJ9" i="14"/>
  <c r="AI9" i="14"/>
  <c r="AH9" i="14"/>
  <c r="Z9" i="14"/>
  <c r="AM8" i="14"/>
  <c r="AL8" i="14"/>
  <c r="AK8" i="14"/>
  <c r="AJ8" i="14"/>
  <c r="AI8" i="14"/>
  <c r="AH8" i="14"/>
  <c r="AM7" i="14"/>
  <c r="AL7" i="14"/>
  <c r="AK7" i="14"/>
  <c r="AJ7" i="14"/>
  <c r="AI7" i="14"/>
  <c r="AH7" i="14"/>
  <c r="Z7" i="14"/>
  <c r="AM6" i="14"/>
  <c r="AL6" i="14"/>
  <c r="AK6" i="14"/>
  <c r="AJ6" i="14"/>
  <c r="AI6" i="14"/>
  <c r="AH6" i="14"/>
  <c r="AM5" i="14"/>
  <c r="AL5" i="14"/>
  <c r="AK5" i="14"/>
  <c r="AJ5" i="14"/>
  <c r="AI5" i="14"/>
  <c r="AH5" i="14"/>
  <c r="AM4" i="14"/>
  <c r="AL4" i="14"/>
  <c r="AK4" i="14"/>
  <c r="AJ4" i="14"/>
  <c r="AI4" i="14"/>
  <c r="AH4" i="14"/>
  <c r="AM3" i="14"/>
  <c r="AL3" i="14"/>
  <c r="AL15" i="14"/>
  <c r="G11" i="9"/>
  <c r="AK3" i="14"/>
  <c r="AJ3" i="14"/>
  <c r="AI3" i="14"/>
  <c r="AH3" i="14"/>
  <c r="AM1" i="14"/>
  <c r="AL1" i="14"/>
  <c r="AK1" i="14"/>
  <c r="AJ1" i="14"/>
  <c r="AI1" i="14"/>
  <c r="AH1" i="14"/>
  <c r="A10" i="9"/>
  <c r="Z88" i="12"/>
  <c r="Z87" i="12"/>
  <c r="Z86" i="12"/>
  <c r="Z85" i="12"/>
  <c r="Z84" i="12"/>
  <c r="Z83" i="12"/>
  <c r="Z82" i="12"/>
  <c r="Z81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AM14" i="12"/>
  <c r="AL14" i="12"/>
  <c r="AK14" i="12"/>
  <c r="AJ14" i="12"/>
  <c r="AI14" i="12"/>
  <c r="AH14" i="12"/>
  <c r="AM13" i="12"/>
  <c r="AL13" i="12"/>
  <c r="AK13" i="12"/>
  <c r="AJ13" i="12"/>
  <c r="AI13" i="12"/>
  <c r="AH13" i="12"/>
  <c r="Z13" i="12"/>
  <c r="AM12" i="12"/>
  <c r="AL12" i="12"/>
  <c r="AK12" i="12"/>
  <c r="AJ12" i="12"/>
  <c r="AI12" i="12"/>
  <c r="AH12" i="12"/>
  <c r="Z12" i="12"/>
  <c r="AM11" i="12"/>
  <c r="AL11" i="12"/>
  <c r="AK11" i="12"/>
  <c r="AJ11" i="12"/>
  <c r="AI11" i="12"/>
  <c r="AH11" i="12"/>
  <c r="AM10" i="12"/>
  <c r="AL10" i="12"/>
  <c r="AK10" i="12"/>
  <c r="AJ10" i="12"/>
  <c r="AI10" i="12"/>
  <c r="AH10" i="12"/>
  <c r="AM9" i="12"/>
  <c r="AL9" i="12"/>
  <c r="AK9" i="12"/>
  <c r="AJ9" i="12"/>
  <c r="AI9" i="12"/>
  <c r="AH9" i="12"/>
  <c r="Z9" i="12"/>
  <c r="AM8" i="12"/>
  <c r="AL8" i="12"/>
  <c r="AK8" i="12"/>
  <c r="AJ8" i="12"/>
  <c r="AI8" i="12"/>
  <c r="AH8" i="12"/>
  <c r="Z8" i="12"/>
  <c r="AM7" i="12"/>
  <c r="AL7" i="12"/>
  <c r="AK7" i="12"/>
  <c r="AJ7" i="12"/>
  <c r="AI7" i="12"/>
  <c r="AH7" i="12"/>
  <c r="AM6" i="12"/>
  <c r="AL6" i="12"/>
  <c r="AK6" i="12"/>
  <c r="AJ6" i="12"/>
  <c r="AI6" i="12"/>
  <c r="AH6" i="12"/>
  <c r="Z6" i="12"/>
  <c r="AM5" i="12"/>
  <c r="AL5" i="12"/>
  <c r="AK5" i="12"/>
  <c r="AJ5" i="12"/>
  <c r="AI5" i="12"/>
  <c r="AH5" i="12"/>
  <c r="Z5" i="12"/>
  <c r="AM4" i="12"/>
  <c r="AL4" i="12"/>
  <c r="AK4" i="12"/>
  <c r="AJ4" i="12"/>
  <c r="AI4" i="12"/>
  <c r="AH4" i="12"/>
  <c r="Z4" i="12"/>
  <c r="AM3" i="12"/>
  <c r="AL3" i="12"/>
  <c r="AK3" i="12"/>
  <c r="AJ3" i="12"/>
  <c r="AI3" i="12"/>
  <c r="AH3" i="12"/>
  <c r="AM1" i="12"/>
  <c r="AL1" i="12"/>
  <c r="AK1" i="12"/>
  <c r="AJ1" i="12"/>
  <c r="AI1" i="12"/>
  <c r="AH1" i="12"/>
  <c r="Z90" i="11"/>
  <c r="Z89" i="11"/>
  <c r="Z88" i="11"/>
  <c r="Z87" i="11"/>
  <c r="Z86" i="11"/>
  <c r="Z85" i="11"/>
  <c r="Z84" i="11"/>
  <c r="Z83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16" i="11"/>
  <c r="AF15" i="11"/>
  <c r="A8" i="9"/>
  <c r="Z15" i="11"/>
  <c r="AM14" i="11"/>
  <c r="AL14" i="11"/>
  <c r="AK14" i="11"/>
  <c r="AJ14" i="11"/>
  <c r="AI14" i="11"/>
  <c r="AH14" i="11"/>
  <c r="Z14" i="11"/>
  <c r="AM13" i="11"/>
  <c r="AL13" i="11"/>
  <c r="AK13" i="11"/>
  <c r="AJ13" i="11"/>
  <c r="AI13" i="11"/>
  <c r="AH13" i="11"/>
  <c r="Z13" i="11"/>
  <c r="AM12" i="11"/>
  <c r="AL12" i="11"/>
  <c r="AK12" i="11"/>
  <c r="AJ12" i="11"/>
  <c r="AI12" i="11"/>
  <c r="AH12" i="11"/>
  <c r="Z12" i="11"/>
  <c r="AM11" i="11"/>
  <c r="AL11" i="11"/>
  <c r="AK11" i="11"/>
  <c r="AJ11" i="11"/>
  <c r="AI11" i="11"/>
  <c r="AH11" i="11"/>
  <c r="Z11" i="11"/>
  <c r="AM10" i="11"/>
  <c r="AL10" i="11"/>
  <c r="AK10" i="11"/>
  <c r="AJ10" i="11"/>
  <c r="AI10" i="11"/>
  <c r="AH10" i="11"/>
  <c r="Z10" i="11"/>
  <c r="AM9" i="11"/>
  <c r="AL9" i="11"/>
  <c r="AK9" i="11"/>
  <c r="AJ9" i="11"/>
  <c r="AI9" i="11"/>
  <c r="AH9" i="11"/>
  <c r="Z9" i="11"/>
  <c r="AM8" i="11"/>
  <c r="AL8" i="11"/>
  <c r="AK8" i="11"/>
  <c r="AJ8" i="11"/>
  <c r="AI8" i="11"/>
  <c r="AH8" i="11"/>
  <c r="Z8" i="11"/>
  <c r="AM7" i="11"/>
  <c r="AL7" i="11"/>
  <c r="AK7" i="11"/>
  <c r="AJ7" i="11"/>
  <c r="AI7" i="11"/>
  <c r="AH7" i="11"/>
  <c r="Z7" i="11"/>
  <c r="AM6" i="11"/>
  <c r="AL6" i="11"/>
  <c r="AK6" i="11"/>
  <c r="AJ6" i="11"/>
  <c r="AI6" i="11"/>
  <c r="AH6" i="11"/>
  <c r="AM5" i="11"/>
  <c r="AL5" i="11"/>
  <c r="AK5" i="11"/>
  <c r="AJ5" i="11"/>
  <c r="AI5" i="11"/>
  <c r="AH5" i="11"/>
  <c r="AM4" i="11"/>
  <c r="AL4" i="11"/>
  <c r="AK4" i="11"/>
  <c r="AK3" i="11"/>
  <c r="AJ4" i="11"/>
  <c r="AI4" i="11"/>
  <c r="AH4" i="11"/>
  <c r="AM3" i="11"/>
  <c r="AL3" i="11"/>
  <c r="AJ3" i="11"/>
  <c r="AI3" i="11"/>
  <c r="AH3" i="11"/>
  <c r="AM1" i="11"/>
  <c r="AL1" i="11"/>
  <c r="AK1" i="11"/>
  <c r="AJ1" i="11"/>
  <c r="AI1" i="11"/>
  <c r="AH1" i="11"/>
  <c r="A7" i="9"/>
  <c r="A2" i="9"/>
  <c r="A3" i="9"/>
  <c r="A4" i="9"/>
  <c r="AF15" i="6"/>
  <c r="A5" i="9"/>
  <c r="A6" i="9"/>
  <c r="E6" i="9"/>
  <c r="C6" i="9"/>
  <c r="G6" i="9"/>
  <c r="F6" i="9"/>
  <c r="D6" i="9"/>
  <c r="Z86" i="6"/>
  <c r="Z85" i="6"/>
  <c r="Z84" i="6"/>
  <c r="Z83" i="6"/>
  <c r="Z82" i="6"/>
  <c r="Z81" i="6"/>
  <c r="Z80" i="6"/>
  <c r="Z79" i="6"/>
  <c r="Z77" i="6"/>
  <c r="Z76" i="6"/>
  <c r="Z75" i="6"/>
  <c r="Z74" i="6"/>
  <c r="Z73" i="6"/>
  <c r="Z72" i="6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3" i="6"/>
  <c r="Z32" i="6"/>
  <c r="Z29" i="6"/>
  <c r="Z28" i="6"/>
  <c r="Z25" i="6"/>
  <c r="Z24" i="6"/>
  <c r="Z21" i="6"/>
  <c r="Z20" i="6"/>
  <c r="Z17" i="6"/>
  <c r="Z14" i="6"/>
  <c r="AM14" i="6"/>
  <c r="AL14" i="6"/>
  <c r="AK14" i="6"/>
  <c r="AJ14" i="6"/>
  <c r="AI14" i="6"/>
  <c r="AH14" i="6"/>
  <c r="Z13" i="6"/>
  <c r="AM13" i="6"/>
  <c r="AL13" i="6"/>
  <c r="AK13" i="6"/>
  <c r="AJ13" i="6"/>
  <c r="AI13" i="6"/>
  <c r="AH13" i="6"/>
  <c r="AM12" i="6"/>
  <c r="AL12" i="6"/>
  <c r="AK12" i="6"/>
  <c r="AJ12" i="6"/>
  <c r="AI12" i="6"/>
  <c r="AH12" i="6"/>
  <c r="AM11" i="6"/>
  <c r="AL11" i="6"/>
  <c r="AK11" i="6"/>
  <c r="AJ11" i="6"/>
  <c r="AI11" i="6"/>
  <c r="AH11" i="6"/>
  <c r="AM10" i="6"/>
  <c r="AL10" i="6"/>
  <c r="AK10" i="6"/>
  <c r="AJ10" i="6"/>
  <c r="AI10" i="6"/>
  <c r="AH10" i="6"/>
  <c r="Z10" i="6"/>
  <c r="AM9" i="6"/>
  <c r="AL9" i="6"/>
  <c r="AK9" i="6"/>
  <c r="AJ9" i="6"/>
  <c r="AI9" i="6"/>
  <c r="AH9" i="6"/>
  <c r="AM8" i="6"/>
  <c r="AL8" i="6"/>
  <c r="AK8" i="6"/>
  <c r="AJ8" i="6"/>
  <c r="AI8" i="6"/>
  <c r="AH8" i="6"/>
  <c r="AM7" i="6"/>
  <c r="AL7" i="6"/>
  <c r="AK7" i="6"/>
  <c r="AJ7" i="6"/>
  <c r="AI7" i="6"/>
  <c r="AH7" i="6"/>
  <c r="Z7" i="6"/>
  <c r="AM6" i="6"/>
  <c r="AL6" i="6"/>
  <c r="AK6" i="6"/>
  <c r="AJ6" i="6"/>
  <c r="AI6" i="6"/>
  <c r="AH6" i="6"/>
  <c r="Z6" i="6"/>
  <c r="AM5" i="6"/>
  <c r="AL5" i="6"/>
  <c r="AK5" i="6"/>
  <c r="AJ5" i="6"/>
  <c r="AI5" i="6"/>
  <c r="AH5" i="6"/>
  <c r="AH3" i="6"/>
  <c r="AH4" i="6"/>
  <c r="AM4" i="6"/>
  <c r="AL4" i="6"/>
  <c r="AL3" i="6"/>
  <c r="AK4" i="6"/>
  <c r="AJ4" i="6"/>
  <c r="AI4" i="6"/>
  <c r="AM3" i="6"/>
  <c r="AK3" i="6"/>
  <c r="AJ3" i="6"/>
  <c r="AI3" i="6"/>
  <c r="AM1" i="6"/>
  <c r="AL1" i="6"/>
  <c r="AK1" i="6"/>
  <c r="AJ1" i="6"/>
  <c r="AI1" i="6"/>
  <c r="AH1" i="6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35" i="5"/>
  <c r="Z32" i="5"/>
  <c r="Z31" i="5"/>
  <c r="Z30" i="5"/>
  <c r="Z29" i="5"/>
  <c r="Z28" i="5"/>
  <c r="Z19" i="5"/>
  <c r="Z15" i="5"/>
  <c r="Z23" i="5"/>
  <c r="Z18" i="5"/>
  <c r="Z24" i="5"/>
  <c r="Z26" i="5"/>
  <c r="Z16" i="5"/>
  <c r="Z27" i="5"/>
  <c r="Z25" i="5"/>
  <c r="Z17" i="5"/>
  <c r="Z21" i="5"/>
  <c r="F2" i="9"/>
  <c r="H2" i="9"/>
  <c r="C2" i="9"/>
  <c r="C21" i="9"/>
  <c r="H6" i="9"/>
  <c r="C12" i="9"/>
  <c r="F10" i="9"/>
  <c r="H10" i="9"/>
  <c r="D7" i="9"/>
  <c r="C7" i="9"/>
  <c r="H7" i="9"/>
  <c r="G7" i="9"/>
  <c r="G2" i="9"/>
  <c r="E2" i="9"/>
  <c r="E21" i="9"/>
  <c r="G10" i="9"/>
  <c r="E10" i="9"/>
  <c r="H12" i="9"/>
  <c r="E7" i="9"/>
  <c r="F7" i="9"/>
  <c r="B10" i="9"/>
  <c r="B7" i="9"/>
  <c r="B12" i="9"/>
  <c r="B6" i="9"/>
  <c r="B2" i="9"/>
  <c r="AG3" i="24"/>
  <c r="AE3" i="4"/>
  <c r="AK15" i="35"/>
  <c r="AG5" i="32"/>
  <c r="AG15" i="32"/>
  <c r="V15" i="4"/>
  <c r="AJ15" i="16"/>
  <c r="E13" i="9"/>
  <c r="AG5" i="5"/>
  <c r="X5" i="4"/>
  <c r="AL15" i="5"/>
  <c r="G3" i="9"/>
  <c r="AJ15" i="25"/>
  <c r="B3" i="4"/>
  <c r="X190" i="23"/>
  <c r="F1" i="23"/>
  <c r="Y9" i="25"/>
  <c r="AJ15" i="24"/>
  <c r="Y6" i="24"/>
  <c r="Y189" i="24"/>
  <c r="F1" i="24"/>
  <c r="AI15" i="5"/>
  <c r="D3" i="9"/>
  <c r="AL15" i="24"/>
  <c r="AC25" i="17"/>
  <c r="AM15" i="5"/>
  <c r="H3" i="9"/>
  <c r="AI15" i="24"/>
  <c r="Y8" i="30"/>
  <c r="AM15" i="15"/>
  <c r="AI15" i="35"/>
  <c r="AJ15" i="35"/>
  <c r="AL15" i="32"/>
  <c r="AH15" i="32"/>
  <c r="AL15" i="36"/>
  <c r="AH15" i="36"/>
  <c r="AI15" i="36"/>
  <c r="AM15" i="36"/>
  <c r="AK15" i="36"/>
  <c r="AJ15" i="36"/>
  <c r="AJ15" i="21"/>
  <c r="C10" i="9"/>
  <c r="AM15" i="13"/>
  <c r="AJ15" i="13"/>
  <c r="AG3" i="12"/>
  <c r="D3" i="4"/>
  <c r="AM15" i="37"/>
  <c r="AJ15" i="37"/>
  <c r="AL15" i="37"/>
  <c r="AK15" i="37"/>
  <c r="AI15" i="37"/>
  <c r="AH15" i="37"/>
  <c r="AM15" i="18"/>
  <c r="H15" i="9"/>
  <c r="K6" i="4"/>
  <c r="Y185" i="23"/>
  <c r="Y189" i="11"/>
  <c r="Y185" i="6"/>
  <c r="Y6" i="12"/>
  <c r="AI15" i="13"/>
  <c r="Y190" i="13"/>
  <c r="Y196" i="13"/>
  <c r="G1" i="13"/>
  <c r="AH15" i="5"/>
  <c r="C3" i="9"/>
  <c r="AH15" i="13"/>
  <c r="AG15" i="14"/>
  <c r="F15" i="4"/>
  <c r="F22" i="4" s="1"/>
  <c r="AH15" i="24"/>
  <c r="AM15" i="24"/>
  <c r="AB4" i="25"/>
  <c r="Y7" i="25"/>
  <c r="AG4" i="25"/>
  <c r="AK15" i="5"/>
  <c r="F3" i="9"/>
  <c r="AL15" i="13"/>
  <c r="Y8" i="5"/>
  <c r="AK15" i="24"/>
  <c r="Y12" i="15"/>
  <c r="AG4" i="15"/>
  <c r="Y4" i="4"/>
  <c r="AJ15" i="5"/>
  <c r="E3" i="9"/>
  <c r="AK15" i="13"/>
  <c r="AI15" i="15"/>
  <c r="Y8" i="26"/>
  <c r="AM15" i="21"/>
  <c r="X192" i="14"/>
  <c r="F1" i="14"/>
  <c r="AH15" i="31"/>
  <c r="AK15" i="10"/>
  <c r="AH15" i="35"/>
  <c r="AK15" i="21"/>
  <c r="AL15" i="21"/>
  <c r="Y41" i="5"/>
  <c r="AG6" i="5"/>
  <c r="X6" i="4"/>
  <c r="AH15" i="10"/>
  <c r="AI15" i="10"/>
  <c r="Y18" i="20"/>
  <c r="AM15" i="10"/>
  <c r="Y195" i="10"/>
  <c r="F1" i="10"/>
  <c r="AM15" i="32"/>
  <c r="Y52" i="32"/>
  <c r="X188" i="32"/>
  <c r="F1" i="32"/>
  <c r="AJ15" i="10"/>
  <c r="AL15" i="35"/>
  <c r="AM15" i="35"/>
  <c r="AI15" i="32"/>
  <c r="AJ15" i="32"/>
  <c r="AK15" i="32"/>
  <c r="AG15" i="36"/>
  <c r="G15" i="4"/>
  <c r="G22" i="4" s="1"/>
  <c r="G3" i="4"/>
  <c r="X190" i="36"/>
  <c r="E1" i="36"/>
  <c r="AG15" i="24"/>
  <c r="AE15" i="4"/>
  <c r="AE22" i="4"/>
  <c r="AG3" i="25"/>
  <c r="H3" i="4"/>
  <c r="Y190" i="21"/>
  <c r="G1" i="21"/>
  <c r="Y191" i="38"/>
  <c r="F1" i="38"/>
  <c r="AI15" i="38"/>
  <c r="AJ15" i="38"/>
  <c r="X191" i="38"/>
  <c r="E1" i="38"/>
  <c r="AC12" i="14"/>
  <c r="AM15" i="38"/>
  <c r="X187" i="30"/>
  <c r="F1" i="30" s="1"/>
  <c r="AK15" i="18"/>
  <c r="F15" i="9"/>
  <c r="Y7" i="18"/>
  <c r="AJ15" i="39"/>
  <c r="X4" i="22"/>
  <c r="O23" i="22"/>
  <c r="H21" i="9"/>
  <c r="F21" i="9"/>
  <c r="D21" i="9"/>
  <c r="G21" i="9"/>
  <c r="L3" i="4"/>
  <c r="AB24" i="37"/>
  <c r="Y24" i="37"/>
  <c r="AC24" i="37"/>
  <c r="P23" i="22"/>
  <c r="Y30" i="18"/>
  <c r="AG4" i="18"/>
  <c r="K4" i="4"/>
  <c r="B21" i="9"/>
  <c r="AG4" i="11"/>
  <c r="Q4" i="4"/>
  <c r="AG5" i="33"/>
  <c r="S5" i="4"/>
  <c r="AG5" i="11"/>
  <c r="Q5" i="4"/>
  <c r="AJ15" i="11"/>
  <c r="E8" i="9"/>
  <c r="AI15" i="6"/>
  <c r="D5" i="9"/>
  <c r="AG4" i="37"/>
  <c r="AG4" i="4"/>
  <c r="AL15" i="33"/>
  <c r="AK15" i="6"/>
  <c r="F5" i="9"/>
  <c r="AJ15" i="6"/>
  <c r="E5" i="9"/>
  <c r="AL15" i="18"/>
  <c r="G15" i="9"/>
  <c r="AJ15" i="18"/>
  <c r="E15" i="9"/>
  <c r="AI15" i="18"/>
  <c r="D15" i="9"/>
  <c r="AH15" i="18"/>
  <c r="C15" i="9"/>
  <c r="AM15" i="16"/>
  <c r="H13" i="9"/>
  <c r="G4" i="9"/>
  <c r="B11" i="9"/>
  <c r="AM15" i="6"/>
  <c r="H5" i="9"/>
  <c r="AL15" i="6"/>
  <c r="G5" i="9"/>
  <c r="AH15" i="6"/>
  <c r="C5" i="9"/>
  <c r="AH15" i="11"/>
  <c r="C8" i="9"/>
  <c r="AI15" i="11"/>
  <c r="D8" i="9"/>
  <c r="AM15" i="12"/>
  <c r="H9" i="9"/>
  <c r="AJ15" i="14"/>
  <c r="E11" i="9"/>
  <c r="AD15" i="22"/>
  <c r="H19" i="9"/>
  <c r="AA15" i="22"/>
  <c r="E19" i="9"/>
  <c r="AG3" i="16"/>
  <c r="AG15" i="16"/>
  <c r="H4" i="9"/>
  <c r="AI15" i="25"/>
  <c r="Y182" i="25"/>
  <c r="G1" i="25"/>
  <c r="AG3" i="11"/>
  <c r="Q3" i="4"/>
  <c r="AG3" i="13"/>
  <c r="AH15" i="15"/>
  <c r="AJ15" i="15"/>
  <c r="AK15" i="15"/>
  <c r="AL15" i="15"/>
  <c r="Y191" i="15"/>
  <c r="G1" i="15"/>
  <c r="AG4" i="30"/>
  <c r="AB4" i="4" s="1"/>
  <c r="AG4" i="33"/>
  <c r="S4" i="4"/>
  <c r="AC37" i="15"/>
  <c r="X195" i="10"/>
  <c r="E1" i="10"/>
  <c r="AG3" i="35"/>
  <c r="Z3" i="4"/>
  <c r="Y190" i="36"/>
  <c r="F1" i="36"/>
  <c r="AC8" i="36"/>
  <c r="AC20" i="36"/>
  <c r="AG3" i="37"/>
  <c r="AG3" i="4"/>
  <c r="AH15" i="38"/>
  <c r="AK15" i="38"/>
  <c r="AL15" i="38"/>
  <c r="AG3" i="38"/>
  <c r="AI15" i="39"/>
  <c r="X5" i="22"/>
  <c r="W5" i="4"/>
  <c r="AH15" i="21"/>
  <c r="AI15" i="21"/>
  <c r="AC18" i="20"/>
  <c r="AB18" i="20"/>
  <c r="AG5" i="20"/>
  <c r="J5" i="4"/>
  <c r="AH15" i="20"/>
  <c r="C17" i="9"/>
  <c r="AL15" i="20"/>
  <c r="G17" i="9"/>
  <c r="AJ15" i="20"/>
  <c r="E17" i="9"/>
  <c r="AI15" i="31"/>
  <c r="AJ15" i="31"/>
  <c r="AK15" i="31"/>
  <c r="AL15" i="31"/>
  <c r="AG3" i="31"/>
  <c r="AA3" i="4"/>
  <c r="AG15" i="13"/>
  <c r="AA15" i="4"/>
  <c r="AA22" i="4"/>
  <c r="U3" i="4"/>
  <c r="AG15" i="38"/>
  <c r="U15" i="4"/>
  <c r="U22" i="4"/>
  <c r="AC22" i="4"/>
  <c r="R3" i="4"/>
  <c r="H4" i="4"/>
  <c r="AG15" i="25"/>
  <c r="H15" i="4"/>
  <c r="H22" i="4" s="1"/>
  <c r="AI15" i="16"/>
  <c r="D13" i="9"/>
  <c r="Y190" i="16"/>
  <c r="G1" i="16"/>
  <c r="X190" i="39"/>
  <c r="F1" i="39"/>
  <c r="AG15" i="40"/>
  <c r="AF15" i="4"/>
  <c r="AF3" i="4"/>
  <c r="Y190" i="39"/>
  <c r="G1" i="39"/>
  <c r="Y191" i="35"/>
  <c r="F1" i="35"/>
  <c r="Y192" i="14"/>
  <c r="G1" i="14"/>
  <c r="X192" i="12"/>
  <c r="F1" i="12"/>
  <c r="X191" i="35"/>
  <c r="E1" i="35"/>
  <c r="X189" i="24"/>
  <c r="E1" i="24"/>
  <c r="E4" i="9"/>
  <c r="AK15" i="14"/>
  <c r="F11" i="9"/>
  <c r="AM15" i="23"/>
  <c r="H20" i="9"/>
  <c r="AK15" i="23"/>
  <c r="F20" i="9"/>
  <c r="AI15" i="23"/>
  <c r="D20" i="9"/>
  <c r="AH15" i="23"/>
  <c r="C20" i="9"/>
  <c r="AC15" i="22"/>
  <c r="G19" i="9"/>
  <c r="AH15" i="33"/>
  <c r="AJ15" i="33"/>
  <c r="AG5" i="23"/>
  <c r="T5" i="4"/>
  <c r="Y191" i="37"/>
  <c r="F1" i="37"/>
  <c r="AG15" i="39"/>
  <c r="C15" i="4"/>
  <c r="C22" i="4" s="1"/>
  <c r="X191" i="26"/>
  <c r="F1" i="26"/>
  <c r="X191" i="37"/>
  <c r="E1" i="37"/>
  <c r="AB37" i="15"/>
  <c r="X191" i="15"/>
  <c r="F1" i="15"/>
  <c r="X70" i="5"/>
  <c r="F1" i="5"/>
  <c r="X189" i="31"/>
  <c r="F1" i="31"/>
  <c r="X192" i="17"/>
  <c r="F1" i="17"/>
  <c r="AK15" i="11"/>
  <c r="F8" i="9"/>
  <c r="AK15" i="12"/>
  <c r="F9" i="9"/>
  <c r="AH15" i="12"/>
  <c r="C9" i="9"/>
  <c r="AL15" i="12"/>
  <c r="G9" i="9"/>
  <c r="AJ15" i="12"/>
  <c r="E9" i="9"/>
  <c r="AH15" i="14"/>
  <c r="C11" i="9"/>
  <c r="AB15" i="22"/>
  <c r="F19" i="9"/>
  <c r="Y15" i="22"/>
  <c r="C19" i="9"/>
  <c r="AM15" i="20"/>
  <c r="H17" i="9"/>
  <c r="AK15" i="20"/>
  <c r="F17" i="9"/>
  <c r="AI15" i="20"/>
  <c r="D17" i="9"/>
  <c r="AK15" i="16"/>
  <c r="F13" i="9"/>
  <c r="AH15" i="25"/>
  <c r="AK15" i="25"/>
  <c r="AM15" i="25"/>
  <c r="Y194" i="11"/>
  <c r="G1" i="11"/>
  <c r="AM15" i="29"/>
  <c r="X15" i="22"/>
  <c r="B19" i="9"/>
  <c r="AG3" i="5"/>
  <c r="AC4" i="25"/>
  <c r="X196" i="13"/>
  <c r="F1" i="13"/>
  <c r="X190" i="21"/>
  <c r="F1" i="21"/>
  <c r="Y189" i="31"/>
  <c r="G1" i="31"/>
  <c r="X182" i="25"/>
  <c r="F1" i="25"/>
  <c r="C4" i="9"/>
  <c r="F4" i="9"/>
  <c r="D4" i="9"/>
  <c r="AM15" i="11"/>
  <c r="H8" i="9"/>
  <c r="AI15" i="14"/>
  <c r="D11" i="9"/>
  <c r="AM15" i="14"/>
  <c r="H11" i="9"/>
  <c r="AL15" i="23"/>
  <c r="G20" i="9"/>
  <c r="AJ15" i="23"/>
  <c r="E20" i="9"/>
  <c r="Z15" i="22"/>
  <c r="D19" i="9"/>
  <c r="AM15" i="33"/>
  <c r="AG3" i="23"/>
  <c r="AG15" i="23"/>
  <c r="AG4" i="20"/>
  <c r="Y188" i="33"/>
  <c r="G1" i="33"/>
  <c r="AC4" i="17"/>
  <c r="AG4" i="12"/>
  <c r="D4" i="4"/>
  <c r="AM15" i="31"/>
  <c r="AL15" i="10"/>
  <c r="AK15" i="39"/>
  <c r="AH15" i="39"/>
  <c r="AK15" i="33"/>
  <c r="X188" i="33"/>
  <c r="F1" i="33"/>
  <c r="AI15" i="33"/>
  <c r="AG3" i="33"/>
  <c r="AG4" i="28"/>
  <c r="L4" i="4"/>
  <c r="Y191" i="28"/>
  <c r="F1" i="28"/>
  <c r="AI15" i="28"/>
  <c r="AJ15" i="28"/>
  <c r="AK15" i="28"/>
  <c r="AL15" i="28"/>
  <c r="L6" i="4"/>
  <c r="AH15" i="28"/>
  <c r="AM15" i="28"/>
  <c r="Y192" i="12"/>
  <c r="G1" i="12"/>
  <c r="AI15" i="12"/>
  <c r="D9" i="9"/>
  <c r="AJ15" i="26"/>
  <c r="AK15" i="26"/>
  <c r="AH15" i="26"/>
  <c r="AL15" i="26"/>
  <c r="AI15" i="26"/>
  <c r="AM15" i="26"/>
  <c r="Y191" i="26"/>
  <c r="G1" i="26"/>
  <c r="AG4" i="26"/>
  <c r="AD4" i="4"/>
  <c r="AL15" i="39"/>
  <c r="AM15" i="39"/>
  <c r="X3" i="4"/>
  <c r="Y190" i="23"/>
  <c r="G1" i="23"/>
  <c r="W15" i="4"/>
  <c r="T3" i="4"/>
  <c r="AL15" i="25"/>
  <c r="Y9" i="18"/>
  <c r="Y67" i="18"/>
  <c r="G1" i="18"/>
  <c r="X67" i="18"/>
  <c r="F1" i="18"/>
  <c r="AG15" i="37"/>
  <c r="AG15" i="4"/>
  <c r="AG22" i="4" s="1"/>
  <c r="W4" i="4"/>
  <c r="AG4" i="6"/>
  <c r="Y191" i="20"/>
  <c r="G1" i="20"/>
  <c r="Y70" i="5"/>
  <c r="G1" i="5"/>
  <c r="AC4" i="14"/>
  <c r="X190" i="16"/>
  <c r="F1" i="16"/>
  <c r="AG4" i="17"/>
  <c r="E4" i="4" s="1"/>
  <c r="AL15" i="11"/>
  <c r="G8" i="9"/>
  <c r="Y192" i="17"/>
  <c r="G1" i="17"/>
  <c r="X191" i="28"/>
  <c r="E1" i="28"/>
  <c r="X191" i="20"/>
  <c r="F1" i="20"/>
  <c r="X194" i="11"/>
  <c r="F1" i="11"/>
  <c r="V5" i="4"/>
  <c r="AG15" i="35"/>
  <c r="Z15" i="4"/>
  <c r="Z22" i="4" s="1"/>
  <c r="AL15" i="16"/>
  <c r="G13" i="9"/>
  <c r="AH15" i="16"/>
  <c r="C13" i="9"/>
  <c r="Y3" i="6"/>
  <c r="Y190" i="6"/>
  <c r="G1" i="6"/>
  <c r="X190" i="6"/>
  <c r="F1" i="6"/>
  <c r="AG4" i="5"/>
  <c r="X4" i="4"/>
  <c r="AG5" i="15"/>
  <c r="Y5" i="4"/>
  <c r="Y188" i="32"/>
  <c r="G1" i="32"/>
  <c r="R15" i="4"/>
  <c r="R22" i="4" s="1"/>
  <c r="B13" i="9"/>
  <c r="AG15" i="11"/>
  <c r="Q15" i="4"/>
  <c r="Q22" i="4" s="1"/>
  <c r="AG15" i="20"/>
  <c r="J15" i="4"/>
  <c r="J22" i="4" s="1"/>
  <c r="O3" i="4"/>
  <c r="AG15" i="31"/>
  <c r="O15" i="4"/>
  <c r="O22" i="4" s="1"/>
  <c r="J4" i="4"/>
  <c r="AG15" i="12"/>
  <c r="N22" i="4"/>
  <c r="B4" i="9"/>
  <c r="S3" i="4"/>
  <c r="AG15" i="33"/>
  <c r="S15" i="4"/>
  <c r="S22" i="4" s="1"/>
  <c r="AG15" i="28"/>
  <c r="L15" i="4"/>
  <c r="L22" i="4"/>
  <c r="B9" i="9"/>
  <c r="D15" i="4"/>
  <c r="D22" i="4"/>
  <c r="AG15" i="26"/>
  <c r="AD15" i="4"/>
  <c r="AD22" i="4" s="1"/>
  <c r="T15" i="4"/>
  <c r="T22" i="4"/>
  <c r="B20" i="9"/>
  <c r="AG15" i="5"/>
  <c r="AG15" i="6"/>
  <c r="B4" i="4"/>
  <c r="AG3" i="18"/>
  <c r="AG15" i="15"/>
  <c r="Y15" i="4"/>
  <c r="Y22" i="4"/>
  <c r="B8" i="9"/>
  <c r="B17" i="9"/>
  <c r="B5" i="9"/>
  <c r="B15" i="4"/>
  <c r="B22" i="4" s="1"/>
  <c r="K3" i="4"/>
  <c r="AG15" i="18"/>
  <c r="X15" i="4"/>
  <c r="X22" i="4"/>
  <c r="B3" i="9"/>
  <c r="K15" i="4"/>
  <c r="K22" i="4"/>
  <c r="B15" i="9"/>
  <c r="AG15" i="42" l="1"/>
  <c r="X192" i="29"/>
  <c r="E1" i="29" s="1"/>
  <c r="Y17" i="29"/>
  <c r="AG4" i="29" s="1"/>
  <c r="M4" i="4" s="1"/>
  <c r="AJ15" i="29"/>
  <c r="AH15" i="29"/>
  <c r="AK15" i="29"/>
  <c r="AI15" i="29"/>
  <c r="AL15" i="29"/>
  <c r="Y191" i="27"/>
  <c r="F1" i="27" s="1"/>
  <c r="AC8" i="27"/>
  <c r="X191" i="27"/>
  <c r="E1" i="27" s="1"/>
  <c r="AM15" i="27"/>
  <c r="AG4" i="27"/>
  <c r="I4" i="4" s="1"/>
  <c r="AI15" i="27"/>
  <c r="AJ15" i="27"/>
  <c r="AK15" i="27"/>
  <c r="AL15" i="27"/>
  <c r="AH15" i="27"/>
  <c r="AH3" i="4"/>
  <c r="AH13" i="4"/>
  <c r="AH9" i="4"/>
  <c r="AG5" i="30"/>
  <c r="AB5" i="4" s="1"/>
  <c r="AH5" i="4" s="1"/>
  <c r="AI15" i="30"/>
  <c r="AK15" i="30"/>
  <c r="AM15" i="30"/>
  <c r="AH12" i="4"/>
  <c r="AH8" i="4"/>
  <c r="AM15" i="17"/>
  <c r="H14" i="9" s="1"/>
  <c r="AK15" i="17"/>
  <c r="F14" i="9" s="1"/>
  <c r="AG15" i="17"/>
  <c r="E15" i="4" s="1"/>
  <c r="AH11" i="4"/>
  <c r="AH7" i="4"/>
  <c r="AH14" i="4"/>
  <c r="AH6" i="4"/>
  <c r="AL15" i="17"/>
  <c r="G14" i="9" s="1"/>
  <c r="AJ15" i="17"/>
  <c r="E14" i="9" s="1"/>
  <c r="AI15" i="17"/>
  <c r="D14" i="9" s="1"/>
  <c r="AH15" i="17"/>
  <c r="C14" i="9" s="1"/>
  <c r="E10" i="4"/>
  <c r="AH10" i="4" s="1"/>
  <c r="Y192" i="29" l="1"/>
  <c r="F1" i="29" s="1"/>
  <c r="AH4" i="4"/>
  <c r="AG15" i="29"/>
  <c r="M15" i="4" s="1"/>
  <c r="M22" i="4" s="1"/>
  <c r="AG15" i="27"/>
  <c r="I15" i="4" s="1"/>
  <c r="I22" i="4" s="1"/>
  <c r="B14" i="9"/>
  <c r="AG15" i="30"/>
  <c r="AB15" i="4" s="1"/>
  <c r="AB22" i="4" s="1"/>
  <c r="E22" i="4"/>
  <c r="AH22" i="4" l="1"/>
  <c r="AH15" i="4"/>
  <c r="AI16" i="4" s="1"/>
</calcChain>
</file>

<file path=xl/sharedStrings.xml><?xml version="1.0" encoding="utf-8"?>
<sst xmlns="http://schemas.openxmlformats.org/spreadsheetml/2006/main" count="4273" uniqueCount="949">
  <si>
    <t>The first SKU must be on Row 7</t>
  </si>
  <si>
    <t>There must be no SPACES (empty rows) in the list</t>
  </si>
  <si>
    <t>The margin is not imported - it is calculated by Cassidy, so that is fine.</t>
  </si>
  <si>
    <t>Anything after Column Z is fair game - the import will not touch it</t>
  </si>
  <si>
    <t>The import uses the tab name as the Brand upon Import, so case and spelling is important</t>
  </si>
  <si>
    <t xml:space="preserve">Supplier </t>
  </si>
  <si>
    <t>Value</t>
  </si>
  <si>
    <t>Totals</t>
  </si>
  <si>
    <t>FrkL</t>
  </si>
  <si>
    <t>Hisp</t>
  </si>
  <si>
    <t>total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</si>
  <si>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</si>
  <si>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</si>
  <si>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</si>
  <si>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</si>
  <si>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</si>
  <si>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</si>
  <si>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</si>
  <si>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</si>
  <si>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</si>
  <si>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</si>
  <si>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</si>
  <si>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</si>
  <si>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</si>
  <si>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</si>
  <si>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BUDGET R1</t>
  </si>
  <si>
    <t>BUDGET R2</t>
  </si>
  <si>
    <t>TOTAL</t>
  </si>
  <si>
    <t>Difference</t>
  </si>
  <si>
    <t>31 individual shoe styles - more if multiple colours of same shoe</t>
  </si>
  <si>
    <t>unisa</t>
  </si>
  <si>
    <t>hispanitas</t>
  </si>
  <si>
    <t>pbals</t>
  </si>
  <si>
    <t>AnaAlcazar</t>
  </si>
  <si>
    <t>euro</t>
  </si>
  <si>
    <t>Delivery</t>
  </si>
  <si>
    <t>Code</t>
  </si>
  <si>
    <t>Item</t>
  </si>
  <si>
    <t>Description</t>
  </si>
  <si>
    <t>Colour</t>
  </si>
  <si>
    <t>Cost Price</t>
  </si>
  <si>
    <t>Retail Price</t>
  </si>
  <si>
    <t>Quantity</t>
  </si>
  <si>
    <t>Markup</t>
  </si>
  <si>
    <t>8's</t>
  </si>
  <si>
    <t>10's</t>
  </si>
  <si>
    <t>12's</t>
  </si>
  <si>
    <t>14's</t>
  </si>
  <si>
    <t>16's</t>
  </si>
  <si>
    <t>18's</t>
  </si>
  <si>
    <t>cancelled 17/11/10</t>
  </si>
  <si>
    <t>Apanage</t>
  </si>
  <si>
    <t>10S</t>
  </si>
  <si>
    <t>10L</t>
  </si>
  <si>
    <t>12S</t>
  </si>
  <si>
    <t>12L</t>
  </si>
  <si>
    <t>14S</t>
  </si>
  <si>
    <t>14L</t>
  </si>
  <si>
    <t>16S</t>
  </si>
  <si>
    <t>16L</t>
  </si>
  <si>
    <t>8L</t>
  </si>
  <si>
    <t>XS</t>
  </si>
  <si>
    <t>S</t>
  </si>
  <si>
    <t>M</t>
  </si>
  <si>
    <t>L</t>
  </si>
  <si>
    <t>XL</t>
  </si>
  <si>
    <t>XXL</t>
  </si>
  <si>
    <t>Bulaggi</t>
  </si>
  <si>
    <t>B - 1400/60</t>
  </si>
  <si>
    <t>B1 - 1500</t>
  </si>
  <si>
    <t>B2 - 1000</t>
  </si>
  <si>
    <t>r1</t>
  </si>
  <si>
    <t>96/1817</t>
  </si>
  <si>
    <t>r2</t>
  </si>
  <si>
    <t>64/1083</t>
  </si>
  <si>
    <t>cream</t>
  </si>
  <si>
    <t>Ombre</t>
  </si>
  <si>
    <t>£</t>
  </si>
  <si>
    <t>FrankLyman</t>
  </si>
  <si>
    <t>B1 - 2800/40</t>
  </si>
  <si>
    <t>Fransa</t>
  </si>
  <si>
    <t>174/1969</t>
  </si>
  <si>
    <t>154/2297</t>
  </si>
  <si>
    <t>r3</t>
  </si>
  <si>
    <t>36/381</t>
  </si>
  <si>
    <t>Hispanitas</t>
  </si>
  <si>
    <t>Onjenu</t>
  </si>
  <si>
    <t>B - 2000</t>
  </si>
  <si>
    <t>rf</t>
  </si>
  <si>
    <t>JQ</t>
  </si>
  <si>
    <t>B - 2500/35</t>
  </si>
  <si>
    <t>Mac</t>
  </si>
  <si>
    <t>CarolineBiss</t>
  </si>
  <si>
    <t>Milano</t>
  </si>
  <si>
    <t>MScotch</t>
  </si>
  <si>
    <t>NYDJ</t>
  </si>
  <si>
    <t>Oui</t>
  </si>
  <si>
    <t>PartTwo</t>
  </si>
  <si>
    <t>20 line</t>
  </si>
  <si>
    <t>110 pieces</t>
  </si>
  <si>
    <t>Repeat</t>
  </si>
  <si>
    <t>EURO</t>
  </si>
  <si>
    <t>Tinta</t>
  </si>
  <si>
    <t>Unisa</t>
  </si>
  <si>
    <t>15 styles</t>
  </si>
  <si>
    <t>Vilagallo</t>
  </si>
  <si>
    <t>Yest</t>
  </si>
  <si>
    <t>Gracee</t>
  </si>
  <si>
    <t>always 6/30,8both30/32, 10both 30/32, 12both 30/32, 14/32, 16/32</t>
  </si>
  <si>
    <t>Jan</t>
  </si>
  <si>
    <t>Zilch</t>
  </si>
  <si>
    <t>Victoria</t>
  </si>
  <si>
    <t>Cara</t>
  </si>
  <si>
    <t>victoria</t>
  </si>
  <si>
    <t>6 styles</t>
  </si>
  <si>
    <t>6 styles/ 50pairs</t>
  </si>
  <si>
    <t>8 styles / 60 pairs</t>
  </si>
  <si>
    <t>8 styles/ 78 pairs</t>
  </si>
  <si>
    <t>28 styles</t>
  </si>
  <si>
    <t>Yaya</t>
  </si>
  <si>
    <t>jacket</t>
  </si>
  <si>
    <t>tweed tutti futti jacket</t>
  </si>
  <si>
    <t>multi</t>
  </si>
  <si>
    <t>stone</t>
  </si>
  <si>
    <t>trouser</t>
  </si>
  <si>
    <t>cargo trouser</t>
  </si>
  <si>
    <t>blouse</t>
  </si>
  <si>
    <t>blue</t>
  </si>
  <si>
    <t>knitwear</t>
  </si>
  <si>
    <t>stripe laced back blouse</t>
  </si>
  <si>
    <t>round neck knit</t>
  </si>
  <si>
    <t>scarf</t>
  </si>
  <si>
    <t>khaki</t>
  </si>
  <si>
    <t>print tassel scarf</t>
  </si>
  <si>
    <t>pale grey</t>
  </si>
  <si>
    <t>ribbed short cardigan</t>
  </si>
  <si>
    <t>print silky cargo trs</t>
  </si>
  <si>
    <t>navy</t>
  </si>
  <si>
    <t>longer knit cardi</t>
  </si>
  <si>
    <t>icecream poncho style jumper</t>
  </si>
  <si>
    <t>knit dress</t>
  </si>
  <si>
    <t>dress</t>
  </si>
  <si>
    <t>tweed dress sh/sl</t>
  </si>
  <si>
    <t>red</t>
  </si>
  <si>
    <t>top</t>
  </si>
  <si>
    <t>side stripe top</t>
  </si>
  <si>
    <t>baxtor full length</t>
  </si>
  <si>
    <t>29184ss19</t>
  </si>
  <si>
    <t>pink</t>
  </si>
  <si>
    <t>ribbed sport detail knit dress</t>
  </si>
  <si>
    <t>sport cardi</t>
  </si>
  <si>
    <t>faded stripe jumper</t>
  </si>
  <si>
    <t>stripe red pocket jumper</t>
  </si>
  <si>
    <t xml:space="preserve">stripe with buttons on one sleeve </t>
  </si>
  <si>
    <t>vneck drape top</t>
  </si>
  <si>
    <t>white</t>
  </si>
  <si>
    <t>large spot tassel scarf</t>
  </si>
  <si>
    <t>flower print 3/4 sleeve top</t>
  </si>
  <si>
    <t>square colour block jumper</t>
  </si>
  <si>
    <t>orange</t>
  </si>
  <si>
    <t>20603737ss19</t>
  </si>
  <si>
    <t>vneck chiffon front top</t>
  </si>
  <si>
    <t>off white</t>
  </si>
  <si>
    <t>pnk</t>
  </si>
  <si>
    <t>puffa jacket</t>
  </si>
  <si>
    <t>pale blue</t>
  </si>
  <si>
    <t>stripe cap sleeve jersey tee</t>
  </si>
  <si>
    <t>gillet</t>
  </si>
  <si>
    <t>puffa gillet</t>
  </si>
  <si>
    <t>stripe soft 3/4 top</t>
  </si>
  <si>
    <t>stripe blouse</t>
  </si>
  <si>
    <t>sport block top</t>
  </si>
  <si>
    <t>stripe longer shirt</t>
  </si>
  <si>
    <t>jean</t>
  </si>
  <si>
    <t>side stripe fringed hem skinny jeans</t>
  </si>
  <si>
    <t>ribbed shorter jumper</t>
  </si>
  <si>
    <t>vneck plain jumper</t>
  </si>
  <si>
    <t>pale pink</t>
  </si>
  <si>
    <t>lace trim layered top</t>
  </si>
  <si>
    <t>grey</t>
  </si>
  <si>
    <t>neck basic ls</t>
  </si>
  <si>
    <t>y31279</t>
  </si>
  <si>
    <t>shorter sleeve oversize jacket</t>
  </si>
  <si>
    <t>y31273</t>
  </si>
  <si>
    <t>crochet knit jumper</t>
  </si>
  <si>
    <t>y31305</t>
  </si>
  <si>
    <t>cap sleeve print top</t>
  </si>
  <si>
    <t>pale green</t>
  </si>
  <si>
    <t>y31307</t>
  </si>
  <si>
    <t>tunic</t>
  </si>
  <si>
    <t>print tunic</t>
  </si>
  <si>
    <t>y14563b</t>
  </si>
  <si>
    <t>legging</t>
  </si>
  <si>
    <t>thcker legging</t>
  </si>
  <si>
    <t>y30602</t>
  </si>
  <si>
    <t>pattern cotton jumper</t>
  </si>
  <si>
    <t>y30608</t>
  </si>
  <si>
    <t>linen stripe top</t>
  </si>
  <si>
    <t>y30118</t>
  </si>
  <si>
    <t>straight leg trouser</t>
  </si>
  <si>
    <t>y30616</t>
  </si>
  <si>
    <t>spot long blouse</t>
  </si>
  <si>
    <t>y31266</t>
  </si>
  <si>
    <t>colour block jumper</t>
  </si>
  <si>
    <t>y30638</t>
  </si>
  <si>
    <t>stripe vneck blouse</t>
  </si>
  <si>
    <t>y31308</t>
  </si>
  <si>
    <t>stripe cap sleeve tee</t>
  </si>
  <si>
    <t>y12208</t>
  </si>
  <si>
    <t>shorter cardi</t>
  </si>
  <si>
    <t>chambray</t>
  </si>
  <si>
    <t>shorter side tripe jacket</t>
  </si>
  <si>
    <t>y31306</t>
  </si>
  <si>
    <t>duskypink</t>
  </si>
  <si>
    <t>side stripe tencel relaxed trs</t>
  </si>
  <si>
    <t>y31282</t>
  </si>
  <si>
    <t>R1 6500</t>
  </si>
  <si>
    <t>R2 1500</t>
  </si>
  <si>
    <t>B - 3000</t>
  </si>
  <si>
    <t>green</t>
  </si>
  <si>
    <t>gold</t>
  </si>
  <si>
    <t>knit sleeveless sparkle dress</t>
  </si>
  <si>
    <t>sleeveless pattern belt dress</t>
  </si>
  <si>
    <t>cap sleeve pattern cotton dress with belt</t>
  </si>
  <si>
    <t>sleeveless emb. Shift dress</t>
  </si>
  <si>
    <t>pattern wrap dress</t>
  </si>
  <si>
    <t>palm print sh/sl cotton dress</t>
  </si>
  <si>
    <t>s/less flower print dress with belt</t>
  </si>
  <si>
    <t>s/less watercolour tie dress</t>
  </si>
  <si>
    <t>mint</t>
  </si>
  <si>
    <t>lime</t>
  </si>
  <si>
    <t>print stretchy dress</t>
  </si>
  <si>
    <t>stripe sh/sl dtretchy dress side split</t>
  </si>
  <si>
    <t>vneck large lapel swing dress</t>
  </si>
  <si>
    <t>daisy print sh/sl dress</t>
  </si>
  <si>
    <t>3/4 sl stretchy belted dress</t>
  </si>
  <si>
    <t>cotton bamboo print sh/sl tie dress</t>
  </si>
  <si>
    <t>cara</t>
  </si>
  <si>
    <t>print</t>
  </si>
  <si>
    <t>black</t>
  </si>
  <si>
    <t>annass19</t>
  </si>
  <si>
    <t>slimss19</t>
  </si>
  <si>
    <t>jeans</t>
  </si>
  <si>
    <t>no stretch slim leg jean</t>
  </si>
  <si>
    <t>indigo</t>
  </si>
  <si>
    <t>mid denim D845</t>
  </si>
  <si>
    <t>mid denim D853</t>
  </si>
  <si>
    <t>coral</t>
  </si>
  <si>
    <t>taupe</t>
  </si>
  <si>
    <t>dreamchicss19</t>
  </si>
  <si>
    <t>skinnyedge</t>
  </si>
  <si>
    <t>skinnycamo19</t>
  </si>
  <si>
    <t>dreamskss19</t>
  </si>
  <si>
    <t>paleblue d489</t>
  </si>
  <si>
    <t>dreamskinny</t>
  </si>
  <si>
    <t>dreamcapri19</t>
  </si>
  <si>
    <t>vneck blouse with cuff detail</t>
  </si>
  <si>
    <t>vneck collar sh/sl dress</t>
  </si>
  <si>
    <t>jade</t>
  </si>
  <si>
    <t>cotton large side button jumper</t>
  </si>
  <si>
    <t>cotton mock sleeve jumper</t>
  </si>
  <si>
    <t>boatneck ribbed shoulder jumper</t>
  </si>
  <si>
    <t>pocket front jumper</t>
  </si>
  <si>
    <t>ribbed jumper</t>
  </si>
  <si>
    <t>emerald</t>
  </si>
  <si>
    <t>vneck c ricket jumper</t>
  </si>
  <si>
    <t>cotton jacketigan</t>
  </si>
  <si>
    <t>icegreen</t>
  </si>
  <si>
    <t>fringed cashmere jumper</t>
  </si>
  <si>
    <t>yellow</t>
  </si>
  <si>
    <t>ombre jumper cashmere</t>
  </si>
  <si>
    <t>92g7546804z</t>
  </si>
  <si>
    <t>bright blue</t>
  </si>
  <si>
    <t>92g7429008z</t>
  </si>
  <si>
    <t>print belted ls dress</t>
  </si>
  <si>
    <t>92g7358177z</t>
  </si>
  <si>
    <t>geometric print cap sl dress belted</t>
  </si>
  <si>
    <t>cap sl dress belted</t>
  </si>
  <si>
    <t>ruched long sleeve dress S</t>
  </si>
  <si>
    <t>92g7368824z</t>
  </si>
  <si>
    <t>fuschia</t>
  </si>
  <si>
    <t>bodycon pleated side back zip</t>
  </si>
  <si>
    <t>92g7897099z</t>
  </si>
  <si>
    <t>pucci print off the shoulder mazi</t>
  </si>
  <si>
    <t>92g7108180z</t>
  </si>
  <si>
    <t>skirt</t>
  </si>
  <si>
    <t>silver disc fitted skirt</t>
  </si>
  <si>
    <t>92g4569021z</t>
  </si>
  <si>
    <t>body blouse</t>
  </si>
  <si>
    <t>92g4587383z</t>
  </si>
  <si>
    <t>lemon</t>
  </si>
  <si>
    <t>gold button sheer blouse</t>
  </si>
  <si>
    <t>flower print open sleeve blouse</t>
  </si>
  <si>
    <t>92g4618998z</t>
  </si>
  <si>
    <t>92g4699020z</t>
  </si>
  <si>
    <t>flower print open sl off shoulder blouse</t>
  </si>
  <si>
    <t>92g4559083z</t>
  </si>
  <si>
    <t>geometric longer blouse ls</t>
  </si>
  <si>
    <t>92g5055496z</t>
  </si>
  <si>
    <t>fitted sleeve loose jumper</t>
  </si>
  <si>
    <t>91-6289-3054</t>
  </si>
  <si>
    <t>dot print shirt</t>
  </si>
  <si>
    <t>91-1587-3018</t>
  </si>
  <si>
    <t>dragon fly vneck top</t>
  </si>
  <si>
    <t>91-5091-9304</t>
  </si>
  <si>
    <t>91-4180-3184</t>
  </si>
  <si>
    <t>relaxed side stripe trs</t>
  </si>
  <si>
    <t>91-6286-3054</t>
  </si>
  <si>
    <t>animal shirt</t>
  </si>
  <si>
    <t>91-6288-3044</t>
  </si>
  <si>
    <t>91-7400-8156</t>
  </si>
  <si>
    <t>ivory</t>
  </si>
  <si>
    <t>chiffon front pocket ls top</t>
  </si>
  <si>
    <t>flower print vneck top</t>
  </si>
  <si>
    <t>91-6291-3179</t>
  </si>
  <si>
    <t>contrast cuff round neck top</t>
  </si>
  <si>
    <t>91-6299-3054</t>
  </si>
  <si>
    <t>print silky shirt</t>
  </si>
  <si>
    <t>91-6292-3158</t>
  </si>
  <si>
    <t>sport collar postcard top</t>
  </si>
  <si>
    <t>91-6293-3061</t>
  </si>
  <si>
    <t>contrast print vneck top</t>
  </si>
  <si>
    <t>91-1596-3124</t>
  </si>
  <si>
    <t>91-6294-3054</t>
  </si>
  <si>
    <t>oval print shirt</t>
  </si>
  <si>
    <t>91-4155-3244</t>
  </si>
  <si>
    <t>fluted sleeve round neck stripe piping</t>
  </si>
  <si>
    <t>91-1610-5034</t>
  </si>
  <si>
    <t>stripe offshoulder top</t>
  </si>
  <si>
    <t>91-5061-8267</t>
  </si>
  <si>
    <t>flower print gathered dress</t>
  </si>
  <si>
    <t>91-6295-6031</t>
  </si>
  <si>
    <t>91-1604-5034</t>
  </si>
  <si>
    <t>print off shoulder blouse with fluro piping</t>
  </si>
  <si>
    <t>91-6296-3054</t>
  </si>
  <si>
    <t>abstract print shirt</t>
  </si>
  <si>
    <t>91-1643-3018</t>
  </si>
  <si>
    <t>jumpsuit</t>
  </si>
  <si>
    <t>pattern tie front jumpsuit</t>
  </si>
  <si>
    <t>vneck drape patternchiffon blouse</t>
  </si>
  <si>
    <t>vneck drape chiffon blouse</t>
  </si>
  <si>
    <t>frill longer dress</t>
  </si>
  <si>
    <t>short jacket</t>
  </si>
  <si>
    <t>tank leopard print top</t>
  </si>
  <si>
    <t>colour block shirt</t>
  </si>
  <si>
    <t>print floaty trouser</t>
  </si>
  <si>
    <t>s/less silky top</t>
  </si>
  <si>
    <t>print tie front blouse LOVE</t>
  </si>
  <si>
    <t>printsilky shirt</t>
  </si>
  <si>
    <t>print wrap dress LOVE</t>
  </si>
  <si>
    <t>geometric print shirt</t>
  </si>
  <si>
    <t>short print tie waist dress</t>
  </si>
  <si>
    <t>strappy floaty dress</t>
  </si>
  <si>
    <t>91BAS10.025</t>
  </si>
  <si>
    <t>91BAS20.003</t>
  </si>
  <si>
    <t>91BAS30.048</t>
  </si>
  <si>
    <t>91RVI20.063D</t>
  </si>
  <si>
    <t>91RVI40.064D</t>
  </si>
  <si>
    <t>91RVI60.006D</t>
  </si>
  <si>
    <t>91VCR40.148</t>
  </si>
  <si>
    <t>91VCR40.064</t>
  </si>
  <si>
    <t xml:space="preserve">Top </t>
  </si>
  <si>
    <t xml:space="preserve">Cardigan Short </t>
  </si>
  <si>
    <t xml:space="preserve">Sweater </t>
  </si>
  <si>
    <t xml:space="preserve">Dress Cross </t>
  </si>
  <si>
    <t xml:space="preserve">Dress </t>
  </si>
  <si>
    <t>Trousers</t>
  </si>
  <si>
    <t>Knitwear</t>
  </si>
  <si>
    <t>Jacket</t>
  </si>
  <si>
    <t>bag</t>
  </si>
  <si>
    <t>bone</t>
  </si>
  <si>
    <t>chalk</t>
  </si>
  <si>
    <t>beach bags</t>
  </si>
  <si>
    <t>offwhite</t>
  </si>
  <si>
    <t>xbody bag</t>
  </si>
  <si>
    <t>soft weave bag</t>
  </si>
  <si>
    <t>hobo bag</t>
  </si>
  <si>
    <t>structured bag</t>
  </si>
  <si>
    <t>cut out bag</t>
  </si>
  <si>
    <t>art deco bag</t>
  </si>
  <si>
    <t>flower print bag</t>
  </si>
  <si>
    <t>soft textured bag with tassel</t>
  </si>
  <si>
    <t xml:space="preserve">print Kimono </t>
  </si>
  <si>
    <t xml:space="preserve">print Dress Spaghetti </t>
  </si>
  <si>
    <t>print trousers</t>
  </si>
  <si>
    <t>R1 - 16 lines</t>
  </si>
  <si>
    <t>R2 - 21 lines again?</t>
  </si>
  <si>
    <t>11/12 lines</t>
  </si>
  <si>
    <t>10/11 lines</t>
  </si>
  <si>
    <t>B2 - 2200/30 R1 11 lines/ R2 8 lines</t>
  </si>
  <si>
    <t>print sheer 3/4 sleeve blouse</t>
  </si>
  <si>
    <t>sh/sl linen dress</t>
  </si>
  <si>
    <t>pale coral</t>
  </si>
  <si>
    <t>stand up collar mac</t>
  </si>
  <si>
    <t>print ls sporty trim blouse</t>
  </si>
  <si>
    <t>sand</t>
  </si>
  <si>
    <t>strainghtknee length cargo skirt</t>
  </si>
  <si>
    <t>kedita tee print</t>
  </si>
  <si>
    <t>kedita tee stripe</t>
  </si>
  <si>
    <t>kedita tee plain</t>
  </si>
  <si>
    <t>prit sport trim dress</t>
  </si>
  <si>
    <t>kntwear</t>
  </si>
  <si>
    <t>scoop bottom jumper</t>
  </si>
  <si>
    <t>prnt longer cap sl dress</t>
  </si>
  <si>
    <t>short smart jacket</t>
  </si>
  <si>
    <t>smart 7/8 trouser</t>
  </si>
  <si>
    <t>short</t>
  </si>
  <si>
    <t>smart short</t>
  </si>
  <si>
    <t>spotty pleated long s/less dress</t>
  </si>
  <si>
    <t>chiffon frill front longer dress</t>
  </si>
  <si>
    <t>vest top</t>
  </si>
  <si>
    <t>skin</t>
  </si>
  <si>
    <t>hydda vest 30098</t>
  </si>
  <si>
    <t>sunglasses</t>
  </si>
  <si>
    <t>pamilla sunglasses</t>
  </si>
  <si>
    <t>pyra sunglasses</t>
  </si>
  <si>
    <t>brown</t>
  </si>
  <si>
    <t>lester sunglasses</t>
  </si>
  <si>
    <t>apricot</t>
  </si>
  <si>
    <t>stand</t>
  </si>
  <si>
    <t xml:space="preserve">stand  </t>
  </si>
  <si>
    <t>drawstring cardi</t>
  </si>
  <si>
    <t>stripe vneck drawstring dress</t>
  </si>
  <si>
    <t>strip wide legtrs</t>
  </si>
  <si>
    <t>linen sh/sl shift dress</t>
  </si>
  <si>
    <t>diamante pocket sh/sl linen dress</t>
  </si>
  <si>
    <t>diamante side stripe distressed jeans</t>
  </si>
  <si>
    <t>lurex vneck sh/sl top</t>
  </si>
  <si>
    <t>leopard print side stipe trs</t>
  </si>
  <si>
    <t>silky vneck s/less top</t>
  </si>
  <si>
    <t>leopard print sweattop</t>
  </si>
  <si>
    <t>stripe  knot vback jumper</t>
  </si>
  <si>
    <t>tie back 3/4 sleeve blouse</t>
  </si>
  <si>
    <t>ruffle sleeve blouse</t>
  </si>
  <si>
    <t>sporty stripe batwing jumper</t>
  </si>
  <si>
    <t>fruity vneck tee</t>
  </si>
  <si>
    <t>mesh fruity long dress</t>
  </si>
  <si>
    <t>fruit tassel scarf</t>
  </si>
  <si>
    <t>crochet vneck jumper</t>
  </si>
  <si>
    <t>soft leather jacket</t>
  </si>
  <si>
    <t>daisy zip front pocket dress - SMALL</t>
  </si>
  <si>
    <t>cherry</t>
  </si>
  <si>
    <t>turq</t>
  </si>
  <si>
    <t>knit top cotton skirt daisy pocket dress SMALL</t>
  </si>
  <si>
    <t>stripe shirt dress with belt</t>
  </si>
  <si>
    <t>muli</t>
  </si>
  <si>
    <t>longer belted floaty dress</t>
  </si>
  <si>
    <t>scallop hem 3/4 sl stretchy dress</t>
  </si>
  <si>
    <t>zigzag longer side split  dress</t>
  </si>
  <si>
    <t>fitted frnt zip belted dress</t>
  </si>
  <si>
    <t>Crime</t>
  </si>
  <si>
    <t>trainoe</t>
  </si>
  <si>
    <t>silver</t>
  </si>
  <si>
    <t>sequin  side flash</t>
  </si>
  <si>
    <t>25308pp1</t>
  </si>
  <si>
    <t>metallic side flash</t>
  </si>
  <si>
    <t>25306pp1</t>
  </si>
  <si>
    <t>thicker sole</t>
  </si>
  <si>
    <t>snake skin</t>
  </si>
  <si>
    <t>side glitter</t>
  </si>
  <si>
    <t>25163pp1</t>
  </si>
  <si>
    <t>25606pp1</t>
  </si>
  <si>
    <t>25251pp1</t>
  </si>
  <si>
    <t>25305pp1</t>
  </si>
  <si>
    <t>047024</t>
  </si>
  <si>
    <t>print silky feather trimmed sleeve 3/4</t>
  </si>
  <si>
    <t>047142</t>
  </si>
  <si>
    <t>fluted 3/4 sleeve missoni print</t>
  </si>
  <si>
    <t>bronze</t>
  </si>
  <si>
    <t>047076</t>
  </si>
  <si>
    <t>circle neck print ls dress</t>
  </si>
  <si>
    <t>vneck 3/4 sl dress</t>
  </si>
  <si>
    <t>sage</t>
  </si>
  <si>
    <t>s/less missoni shift dress</t>
  </si>
  <si>
    <t>046933</t>
  </si>
  <si>
    <t>s/less crochet high neck dress</t>
  </si>
  <si>
    <t>046938</t>
  </si>
  <si>
    <t>s/less crochet long dress with side split</t>
  </si>
  <si>
    <t>047099</t>
  </si>
  <si>
    <t>047064</t>
  </si>
  <si>
    <t>beaded neck s/less print dress</t>
  </si>
  <si>
    <t>047150</t>
  </si>
  <si>
    <t>cut out high neck open back longer missoni dress</t>
  </si>
  <si>
    <t>047044</t>
  </si>
  <si>
    <t>047026</t>
  </si>
  <si>
    <t>long cut out tie back long chiffon dress</t>
  </si>
  <si>
    <t>round neck 3/4 sl print dress</t>
  </si>
  <si>
    <t>stripe bandeau dress</t>
  </si>
  <si>
    <t>flower  top with spot body</t>
  </si>
  <si>
    <t>s/less chiffon high neck print dress</t>
  </si>
  <si>
    <t>high neck s/less long dress</t>
  </si>
  <si>
    <t>cold shoulder zig zag dress</t>
  </si>
  <si>
    <t>spot jumpsuit frill sleeve</t>
  </si>
  <si>
    <t>flower print cap sleeve</t>
  </si>
  <si>
    <t>mesh drape front flower print dress</t>
  </si>
  <si>
    <t>gold v strap dress</t>
  </si>
  <si>
    <t>asymetric top s/less dress</t>
  </si>
  <si>
    <t>Robell</t>
  </si>
  <si>
    <t>cornflower</t>
  </si>
  <si>
    <t>rose crop - slim small fit - size up</t>
  </si>
  <si>
    <t>rose 7/8 - slim fit - size up</t>
  </si>
  <si>
    <t>royal</t>
  </si>
  <si>
    <t>bella cuff - rgular cut</t>
  </si>
  <si>
    <t>ladder bottom trouser</t>
  </si>
  <si>
    <t xml:space="preserve">S longer vneck jumper </t>
  </si>
  <si>
    <t xml:space="preserve">S print front stripe back tee </t>
  </si>
  <si>
    <t>leopard print mesh dress</t>
  </si>
  <si>
    <t>s/less print dress</t>
  </si>
  <si>
    <t>splatter shirt grandad collar</t>
  </si>
  <si>
    <t>leaf print shirt grandad collar</t>
  </si>
  <si>
    <t>vneck soft print top</t>
  </si>
  <si>
    <t>linen aztec trim top</t>
  </si>
  <si>
    <t>stripe bright shirt</t>
  </si>
  <si>
    <t>animal print silky top</t>
  </si>
  <si>
    <t xml:space="preserve">map silk shirt </t>
  </si>
  <si>
    <t>seashell print shirt</t>
  </si>
  <si>
    <t>animal print shirt</t>
  </si>
  <si>
    <t>s/less stripe top</t>
  </si>
  <si>
    <t>s/less animal print dress</t>
  </si>
  <si>
    <t>broderie anglase dress</t>
  </si>
  <si>
    <t>animal prt silky dress</t>
  </si>
  <si>
    <t>seashell print dress</t>
  </si>
  <si>
    <t>stripe 3/4 sl collared dress</t>
  </si>
  <si>
    <t>coat</t>
  </si>
  <si>
    <t>fringed edge to edge weave coat</t>
  </si>
  <si>
    <t>splatter vneck dress</t>
  </si>
  <si>
    <t>S semicircle sh/sl top</t>
  </si>
  <si>
    <t>xs</t>
  </si>
  <si>
    <t>s</t>
  </si>
  <si>
    <t>m</t>
  </si>
  <si>
    <t>l</t>
  </si>
  <si>
    <t>s/less pint cotton stretch front zip dress SMALL</t>
  </si>
  <si>
    <t>widee stripe with front pockets dress</t>
  </si>
  <si>
    <t>xl</t>
  </si>
  <si>
    <t>tavira tassel scarf</t>
  </si>
  <si>
    <t>12 lines/ 3500</t>
  </si>
  <si>
    <t>8 lines/2500</t>
  </si>
  <si>
    <t>6 lines + bags</t>
  </si>
  <si>
    <t>galia</t>
  </si>
  <si>
    <t>zebra s/less blouse</t>
  </si>
  <si>
    <t>imelda</t>
  </si>
  <si>
    <t>splash s/less blouse</t>
  </si>
  <si>
    <t>india</t>
  </si>
  <si>
    <t>nicol</t>
  </si>
  <si>
    <t>spot s/less blouse</t>
  </si>
  <si>
    <t>soledad</t>
  </si>
  <si>
    <t>pattern s/less blouse</t>
  </si>
  <si>
    <t>agata</t>
  </si>
  <si>
    <t>sh/sl blouse</t>
  </si>
  <si>
    <t>rust</t>
  </si>
  <si>
    <t>wanda</t>
  </si>
  <si>
    <t>people collar blouse</t>
  </si>
  <si>
    <t xml:space="preserve">rome print  ls blouse </t>
  </si>
  <si>
    <t>carmela</t>
  </si>
  <si>
    <t>crinkle blouse</t>
  </si>
  <si>
    <t>tomy</t>
  </si>
  <si>
    <t>abstract print s/less blouse</t>
  </si>
  <si>
    <t>merche</t>
  </si>
  <si>
    <t>stripe/flower top</t>
  </si>
  <si>
    <t>sandra</t>
  </si>
  <si>
    <t>dash s/less blouse</t>
  </si>
  <si>
    <t>pura</t>
  </si>
  <si>
    <t>mona</t>
  </si>
  <si>
    <t>stripe ls blouse</t>
  </si>
  <si>
    <t>verty</t>
  </si>
  <si>
    <t>flower print wrap dress</t>
  </si>
  <si>
    <t>mercury</t>
  </si>
  <si>
    <t>crinkle dress</t>
  </si>
  <si>
    <t>acaria</t>
  </si>
  <si>
    <t>s/less print belted dress</t>
  </si>
  <si>
    <t>aqua</t>
  </si>
  <si>
    <t>argina</t>
  </si>
  <si>
    <t>s/less silky print dress</t>
  </si>
  <si>
    <t>rose</t>
  </si>
  <si>
    <t>flower print tee</t>
  </si>
  <si>
    <t>abigail</t>
  </si>
  <si>
    <t>Blank</t>
  </si>
  <si>
    <t>shoes</t>
  </si>
  <si>
    <t>Feb</t>
  </si>
  <si>
    <t>Tunic</t>
  </si>
  <si>
    <t>Print 3/4 sl tunic</t>
  </si>
  <si>
    <t>Navy</t>
  </si>
  <si>
    <t>Top</t>
  </si>
  <si>
    <t>Print vneck top</t>
  </si>
  <si>
    <t>Pale blue</t>
  </si>
  <si>
    <t>Orange</t>
  </si>
  <si>
    <t>S/less chiffon front top</t>
  </si>
  <si>
    <t>Yellow</t>
  </si>
  <si>
    <t>Sport trim sh/sl top</t>
  </si>
  <si>
    <t>Dress</t>
  </si>
  <si>
    <t>Stripe jersey dress with cap sl</t>
  </si>
  <si>
    <t>Stripe jersey longertee</t>
  </si>
  <si>
    <t>Skirt</t>
  </si>
  <si>
    <t>Button thro skirt</t>
  </si>
  <si>
    <t>Blue</t>
  </si>
  <si>
    <t>Print front jersey back top</t>
  </si>
  <si>
    <t>Vneck tee</t>
  </si>
  <si>
    <t>Vneck print tee</t>
  </si>
  <si>
    <t>White</t>
  </si>
  <si>
    <t>Ruffle trim s/less top</t>
  </si>
  <si>
    <t>Trouser</t>
  </si>
  <si>
    <t>Denim</t>
  </si>
  <si>
    <t xml:space="preserve">Denim Culotte </t>
  </si>
  <si>
    <t>Silver foil cap sl top</t>
  </si>
  <si>
    <t>Crop jean</t>
  </si>
  <si>
    <t>Denim jacket</t>
  </si>
  <si>
    <t>Pale pink</t>
  </si>
  <si>
    <t>Cap sl print dress</t>
  </si>
  <si>
    <t>Khaki</t>
  </si>
  <si>
    <t>Sh/sl ruched front top</t>
  </si>
  <si>
    <t>Short</t>
  </si>
  <si>
    <t>twill shorts</t>
  </si>
  <si>
    <t>Print cap sl vneck blouse</t>
  </si>
  <si>
    <t>Y31049</t>
  </si>
  <si>
    <t>Cap sl side buckle longer dress</t>
  </si>
  <si>
    <t>Black</t>
  </si>
  <si>
    <t>Y31042</t>
  </si>
  <si>
    <t>Print tie waist dress</t>
  </si>
  <si>
    <t>Y31225</t>
  </si>
  <si>
    <t>Daisy cutout 3/4 sl top</t>
  </si>
  <si>
    <t>Y31069</t>
  </si>
  <si>
    <t xml:space="preserve">Print culottes </t>
  </si>
  <si>
    <t>Bardot lace top top</t>
  </si>
  <si>
    <t>Y31214</t>
  </si>
  <si>
    <t>Y31184</t>
  </si>
  <si>
    <t>Longer cold shoulder top</t>
  </si>
  <si>
    <t>Y31511</t>
  </si>
  <si>
    <t>Bardot stripe top</t>
  </si>
  <si>
    <t>Y31232</t>
  </si>
  <si>
    <t>Denim knee length skirt</t>
  </si>
  <si>
    <t>shorter side stripe jacket</t>
  </si>
  <si>
    <t>Y31139</t>
  </si>
  <si>
    <t>Stripe print sporty tunic</t>
  </si>
  <si>
    <t>Jade</t>
  </si>
  <si>
    <t>Y31132</t>
  </si>
  <si>
    <t>Washed sh/sl tee</t>
  </si>
  <si>
    <t>Y31136</t>
  </si>
  <si>
    <t>Pink</t>
  </si>
  <si>
    <t>Tie cap sl dress</t>
  </si>
  <si>
    <t>Shirt</t>
  </si>
  <si>
    <t>Palepink</t>
  </si>
  <si>
    <t>Mfoz2001</t>
  </si>
  <si>
    <t>Stone</t>
  </si>
  <si>
    <t>Alina ankle</t>
  </si>
  <si>
    <t>Mspm2197</t>
  </si>
  <si>
    <t>Chino</t>
  </si>
  <si>
    <t>Jeans</t>
  </si>
  <si>
    <t>Matkss2336</t>
  </si>
  <si>
    <t>Washed Sheri slim</t>
  </si>
  <si>
    <t>Mfozsa2337</t>
  </si>
  <si>
    <t>Chilli</t>
  </si>
  <si>
    <t>Sheri slim ankle</t>
  </si>
  <si>
    <t>Mpsd2557</t>
  </si>
  <si>
    <t>Bermuda short linen</t>
  </si>
  <si>
    <t>Mar</t>
  </si>
  <si>
    <t>Mlna3875</t>
  </si>
  <si>
    <t>S Linen fine stripe oversize shirt</t>
  </si>
  <si>
    <t>Mlna3874</t>
  </si>
  <si>
    <t>Paleblue</t>
  </si>
  <si>
    <t>shirt</t>
  </si>
  <si>
    <t>S 3btn linen blouse</t>
  </si>
  <si>
    <t>cecilia</t>
  </si>
  <si>
    <t>tan</t>
  </si>
  <si>
    <t>cap sl vneck blouse</t>
  </si>
  <si>
    <t>gracia</t>
  </si>
  <si>
    <t>nisal</t>
  </si>
  <si>
    <t>print shirt</t>
  </si>
  <si>
    <t>caran</t>
  </si>
  <si>
    <t>vneck longer top</t>
  </si>
  <si>
    <t xml:space="preserve">pink  </t>
  </si>
  <si>
    <t>kamy</t>
  </si>
  <si>
    <t>s/less diamond pttern blouse</t>
  </si>
  <si>
    <t>print vneck sh/sl tee</t>
  </si>
  <si>
    <t>dojara</t>
  </si>
  <si>
    <t>sandal</t>
  </si>
  <si>
    <t>mule</t>
  </si>
  <si>
    <t>zjamy</t>
  </si>
  <si>
    <t>cisca19</t>
  </si>
  <si>
    <t>shoe</t>
  </si>
  <si>
    <t>animal print espadrille wedge</t>
  </si>
  <si>
    <t>city</t>
  </si>
  <si>
    <t>peep toe espadrille wedge</t>
  </si>
  <si>
    <t>briton</t>
  </si>
  <si>
    <t>sport mule</t>
  </si>
  <si>
    <t>bilbao</t>
  </si>
  <si>
    <t>sport sandal</t>
  </si>
  <si>
    <t>karace</t>
  </si>
  <si>
    <t>point court</t>
  </si>
  <si>
    <t>angola</t>
  </si>
  <si>
    <t>diamante twist sandal</t>
  </si>
  <si>
    <t>zaon</t>
  </si>
  <si>
    <t>suede handbag</t>
  </si>
  <si>
    <t>lael</t>
  </si>
  <si>
    <t>peep toe court</t>
  </si>
  <si>
    <t>kensa</t>
  </si>
  <si>
    <t>rafia wedge sandal</t>
  </si>
  <si>
    <t>dusty rose</t>
  </si>
  <si>
    <t>laceless pump</t>
  </si>
  <si>
    <t>mustard</t>
  </si>
  <si>
    <t>natural</t>
  </si>
  <si>
    <t>shell</t>
  </si>
  <si>
    <t>vneck sweater with back stripe</t>
  </si>
  <si>
    <t>deep v sweater with chifon sleevs</t>
  </si>
  <si>
    <t>lurex dot blouse</t>
  </si>
  <si>
    <t>print blouse</t>
  </si>
  <si>
    <t>print dress</t>
  </si>
  <si>
    <t>satin tie dress</t>
  </si>
  <si>
    <t>ruffle stripe satin dress</t>
  </si>
  <si>
    <t>satin front cap sl top</t>
  </si>
  <si>
    <t>ruffle stripe tie top</t>
  </si>
  <si>
    <t>colour block tie dress</t>
  </si>
  <si>
    <t>satin shirt dress</t>
  </si>
  <si>
    <t>vneck blouse</t>
  </si>
  <si>
    <t>straw bag with stripe</t>
  </si>
  <si>
    <t>palm print tie top</t>
  </si>
  <si>
    <t>cancelled by email 27/8/18</t>
  </si>
  <si>
    <t>fog</t>
  </si>
  <si>
    <t>klaxo</t>
  </si>
  <si>
    <t>sling back court</t>
  </si>
  <si>
    <t>leather bag</t>
  </si>
  <si>
    <t>snake sling back</t>
  </si>
  <si>
    <t>snake</t>
  </si>
  <si>
    <t>snake bag</t>
  </si>
  <si>
    <t>bag with tortoshell handles</t>
  </si>
  <si>
    <t>phv98744</t>
  </si>
  <si>
    <t>navy suede</t>
  </si>
  <si>
    <t>phv98637</t>
  </si>
  <si>
    <t>low block heel court</t>
  </si>
  <si>
    <t>nude suede</t>
  </si>
  <si>
    <t>hv98454</t>
  </si>
  <si>
    <t xml:space="preserve">low heel high front to ankle </t>
  </si>
  <si>
    <t>sling back low block heel</t>
  </si>
  <si>
    <t>tan suede</t>
  </si>
  <si>
    <t>hv98614</t>
  </si>
  <si>
    <t>low block heel sandal with stones</t>
  </si>
  <si>
    <t>hv98477</t>
  </si>
  <si>
    <t>vfront low block heel sandal</t>
  </si>
  <si>
    <t xml:space="preserve">tan  </t>
  </si>
  <si>
    <t>hv98509</t>
  </si>
  <si>
    <t xml:space="preserve">shoe </t>
  </si>
  <si>
    <t xml:space="preserve">navy  </t>
  </si>
  <si>
    <t>chanel style flat</t>
  </si>
  <si>
    <t>hv98641</t>
  </si>
  <si>
    <t>lace up trainoe with mesh sides</t>
  </si>
  <si>
    <t>bv98596</t>
  </si>
  <si>
    <t>leather bag to match trainoe</t>
  </si>
  <si>
    <t>bv98368</t>
  </si>
  <si>
    <t>handbag with disc detail</t>
  </si>
  <si>
    <t>bv98370</t>
  </si>
  <si>
    <t>nude</t>
  </si>
  <si>
    <t>leather larger envelope bag</t>
  </si>
  <si>
    <t xml:space="preserve">patent envelope bag </t>
  </si>
  <si>
    <t>bv98592</t>
  </si>
  <si>
    <t xml:space="preserve">suede envelope bag </t>
  </si>
  <si>
    <t>round neck print ls top</t>
  </si>
  <si>
    <t>item canx email from Chris 28/9/18</t>
  </si>
  <si>
    <t>q4732/p1490R</t>
  </si>
  <si>
    <t>raw hem ankle length skinny tech str.den blue used vintage</t>
  </si>
  <si>
    <t>q4742/p1426</t>
  </si>
  <si>
    <t>pale blue denim</t>
  </si>
  <si>
    <t>blue denim</t>
  </si>
  <si>
    <t>q4620/p1460</t>
  </si>
  <si>
    <t>q4730/p1272</t>
  </si>
  <si>
    <t>q4720/p1505</t>
  </si>
  <si>
    <t>wider ankle length jean denim blue used</t>
  </si>
  <si>
    <t>q4696/p1426</t>
  </si>
  <si>
    <t>blue print</t>
  </si>
  <si>
    <t>sabrina - crop leaf print</t>
  </si>
  <si>
    <t>terry - longer side zip crop tech str.denim</t>
  </si>
  <si>
    <t>penelope  - den.blue used vintage</t>
  </si>
  <si>
    <t>sabrina - crop techstr. Den blue sunwash</t>
  </si>
  <si>
    <t>q4592/p1426</t>
  </si>
  <si>
    <t>sabrina - plain crop</t>
  </si>
  <si>
    <t>191116u</t>
  </si>
  <si>
    <t>side stripe ruched shortsleeve dress</t>
  </si>
  <si>
    <t>zip front s/less patternjumpsuit</t>
  </si>
  <si>
    <t>191131u</t>
  </si>
  <si>
    <t xml:space="preserve">S chiffon sleeve pleated dress </t>
  </si>
  <si>
    <t>S pearl trim capri jeans</t>
  </si>
  <si>
    <t>chiffon sleeve flower front dress</t>
  </si>
  <si>
    <t>stripe s/less drerss</t>
  </si>
  <si>
    <t xml:space="preserve">spot pattern anna </t>
  </si>
  <si>
    <t>7/8 frayed skinny jeans ST</t>
  </si>
  <si>
    <t>camoflage skinny jeans 30i ST</t>
  </si>
  <si>
    <t>17" crop ST</t>
  </si>
  <si>
    <t>27 zip leg ST</t>
  </si>
  <si>
    <t>28inch smarter trs silky ctn ST</t>
  </si>
  <si>
    <t>28inch smarter trs bistretch ST</t>
  </si>
  <si>
    <t>dreamskpearl19</t>
  </si>
  <si>
    <t>27 pearl hem jeans ST</t>
  </si>
  <si>
    <t>annas19</t>
  </si>
  <si>
    <t>ash white 020</t>
  </si>
  <si>
    <t>blk/wh</t>
  </si>
  <si>
    <t>drskfray</t>
  </si>
  <si>
    <t>28inch smarter trs print ST</t>
  </si>
  <si>
    <t>palepink</t>
  </si>
  <si>
    <t>skinny fringe</t>
  </si>
  <si>
    <t>27 frayed hem jeans ST</t>
  </si>
  <si>
    <t>27 frayed hem jeans  ST</t>
  </si>
  <si>
    <t>30 smart trouser ST</t>
  </si>
  <si>
    <t xml:space="preserve">Batch 5 - vneck print blouse </t>
  </si>
  <si>
    <t>Batch 5 - pattern dress</t>
  </si>
  <si>
    <t>Batch 14 - pintuck ctn/linen bls</t>
  </si>
  <si>
    <t>Batch 3 - vneck 3/4 sl blouse</t>
  </si>
  <si>
    <t>Batch 1 - stripe blouse</t>
  </si>
  <si>
    <t>Batch 11 - coral print tie sleeve bls</t>
  </si>
  <si>
    <t xml:space="preserve">dress   </t>
  </si>
  <si>
    <t>n601851</t>
  </si>
  <si>
    <t>necklace</t>
  </si>
  <si>
    <t>n601867</t>
  </si>
  <si>
    <t>mix</t>
  </si>
  <si>
    <t>n601862</t>
  </si>
  <si>
    <t>n601860</t>
  </si>
  <si>
    <t>n601866</t>
  </si>
  <si>
    <t>n601915</t>
  </si>
  <si>
    <t>b301338</t>
  </si>
  <si>
    <t>bracelet</t>
  </si>
  <si>
    <t>brac elet</t>
  </si>
  <si>
    <t>b301396</t>
  </si>
  <si>
    <t>n601911</t>
  </si>
  <si>
    <t>n601876</t>
  </si>
  <si>
    <t>n601882</t>
  </si>
  <si>
    <t>n601889</t>
  </si>
  <si>
    <t>e101219</t>
  </si>
  <si>
    <t>earring</t>
  </si>
  <si>
    <t>n601906</t>
  </si>
  <si>
    <t>KrisAna</t>
  </si>
  <si>
    <t>rosegold</t>
  </si>
  <si>
    <t>s36</t>
  </si>
  <si>
    <t>purse</t>
  </si>
  <si>
    <t>s37</t>
  </si>
  <si>
    <t>fushia</t>
  </si>
  <si>
    <t>brightblue</t>
  </si>
  <si>
    <t>paleblue</t>
  </si>
  <si>
    <t>duckegg</t>
  </si>
  <si>
    <t>teal</t>
  </si>
  <si>
    <t>fuschsia</t>
  </si>
  <si>
    <t>scarves</t>
  </si>
  <si>
    <t>leather handbag</t>
  </si>
  <si>
    <t>leather purse</t>
  </si>
  <si>
    <t>leather credit card holder</t>
  </si>
  <si>
    <t>leather xbody handbag</t>
  </si>
  <si>
    <t>leather angle handbag</t>
  </si>
  <si>
    <t>leather rucksack/handbag</t>
  </si>
  <si>
    <t>leather  wrist handbag</t>
  </si>
  <si>
    <t xml:space="preserve">leather rucksack </t>
  </si>
  <si>
    <t>pwqb129</t>
  </si>
  <si>
    <t>pwqb131</t>
  </si>
  <si>
    <t>pw1092</t>
  </si>
  <si>
    <t>pm348</t>
  </si>
  <si>
    <t>pm371</t>
  </si>
  <si>
    <t>pm269</t>
  </si>
  <si>
    <t>pm369</t>
  </si>
  <si>
    <t>pm378</t>
  </si>
  <si>
    <t>pl381</t>
  </si>
  <si>
    <t>ps383</t>
  </si>
  <si>
    <t>ps233</t>
  </si>
  <si>
    <t>mdj-a02</t>
  </si>
  <si>
    <t>mdj-a06</t>
  </si>
  <si>
    <t>mdj-a01</t>
  </si>
  <si>
    <t>mdj-a07</t>
  </si>
  <si>
    <t>bags</t>
  </si>
  <si>
    <t>PureWhite</t>
  </si>
  <si>
    <t>Deck</t>
  </si>
  <si>
    <t>bobble front jumper</t>
  </si>
  <si>
    <t>lilac</t>
  </si>
  <si>
    <t>layering top</t>
  </si>
  <si>
    <t>beaded neck s/less dress</t>
  </si>
  <si>
    <t>beaded neck s/less top</t>
  </si>
  <si>
    <t>04003</t>
  </si>
  <si>
    <t>linen jacket</t>
  </si>
  <si>
    <t>longer knit</t>
  </si>
  <si>
    <t>linen spot dress</t>
  </si>
  <si>
    <t>s/less tencel top</t>
  </si>
  <si>
    <t>encel loose trs</t>
  </si>
  <si>
    <t>print sh/sl top</t>
  </si>
  <si>
    <t>loose s/less dress</t>
  </si>
  <si>
    <t>ecru</t>
  </si>
  <si>
    <t>longer plain knit</t>
  </si>
  <si>
    <t>print silky top</t>
  </si>
  <si>
    <t>linen emb panel s/less dress</t>
  </si>
  <si>
    <t>linen button thro sh/sl dress</t>
  </si>
  <si>
    <t>fine knit sh/sl dress</t>
  </si>
  <si>
    <t>linen trs</t>
  </si>
  <si>
    <t>fine drape s/less top</t>
  </si>
  <si>
    <t>fine drape trs</t>
  </si>
  <si>
    <t>ys2355</t>
  </si>
  <si>
    <t>swirly scarf</t>
  </si>
  <si>
    <t>circle hem trouser</t>
  </si>
  <si>
    <t>emb trouser</t>
  </si>
  <si>
    <t>alamillo</t>
  </si>
  <si>
    <t>dinner jacket</t>
  </si>
  <si>
    <t>om1919</t>
  </si>
  <si>
    <t>om1974</t>
  </si>
  <si>
    <t>om1931</t>
  </si>
  <si>
    <t>om1934</t>
  </si>
  <si>
    <t>om1925</t>
  </si>
  <si>
    <t>om1910</t>
  </si>
  <si>
    <t>splotch scarf</t>
  </si>
  <si>
    <t>muted flower scarf</t>
  </si>
  <si>
    <t>watercolour</t>
  </si>
  <si>
    <t>large circle scarf</t>
  </si>
  <si>
    <t>bobble edged scarf</t>
  </si>
  <si>
    <t>amy</t>
  </si>
  <si>
    <t>abbie</t>
  </si>
  <si>
    <t>ene</t>
  </si>
  <si>
    <t>misty</t>
  </si>
  <si>
    <t>joan</t>
  </si>
  <si>
    <t>eve</t>
  </si>
  <si>
    <t>blair</t>
  </si>
  <si>
    <t>pitot</t>
  </si>
  <si>
    <t>rosa</t>
  </si>
  <si>
    <t>karly</t>
  </si>
  <si>
    <t>connie</t>
  </si>
  <si>
    <t>flower print vneck midi 3/4 sl</t>
  </si>
  <si>
    <t>ink</t>
  </si>
  <si>
    <t>bl/wh</t>
  </si>
  <si>
    <t>turquoise</t>
  </si>
  <si>
    <t>s/less tie waist</t>
  </si>
  <si>
    <t>s/less midi gathered waist</t>
  </si>
  <si>
    <t>round neck cap sl</t>
  </si>
  <si>
    <t xml:space="preserve">vneck 3/4 sl </t>
  </si>
  <si>
    <t>off shoulder maxi</t>
  </si>
  <si>
    <t>s/less vneck tie waist</t>
  </si>
  <si>
    <t xml:space="preserve">vneck cap sl </t>
  </si>
  <si>
    <t>round neck gathered one side</t>
  </si>
  <si>
    <t>vnecl 3/4 sl ruched waist</t>
  </si>
  <si>
    <t>large frill jumpsuit</t>
  </si>
  <si>
    <t>vneck 3/4 sl gathered one side</t>
  </si>
  <si>
    <t>Luella</t>
  </si>
  <si>
    <t>CSJ</t>
  </si>
  <si>
    <t>stella</t>
  </si>
  <si>
    <t>flash</t>
  </si>
  <si>
    <t>heart</t>
  </si>
  <si>
    <t>animal</t>
  </si>
  <si>
    <t>pale zebra clutch</t>
  </si>
  <si>
    <t>small leopard clutch</t>
  </si>
  <si>
    <t>janinectn</t>
  </si>
  <si>
    <t>janinecash</t>
  </si>
  <si>
    <t>cash/wool stripe star jumper</t>
  </si>
  <si>
    <t>cotton stripe star jumper</t>
  </si>
  <si>
    <t>star jumper</t>
  </si>
  <si>
    <t>lauren</t>
  </si>
  <si>
    <t>3d star jumper</t>
  </si>
  <si>
    <t>rainbow</t>
  </si>
  <si>
    <t>multi heart jumper</t>
  </si>
  <si>
    <t>pink flash jumper</t>
  </si>
  <si>
    <t>rainbow stripe across jumper</t>
  </si>
  <si>
    <t>2 star arm 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</si>
</sst>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44" formatCode="_(&quot;£&quot;* #,##0.00_);_(&quot;£&quot;* \(#,##0.00\);_(&quot;£&quot;* &quot;-&quot;??_);_(@_)"/>
    <numFmt numFmtId="164" formatCode="0.0"/>
    <numFmt numFmtId="165" formatCode="0_ ;[Red]\-0\ 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Arial"/>
      <family val="2"/>
    </font>
    <font>
      <sz val="16"/>
      <color indexed="8"/>
      <name val="Calibri"/>
      <family val="2"/>
    </font>
    <font>
      <sz val="14"/>
      <color indexed="8"/>
      <name val="Calibri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85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/>
    <xf numFmtId="0" fontId="5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 applyBorder="1"/>
    <xf numFmtId="0" fontId="3" fillId="2" borderId="0" xfId="0" applyFont="1" applyFill="1"/>
    <xf numFmtId="0" fontId="5" fillId="2" borderId="0" xfId="0" applyFont="1" applyFill="1"/>
    <xf numFmtId="1" fontId="3" fillId="0" borderId="0" xfId="0" applyNumberFormat="1" applyFont="1"/>
    <xf numFmtId="1" fontId="5" fillId="2" borderId="0" xfId="0" applyNumberFormat="1" applyFont="1" applyFill="1"/>
    <xf numFmtId="1" fontId="3" fillId="2" borderId="0" xfId="0" applyNumberFormat="1" applyFont="1" applyFill="1"/>
    <xf numFmtId="1" fontId="5" fillId="0" borderId="0" xfId="0" applyNumberFormat="1" applyFont="1"/>
    <xf numFmtId="1" fontId="0" fillId="0" borderId="0" xfId="0" applyNumberFormat="1" applyFont="1"/>
    <xf numFmtId="1" fontId="11" fillId="0" borderId="0" xfId="0" applyNumberFormat="1" applyFont="1"/>
    <xf numFmtId="1" fontId="7" fillId="0" borderId="0" xfId="0" applyNumberFormat="1" applyFont="1"/>
    <xf numFmtId="1" fontId="6" fillId="0" borderId="0" xfId="0" applyNumberFormat="1" applyFont="1"/>
    <xf numFmtId="1" fontId="8" fillId="0" borderId="0" xfId="0" applyNumberFormat="1" applyFont="1"/>
    <xf numFmtId="1" fontId="1" fillId="0" borderId="0" xfId="0" applyNumberFormat="1" applyFont="1"/>
    <xf numFmtId="0" fontId="13" fillId="0" borderId="0" xfId="0" applyFont="1"/>
    <xf numFmtId="1" fontId="13" fillId="0" borderId="0" xfId="0" applyNumberFormat="1" applyFont="1"/>
    <xf numFmtId="165" fontId="12" fillId="2" borderId="0" xfId="0" applyNumberFormat="1" applyFont="1" applyFill="1"/>
    <xf numFmtId="165" fontId="13" fillId="2" borderId="0" xfId="0" applyNumberFormat="1" applyFont="1" applyFill="1"/>
    <xf numFmtId="165" fontId="11" fillId="2" borderId="0" xfId="0" applyNumberFormat="1" applyFont="1" applyFill="1"/>
    <xf numFmtId="0" fontId="15" fillId="0" borderId="0" xfId="0" applyFont="1"/>
    <xf numFmtId="0" fontId="15" fillId="0" borderId="0" xfId="0" applyFont="1" applyBorder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6" fillId="0" borderId="0" xfId="0" applyFont="1" applyBorder="1"/>
    <xf numFmtId="164" fontId="15" fillId="0" borderId="0" xfId="0" applyNumberFormat="1" applyFont="1"/>
    <xf numFmtId="1" fontId="17" fillId="0" borderId="0" xfId="0" applyNumberFormat="1" applyFont="1"/>
    <xf numFmtId="0" fontId="20" fillId="0" borderId="0" xfId="0" applyNumberFormat="1" applyFont="1" applyFill="1" applyBorder="1"/>
    <xf numFmtId="0" fontId="20" fillId="0" borderId="0" xfId="984" applyNumberFormat="1" applyFont="1" applyFill="1" applyBorder="1"/>
    <xf numFmtId="0" fontId="20" fillId="0" borderId="0" xfId="984" applyNumberFormat="1" applyFont="1" applyFill="1" applyBorder="1" applyAlignment="1">
      <alignment horizontal="right"/>
    </xf>
    <xf numFmtId="0" fontId="21" fillId="0" borderId="0" xfId="0" applyFont="1" applyBorder="1"/>
    <xf numFmtId="0" fontId="22" fillId="0" borderId="0" xfId="0" applyFont="1" applyBorder="1"/>
    <xf numFmtId="0" fontId="23" fillId="0" borderId="0" xfId="0" applyFont="1"/>
    <xf numFmtId="0" fontId="23" fillId="0" borderId="0" xfId="0" applyFont="1" applyBorder="1"/>
    <xf numFmtId="0" fontId="18" fillId="0" borderId="0" xfId="0" applyFont="1" applyBorder="1"/>
    <xf numFmtId="0" fontId="15" fillId="0" borderId="0" xfId="0" applyFont="1" applyFill="1" applyBorder="1"/>
    <xf numFmtId="0" fontId="24" fillId="0" borderId="0" xfId="0" applyFont="1" applyBorder="1"/>
    <xf numFmtId="0" fontId="16" fillId="0" borderId="0" xfId="0" applyFont="1" applyBorder="1"/>
    <xf numFmtId="0" fontId="25" fillId="0" borderId="0" xfId="0" applyFont="1" applyBorder="1"/>
    <xf numFmtId="164" fontId="23" fillId="0" borderId="0" xfId="0" applyNumberFormat="1" applyFont="1"/>
    <xf numFmtId="0" fontId="6" fillId="0" borderId="0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26" fillId="0" borderId="0" xfId="0" applyFont="1" applyBorder="1"/>
    <xf numFmtId="0" fontId="27" fillId="0" borderId="0" xfId="0" applyFont="1"/>
    <xf numFmtId="0" fontId="5" fillId="0" borderId="0" xfId="0" applyFont="1"/>
    <xf numFmtId="0" fontId="5" fillId="0" borderId="0" xfId="0" quotePrefix="1" applyFont="1"/>
    <xf numFmtId="0" fontId="28" fillId="0" borderId="0" xfId="0" applyFont="1"/>
    <xf numFmtId="0" fontId="0" fillId="3" borderId="0" xfId="0" applyFont="1" applyFill="1"/>
    <xf numFmtId="0" fontId="0" fillId="0" borderId="0" xfId="0" quotePrefix="1"/>
  </cellXfs>
  <cellStyles count="985">
    <cellStyle name="Currency" xfId="984" builtinId="4"/>
    <cellStyle name="Followed Hyperlink" xfId="545" builtinId="9" hidden="1"/>
    <cellStyle name="Followed Hyperlink" xfId="275" builtinId="9" hidden="1"/>
    <cellStyle name="Followed Hyperlink" xfId="887" builtinId="9" hidden="1"/>
    <cellStyle name="Followed Hyperlink" xfId="671" builtinId="9" hidden="1"/>
    <cellStyle name="Followed Hyperlink" xfId="199" builtinId="9" hidden="1"/>
    <cellStyle name="Followed Hyperlink" xfId="849" builtinId="9" hidden="1"/>
    <cellStyle name="Followed Hyperlink" xfId="605" builtinId="9" hidden="1"/>
    <cellStyle name="Followed Hyperlink" xfId="155" builtinId="9" hidden="1"/>
    <cellStyle name="Followed Hyperlink" xfId="827" builtinId="9" hidden="1"/>
    <cellStyle name="Followed Hyperlink" xfId="643" builtinId="9" hidden="1"/>
    <cellStyle name="Followed Hyperlink" xfId="79" builtinId="9" hidden="1"/>
    <cellStyle name="Followed Hyperlink" xfId="789" builtinId="9" hidden="1"/>
    <cellStyle name="Followed Hyperlink" xfId="665" builtinId="9" hidden="1"/>
    <cellStyle name="Followed Hyperlink" xfId="291" builtinId="9" hidden="1"/>
    <cellStyle name="Followed Hyperlink" xfId="524" builtinId="9" hidden="1"/>
    <cellStyle name="Followed Hyperlink" xfId="407" builtinId="9" hidden="1"/>
    <cellStyle name="Followed Hyperlink" xfId="355" builtinId="9" hidden="1"/>
    <cellStyle name="Followed Hyperlink" xfId="729" builtinId="9" hidden="1"/>
    <cellStyle name="Followed Hyperlink" xfId="725" builtinId="9" hidden="1"/>
    <cellStyle name="Followed Hyperlink" xfId="11" builtinId="9" hidden="1"/>
    <cellStyle name="Followed Hyperlink" xfId="707" builtinId="9" hidden="1"/>
    <cellStyle name="Followed Hyperlink" xfId="763" builtinId="9" hidden="1"/>
    <cellStyle name="Followed Hyperlink" xfId="41" builtinId="9" hidden="1"/>
    <cellStyle name="Followed Hyperlink" xfId="669" builtinId="9" hidden="1"/>
    <cellStyle name="Followed Hyperlink" xfId="785" builtinId="9" hidden="1"/>
    <cellStyle name="Followed Hyperlink" xfId="71" builtinId="9" hidden="1"/>
    <cellStyle name="Followed Hyperlink" xfId="623" builtinId="9" hidden="1"/>
    <cellStyle name="Followed Hyperlink" xfId="823" builtinId="9" hidden="1"/>
    <cellStyle name="Followed Hyperlink" xfId="147" builtinId="9" hidden="1"/>
    <cellStyle name="Followed Hyperlink" xfId="609" builtinId="9" hidden="1"/>
    <cellStyle name="Followed Hyperlink" xfId="845" builtinId="9" hidden="1"/>
    <cellStyle name="Followed Hyperlink" xfId="191" builtinId="9" hidden="1"/>
    <cellStyle name="Followed Hyperlink" xfId="587" builtinId="9" hidden="1"/>
    <cellStyle name="Followed Hyperlink" xfId="883" builtinId="9" hidden="1"/>
    <cellStyle name="Followed Hyperlink" xfId="267" builtinId="9" hidden="1"/>
    <cellStyle name="Followed Hyperlink" xfId="549" builtinId="9" hidden="1"/>
    <cellStyle name="Followed Hyperlink" xfId="905" builtinId="9" hidden="1"/>
    <cellStyle name="Followed Hyperlink" xfId="311" builtinId="9" hidden="1"/>
    <cellStyle name="Followed Hyperlink" xfId="815" builtinId="9" hidden="1"/>
    <cellStyle name="Followed Hyperlink" xfId="844" builtinId="9" hidden="1"/>
    <cellStyle name="Followed Hyperlink" xfId="387" builtinId="9" hidden="1"/>
    <cellStyle name="Followed Hyperlink" xfId="465" builtinId="9" hidden="1"/>
    <cellStyle name="Followed Hyperlink" xfId="965" builtinId="9" hidden="1"/>
    <cellStyle name="Followed Hyperlink" xfId="431" builtinId="9" hidden="1"/>
    <cellStyle name="Followed Hyperlink" xfId="293" builtinId="9" hidden="1"/>
    <cellStyle name="Followed Hyperlink" xfId="960" builtinId="9" hidden="1"/>
    <cellStyle name="Followed Hyperlink" xfId="507" builtinId="9" hidden="1"/>
    <cellStyle name="Followed Hyperlink" xfId="345" builtinId="9" hidden="1"/>
    <cellStyle name="Followed Hyperlink" xfId="938" builtinId="9" hidden="1"/>
    <cellStyle name="Followed Hyperlink" xfId="532" builtinId="9" hidden="1"/>
    <cellStyle name="Followed Hyperlink" xfId="599" builtinId="9" hidden="1"/>
    <cellStyle name="Followed Hyperlink" xfId="900" builtinId="9" hidden="1"/>
    <cellStyle name="Followed Hyperlink" xfId="570" builtinId="9" hidden="1"/>
    <cellStyle name="Followed Hyperlink" xfId="225" builtinId="9" hidden="1"/>
    <cellStyle name="Followed Hyperlink" xfId="878" builtinId="9" hidden="1"/>
    <cellStyle name="Followed Hyperlink" xfId="592" builtinId="9" hidden="1"/>
    <cellStyle name="Followed Hyperlink" xfId="437" builtinId="9" hidden="1"/>
    <cellStyle name="Followed Hyperlink" xfId="840" builtinId="9" hidden="1"/>
    <cellStyle name="Followed Hyperlink" xfId="630" builtinId="9" hidden="1"/>
    <cellStyle name="Followed Hyperlink" xfId="565" builtinId="9" hidden="1"/>
    <cellStyle name="Followed Hyperlink" xfId="694" builtinId="9" hidden="1"/>
    <cellStyle name="Followed Hyperlink" xfId="825" builtinId="9" hidden="1"/>
    <cellStyle name="Followed Hyperlink" xfId="818" builtinId="9" hidden="1"/>
    <cellStyle name="Followed Hyperlink" xfId="697" builtinId="9" hidden="1"/>
    <cellStyle name="Followed Hyperlink" xfId="758" builtinId="9" hidden="1"/>
    <cellStyle name="Followed Hyperlink" xfId="629" builtinId="9" hidden="1"/>
    <cellStyle name="Followed Hyperlink" xfId="369" builtinId="9" hidden="1"/>
    <cellStyle name="Followed Hyperlink" xfId="712" builtinId="9" hidden="1"/>
    <cellStyle name="Followed Hyperlink" xfId="197" builtinId="9" hidden="1"/>
    <cellStyle name="Followed Hyperlink" xfId="720" builtinId="9" hidden="1"/>
    <cellStyle name="Followed Hyperlink" xfId="750" builtinId="9" hidden="1"/>
    <cellStyle name="Followed Hyperlink" xfId="89" builtinId="9" hidden="1"/>
    <cellStyle name="Followed Hyperlink" xfId="698" builtinId="9" hidden="1"/>
    <cellStyle name="Followed Hyperlink" xfId="772" builtinId="9" hidden="1"/>
    <cellStyle name="Followed Hyperlink" xfId="493" builtinId="9" hidden="1"/>
    <cellStyle name="Followed Hyperlink" xfId="660" builtinId="9" hidden="1"/>
    <cellStyle name="Followed Hyperlink" xfId="810" builtinId="9" hidden="1"/>
    <cellStyle name="Followed Hyperlink" xfId="173" builtinId="9" hidden="1"/>
    <cellStyle name="Followed Hyperlink" xfId="638" builtinId="9" hidden="1"/>
    <cellStyle name="Followed Hyperlink" xfId="832" builtinId="9" hidden="1"/>
    <cellStyle name="Followed Hyperlink" xfId="405" builtinId="9" hidden="1"/>
    <cellStyle name="Followed Hyperlink" xfId="600" builtinId="9" hidden="1"/>
    <cellStyle name="Followed Hyperlink" xfId="870" builtinId="9" hidden="1"/>
    <cellStyle name="Followed Hyperlink" xfId="209" builtinId="9" hidden="1"/>
    <cellStyle name="Followed Hyperlink" xfId="578" builtinId="9" hidden="1"/>
    <cellStyle name="Followed Hyperlink" xfId="940" builtinId="9" hidden="1"/>
    <cellStyle name="Followed Hyperlink" xfId="895" builtinId="9" hidden="1"/>
    <cellStyle name="Followed Hyperlink" xfId="540" builtinId="9" hidden="1"/>
    <cellStyle name="Followed Hyperlink" xfId="930" builtinId="9" hidden="1"/>
    <cellStyle name="Followed Hyperlink" xfId="329" builtinId="9" hidden="1"/>
    <cellStyle name="Followed Hyperlink" xfId="518" builtinId="9" hidden="1"/>
    <cellStyle name="Followed Hyperlink" xfId="952" builtinId="9" hidden="1"/>
    <cellStyle name="Followed Hyperlink" xfId="301" builtinId="9" hidden="1"/>
    <cellStyle name="Followed Hyperlink" xfId="447" builtinId="9" hidden="1"/>
    <cellStyle name="Followed Hyperlink" xfId="973" builtinId="9" hidden="1"/>
    <cellStyle name="Followed Hyperlink" xfId="449" builtinId="9" hidden="1"/>
    <cellStyle name="Followed Hyperlink" xfId="403" builtinId="9" hidden="1"/>
    <cellStyle name="Followed Hyperlink" xfId="951" builtinId="9" hidden="1"/>
    <cellStyle name="Followed Hyperlink" xfId="711" builtinId="9" hidden="1"/>
    <cellStyle name="Followed Hyperlink" xfId="327" builtinId="9" hidden="1"/>
    <cellStyle name="Followed Hyperlink" xfId="913" builtinId="9" hidden="1"/>
    <cellStyle name="Followed Hyperlink" xfId="541" builtinId="9" hidden="1"/>
    <cellStyle name="Followed Hyperlink" xfId="283" builtinId="9" hidden="1"/>
    <cellStyle name="Followed Hyperlink" xfId="891" builtinId="9" hidden="1"/>
    <cellStyle name="Followed Hyperlink" xfId="579" builtinId="9" hidden="1"/>
    <cellStyle name="Followed Hyperlink" xfId="207" builtinId="9" hidden="1"/>
    <cellStyle name="Followed Hyperlink" xfId="853" builtinId="9" hidden="1"/>
    <cellStyle name="Followed Hyperlink" xfId="601" builtinId="9" hidden="1"/>
    <cellStyle name="Followed Hyperlink" xfId="227" builtinId="9" hidden="1"/>
    <cellStyle name="Followed Hyperlink" xfId="556" builtinId="9" hidden="1"/>
    <cellStyle name="Followed Hyperlink" xfId="343" builtinId="9" hidden="1"/>
    <cellStyle name="Followed Hyperlink" xfId="483" builtinId="9" hidden="1"/>
    <cellStyle name="Followed Hyperlink" xfId="793" builtinId="9" hidden="1"/>
    <cellStyle name="Followed Hyperlink" xfId="661" builtinId="9" hidden="1"/>
    <cellStyle name="Followed Hyperlink" xfId="31" builtinId="9" hidden="1"/>
    <cellStyle name="Followed Hyperlink" xfId="771" builtinId="9" hidden="1"/>
    <cellStyle name="Followed Hyperlink" xfId="699" builtinId="9" hidden="1"/>
    <cellStyle name="Followed Hyperlink" xfId="9" builtinId="9" hidden="1"/>
    <cellStyle name="Followed Hyperlink" xfId="733" builtinId="9" hidden="1"/>
    <cellStyle name="Followed Hyperlink" xfId="721" builtinId="9" hidden="1"/>
    <cellStyle name="Followed Hyperlink" xfId="5" builtinId="9" hidden="1"/>
    <cellStyle name="Followed Hyperlink" xfId="583" builtinId="9" hidden="1"/>
    <cellStyle name="Followed Hyperlink" xfId="759" builtinId="9" hidden="1"/>
    <cellStyle name="Followed Hyperlink" xfId="47" builtinId="9" hidden="1"/>
    <cellStyle name="Followed Hyperlink" xfId="673" builtinId="9" hidden="1"/>
    <cellStyle name="Followed Hyperlink" xfId="781" builtinId="9" hidden="1"/>
    <cellStyle name="Followed Hyperlink" xfId="63" builtinId="9" hidden="1"/>
    <cellStyle name="Followed Hyperlink" xfId="651" builtinId="9" hidden="1"/>
    <cellStyle name="Followed Hyperlink" xfId="819" builtinId="9" hidden="1"/>
    <cellStyle name="Followed Hyperlink" xfId="139" builtinId="9" hidden="1"/>
    <cellStyle name="Followed Hyperlink" xfId="613" builtinId="9" hidden="1"/>
    <cellStyle name="Followed Hyperlink" xfId="841" builtinId="9" hidden="1"/>
    <cellStyle name="Followed Hyperlink" xfId="183" builtinId="9" hidden="1"/>
    <cellStyle name="Followed Hyperlink" xfId="975" builtinId="9" hidden="1"/>
    <cellStyle name="Followed Hyperlink" xfId="812" builtinId="9" hidden="1"/>
    <cellStyle name="Followed Hyperlink" xfId="259" builtinId="9" hidden="1"/>
    <cellStyle name="Followed Hyperlink" xfId="553" builtinId="9" hidden="1"/>
    <cellStyle name="Followed Hyperlink" xfId="901" builtinId="9" hidden="1"/>
    <cellStyle name="Followed Hyperlink" xfId="303" builtinId="9" hidden="1"/>
    <cellStyle name="Followed Hyperlink" xfId="531" builtinId="9" hidden="1"/>
    <cellStyle name="Followed Hyperlink" xfId="939" builtinId="9" hidden="1"/>
    <cellStyle name="Followed Hyperlink" xfId="379" builtinId="9" hidden="1"/>
    <cellStyle name="Followed Hyperlink" xfId="473" builtinId="9" hidden="1"/>
    <cellStyle name="Followed Hyperlink" xfId="961" builtinId="9" hidden="1"/>
    <cellStyle name="Followed Hyperlink" xfId="423" builtinId="9" hidden="1"/>
    <cellStyle name="Followed Hyperlink" xfId="727" builtinId="9" hidden="1"/>
    <cellStyle name="Followed Hyperlink" xfId="964" builtinId="9" hidden="1"/>
    <cellStyle name="Followed Hyperlink" xfId="499" builtinId="9" hidden="1"/>
    <cellStyle name="Followed Hyperlink" xfId="353" builtinId="9" hidden="1"/>
    <cellStyle name="Followed Hyperlink" xfId="942" builtinId="9" hidden="1"/>
    <cellStyle name="Followed Hyperlink" xfId="253" builtinId="9" hidden="1"/>
    <cellStyle name="Followed Hyperlink" xfId="923" builtinId="9" hidden="1"/>
    <cellStyle name="Followed Hyperlink" xfId="287" builtinId="9" hidden="1"/>
    <cellStyle name="Followed Hyperlink" xfId="814" builtinId="9" hidden="1"/>
    <cellStyle name="Followed Hyperlink" xfId="667" builtinId="9" hidden="1"/>
    <cellStyle name="Followed Hyperlink" xfId="520" builtinId="9" hidden="1"/>
    <cellStyle name="Followed Hyperlink" xfId="648" builtinId="9" hidden="1"/>
    <cellStyle name="Followed Hyperlink" xfId="566" builtinId="9" hidden="1"/>
    <cellStyle name="Followed Hyperlink" xfId="107" builtinId="9" hidden="1"/>
    <cellStyle name="Followed Hyperlink" xfId="776" builtinId="9" hidden="1"/>
    <cellStyle name="Followed Hyperlink" xfId="237" builtinId="9" hidden="1"/>
    <cellStyle name="Followed Hyperlink" xfId="686" builtinId="9" hidden="1"/>
    <cellStyle name="Followed Hyperlink" xfId="91" builtinId="9" hidden="1"/>
    <cellStyle name="Followed Hyperlink" xfId="912" builtinId="9" hidden="1"/>
    <cellStyle name="Followed Hyperlink" xfId="365" builtinId="9" hidden="1"/>
    <cellStyle name="Followed Hyperlink" xfId="675" builtinId="9" hidden="1"/>
    <cellStyle name="Followed Hyperlink" xfId="93" builtinId="9" hidden="1"/>
    <cellStyle name="Followed Hyperlink" xfId="762" builtinId="9" hidden="1"/>
    <cellStyle name="Followed Hyperlink" xfId="708" builtinId="9" hidden="1"/>
    <cellStyle name="Followed Hyperlink" xfId="461" builtinId="9" hidden="1"/>
    <cellStyle name="Followed Hyperlink" xfId="724" builtinId="9" hidden="1"/>
    <cellStyle name="Followed Hyperlink" xfId="746" builtinId="9" hidden="1"/>
    <cellStyle name="Followed Hyperlink" xfId="73" builtinId="9" hidden="1"/>
    <cellStyle name="Followed Hyperlink" xfId="702" builtinId="9" hidden="1"/>
    <cellStyle name="Followed Hyperlink" xfId="768" builtinId="9" hidden="1"/>
    <cellStyle name="Followed Hyperlink" xfId="261" builtinId="9" hidden="1"/>
    <cellStyle name="Followed Hyperlink" xfId="664" builtinId="9" hidden="1"/>
    <cellStyle name="Followed Hyperlink" xfId="806" builtinId="9" hidden="1"/>
    <cellStyle name="Followed Hyperlink" xfId="177" builtinId="9" hidden="1"/>
    <cellStyle name="Followed Hyperlink" xfId="642" builtinId="9" hidden="1"/>
    <cellStyle name="Followed Hyperlink" xfId="972" builtinId="9" hidden="1"/>
    <cellStyle name="Followed Hyperlink" xfId="783" builtinId="9" hidden="1"/>
    <cellStyle name="Followed Hyperlink" xfId="604" builtinId="9" hidden="1"/>
    <cellStyle name="Followed Hyperlink" xfId="866" builtinId="9" hidden="1"/>
    <cellStyle name="Followed Hyperlink" xfId="201" builtinId="9" hidden="1"/>
    <cellStyle name="Followed Hyperlink" xfId="582" builtinId="9" hidden="1"/>
    <cellStyle name="Followed Hyperlink" xfId="888" builtinId="9" hidden="1"/>
    <cellStyle name="Followed Hyperlink" xfId="389" builtinId="9" hidden="1"/>
    <cellStyle name="Followed Hyperlink" xfId="544" builtinId="9" hidden="1"/>
    <cellStyle name="Followed Hyperlink" xfId="926" builtinId="9" hidden="1"/>
    <cellStyle name="Followed Hyperlink" xfId="321" builtinId="9" hidden="1"/>
    <cellStyle name="Followed Hyperlink" xfId="522" builtinId="9" hidden="1"/>
    <cellStyle name="Followed Hyperlink" xfId="948" builtinId="9" hidden="1"/>
    <cellStyle name="Followed Hyperlink" xfId="695" builtinId="9" hidden="1"/>
    <cellStyle name="Followed Hyperlink" xfId="455" builtinId="9" hidden="1"/>
    <cellStyle name="Followed Hyperlink" xfId="977" builtinId="9" hidden="1"/>
    <cellStyle name="Followed Hyperlink" xfId="441" builtinId="9" hidden="1"/>
    <cellStyle name="Followed Hyperlink" xfId="411" builtinId="9" hidden="1"/>
    <cellStyle name="Followed Hyperlink" xfId="955" builtinId="9" hidden="1"/>
    <cellStyle name="Followed Hyperlink" xfId="515" builtinId="9" hidden="1"/>
    <cellStyle name="Followed Hyperlink" xfId="335" builtinId="9" hidden="1"/>
    <cellStyle name="Followed Hyperlink" xfId="917" builtinId="9" hidden="1"/>
    <cellStyle name="Followed Hyperlink" xfId="537" builtinId="9" hidden="1"/>
    <cellStyle name="Followed Hyperlink" xfId="99" builtinId="9" hidden="1"/>
    <cellStyle name="Followed Hyperlink" xfId="215" builtinId="9" hidden="1"/>
    <cellStyle name="Followed Hyperlink" xfId="279" builtinId="9" hidden="1"/>
    <cellStyle name="Followed Hyperlink" xfId="530" builtinId="9" hidden="1"/>
    <cellStyle name="Followed Hyperlink" xfId="857" builtinId="9" hidden="1"/>
    <cellStyle name="Followed Hyperlink" xfId="597" builtinId="9" hidden="1"/>
    <cellStyle name="Followed Hyperlink" xfId="171" builtinId="9" hidden="1"/>
    <cellStyle name="Followed Hyperlink" xfId="835" builtinId="9" hidden="1"/>
    <cellStyle name="Followed Hyperlink" xfId="635" builtinId="9" hidden="1"/>
    <cellStyle name="Followed Hyperlink" xfId="95" builtinId="9" hidden="1"/>
    <cellStyle name="Followed Hyperlink" xfId="797" builtinId="9" hidden="1"/>
    <cellStyle name="Followed Hyperlink" xfId="657" builtinId="9" hidden="1"/>
    <cellStyle name="Followed Hyperlink" xfId="25" builtinId="9" hidden="1"/>
    <cellStyle name="Followed Hyperlink" xfId="775" builtinId="9" hidden="1"/>
    <cellStyle name="Followed Hyperlink" xfId="591" builtinId="9" hidden="1"/>
    <cellStyle name="Followed Hyperlink" xfId="19" builtinId="9" hidden="1"/>
    <cellStyle name="Followed Hyperlink" xfId="737" builtinId="9" hidden="1"/>
    <cellStyle name="Followed Hyperlink" xfId="717" builtinId="9" hidden="1"/>
    <cellStyle name="Followed Hyperlink" xfId="1" builtinId="9" hidden="1"/>
    <cellStyle name="Followed Hyperlink" xfId="715" builtinId="9" hidden="1"/>
    <cellStyle name="Followed Hyperlink" xfId="755" builtinId="9" hidden="1"/>
    <cellStyle name="Followed Hyperlink" xfId="53" builtinId="9" hidden="1"/>
    <cellStyle name="Followed Hyperlink" xfId="677" builtinId="9" hidden="1"/>
    <cellStyle name="Followed Hyperlink" xfId="777" builtinId="9" hidden="1"/>
    <cellStyle name="Followed Hyperlink" xfId="23" builtinId="9" hidden="1"/>
    <cellStyle name="Followed Hyperlink" xfId="860" builtinId="9" hidden="1"/>
    <cellStyle name="Followed Hyperlink" xfId="764" builtinId="9" hidden="1"/>
    <cellStyle name="Followed Hyperlink" xfId="131" builtinId="9" hidden="1"/>
    <cellStyle name="Followed Hyperlink" xfId="617" builtinId="9" hidden="1"/>
    <cellStyle name="Followed Hyperlink" xfId="837" builtinId="9" hidden="1"/>
    <cellStyle name="Followed Hyperlink" xfId="175" builtinId="9" hidden="1"/>
    <cellStyle name="Followed Hyperlink" xfId="595" builtinId="9" hidden="1"/>
    <cellStyle name="Followed Hyperlink" xfId="875" builtinId="9" hidden="1"/>
    <cellStyle name="Followed Hyperlink" xfId="251" builtinId="9" hidden="1"/>
    <cellStyle name="Followed Hyperlink" xfId="557" builtinId="9" hidden="1"/>
    <cellStyle name="Followed Hyperlink" xfId="897" builtinId="9" hidden="1"/>
    <cellStyle name="Followed Hyperlink" xfId="295" builtinId="9" hidden="1"/>
    <cellStyle name="Followed Hyperlink" xfId="703" builtinId="9" hidden="1"/>
    <cellStyle name="Followed Hyperlink" xfId="935" builtinId="9" hidden="1"/>
    <cellStyle name="Followed Hyperlink" xfId="371" builtinId="9" hidden="1"/>
    <cellStyle name="Followed Hyperlink" xfId="481" builtinId="9" hidden="1"/>
    <cellStyle name="Followed Hyperlink" xfId="957" builtinId="9" hidden="1"/>
    <cellStyle name="Followed Hyperlink" xfId="415" builtinId="9" hidden="1"/>
    <cellStyle name="Followed Hyperlink" xfId="285" builtinId="9" hidden="1"/>
    <cellStyle name="Followed Hyperlink" xfId="968" builtinId="9" hidden="1"/>
    <cellStyle name="Followed Hyperlink" xfId="491" builtinId="9" hidden="1"/>
    <cellStyle name="Followed Hyperlink" xfId="489" builtinId="9" hidden="1"/>
    <cellStyle name="Followed Hyperlink" xfId="822" builtinId="9" hidden="1"/>
    <cellStyle name="Followed Hyperlink" xfId="889" builtinId="9" hidden="1"/>
    <cellStyle name="Followed Hyperlink" xfId="882" builtinId="9" hidden="1"/>
    <cellStyle name="Followed Hyperlink" xfId="633" builtinId="9" hidden="1"/>
    <cellStyle name="Followed Hyperlink" xfId="949" builtinId="9" hidden="1"/>
    <cellStyle name="Followed Hyperlink" xfId="757" builtinId="9" hidden="1"/>
    <cellStyle name="Followed Hyperlink" xfId="241" builtinId="9" hidden="1"/>
    <cellStyle name="Followed Hyperlink" xfId="584" builtinId="9" hidden="1"/>
    <cellStyle name="Followed Hyperlink" xfId="445" builtinId="9" hidden="1"/>
    <cellStyle name="Followed Hyperlink" xfId="848" builtinId="9" hidden="1"/>
    <cellStyle name="Followed Hyperlink" xfId="622" builtinId="9" hidden="1"/>
    <cellStyle name="Followed Hyperlink" xfId="149" builtinId="9" hidden="1"/>
    <cellStyle name="Followed Hyperlink" xfId="826" builtinId="9" hidden="1"/>
    <cellStyle name="Followed Hyperlink" xfId="644" builtinId="9" hidden="1"/>
    <cellStyle name="Followed Hyperlink" xfId="535" builtinId="9" hidden="1"/>
    <cellStyle name="Followed Hyperlink" xfId="788" builtinId="9" hidden="1"/>
    <cellStyle name="Followed Hyperlink" xfId="682" builtinId="9" hidden="1"/>
    <cellStyle name="Followed Hyperlink" xfId="85" builtinId="9" hidden="1"/>
    <cellStyle name="Followed Hyperlink" xfId="766" builtinId="9" hidden="1"/>
    <cellStyle name="Followed Hyperlink" xfId="704" builtinId="9" hidden="1"/>
    <cellStyle name="Followed Hyperlink" xfId="205" builtinId="9" hidden="1"/>
    <cellStyle name="Followed Hyperlink" xfId="728" builtinId="9" hidden="1"/>
    <cellStyle name="Followed Hyperlink" xfId="742" builtinId="9" hidden="1"/>
    <cellStyle name="Followed Hyperlink" xfId="77" builtinId="9" hidden="1"/>
    <cellStyle name="Followed Hyperlink" xfId="706" builtinId="9" hidden="1"/>
    <cellStyle name="Followed Hyperlink" xfId="943" builtinId="9" hidden="1"/>
    <cellStyle name="Followed Hyperlink" xfId="767" builtinId="9" hidden="1"/>
    <cellStyle name="Followed Hyperlink" xfId="668" builtinId="9" hidden="1"/>
    <cellStyle name="Followed Hyperlink" xfId="802" builtinId="9" hidden="1"/>
    <cellStyle name="Followed Hyperlink" xfId="181" builtinId="9" hidden="1"/>
    <cellStyle name="Followed Hyperlink" xfId="646" builtinId="9" hidden="1"/>
    <cellStyle name="Followed Hyperlink" xfId="824" builtinId="9" hidden="1"/>
    <cellStyle name="Followed Hyperlink" xfId="373" builtinId="9" hidden="1"/>
    <cellStyle name="Followed Hyperlink" xfId="608" builtinId="9" hidden="1"/>
    <cellStyle name="Followed Hyperlink" xfId="862" builtinId="9" hidden="1"/>
    <cellStyle name="Followed Hyperlink" xfId="193" builtinId="9" hidden="1"/>
    <cellStyle name="Followed Hyperlink" xfId="586" builtinId="9" hidden="1"/>
    <cellStyle name="Followed Hyperlink" xfId="884" builtinId="9" hidden="1"/>
    <cellStyle name="Followed Hyperlink" xfId="567" builtinId="9" hidden="1"/>
    <cellStyle name="Followed Hyperlink" xfId="548" builtinId="9" hidden="1"/>
    <cellStyle name="Followed Hyperlink" xfId="922" builtinId="9" hidden="1"/>
    <cellStyle name="Followed Hyperlink" xfId="313" builtinId="9" hidden="1"/>
    <cellStyle name="Followed Hyperlink" xfId="526" builtinId="9" hidden="1"/>
    <cellStyle name="Followed Hyperlink" xfId="944" builtinId="9" hidden="1"/>
    <cellStyle name="Followed Hyperlink" xfId="317" builtinId="9" hidden="1"/>
    <cellStyle name="Followed Hyperlink" xfId="463" builtinId="9" hidden="1"/>
    <cellStyle name="Followed Hyperlink" xfId="981" builtinId="9" hidden="1"/>
    <cellStyle name="Followed Hyperlink" xfId="433" builtinId="9" hidden="1"/>
    <cellStyle name="Followed Hyperlink" xfId="37" builtinId="9" hidden="1"/>
    <cellStyle name="Followed Hyperlink" xfId="15" builtinId="9" hidden="1"/>
    <cellStyle name="Followed Hyperlink" xfId="471" builtinId="9" hidden="1"/>
    <cellStyle name="Followed Hyperlink" xfId="562" builtinId="9" hidden="1"/>
    <cellStyle name="Followed Hyperlink" xfId="921" builtinId="9" hidden="1"/>
    <cellStyle name="Followed Hyperlink" xfId="533" builtinId="9" hidden="1"/>
    <cellStyle name="Followed Hyperlink" xfId="299" builtinId="9" hidden="1"/>
    <cellStyle name="Followed Hyperlink" xfId="899" builtinId="9" hidden="1"/>
    <cellStyle name="Followed Hyperlink" xfId="571" builtinId="9" hidden="1"/>
    <cellStyle name="Followed Hyperlink" xfId="223" builtinId="9" hidden="1"/>
    <cellStyle name="Followed Hyperlink" xfId="861" builtinId="9" hidden="1"/>
    <cellStyle name="Followed Hyperlink" xfId="593" builtinId="9" hidden="1"/>
    <cellStyle name="Followed Hyperlink" xfId="179" builtinId="9" hidden="1"/>
    <cellStyle name="Followed Hyperlink" xfId="839" builtinId="9" hidden="1"/>
    <cellStyle name="Followed Hyperlink" xfId="639" builtinId="9" hidden="1"/>
    <cellStyle name="Followed Hyperlink" xfId="103" builtinId="9" hidden="1"/>
    <cellStyle name="Followed Hyperlink" xfId="801" builtinId="9" hidden="1"/>
    <cellStyle name="Followed Hyperlink" xfId="653" builtinId="9" hidden="1"/>
    <cellStyle name="Followed Hyperlink" xfId="21" builtinId="9" hidden="1"/>
    <cellStyle name="Followed Hyperlink" xfId="779" builtinId="9" hidden="1"/>
    <cellStyle name="Followed Hyperlink" xfId="691" builtinId="9" hidden="1"/>
    <cellStyle name="Followed Hyperlink" xfId="35" builtinId="9" hidden="1"/>
    <cellStyle name="Followed Hyperlink" xfId="741" builtinId="9" hidden="1"/>
    <cellStyle name="Followed Hyperlink" xfId="713" builtinId="9" hidden="1"/>
    <cellStyle name="Followed Hyperlink" xfId="2" builtinId="9" hidden="1"/>
    <cellStyle name="Followed Hyperlink" xfId="732" builtinId="9" hidden="1"/>
    <cellStyle name="Followed Hyperlink" xfId="716" builtinId="9" hidden="1"/>
    <cellStyle name="Followed Hyperlink" xfId="57" builtinId="9" hidden="1"/>
    <cellStyle name="Followed Hyperlink" xfId="681" builtinId="9" hidden="1"/>
    <cellStyle name="Followed Hyperlink" xfId="773" builtinId="9" hidden="1"/>
    <cellStyle name="Followed Hyperlink" xfId="29" builtinId="9" hidden="1"/>
    <cellStyle name="Followed Hyperlink" xfId="659" builtinId="9" hidden="1"/>
    <cellStyle name="Followed Hyperlink" xfId="811" builtinId="9" hidden="1"/>
    <cellStyle name="Followed Hyperlink" xfId="123" builtinId="9" hidden="1"/>
    <cellStyle name="Followed Hyperlink" xfId="871" builtinId="9" hidden="1"/>
    <cellStyle name="Followed Hyperlink" xfId="543" builtinId="9" hidden="1"/>
    <cellStyle name="Followed Hyperlink" xfId="855" builtinId="9" hidden="1"/>
    <cellStyle name="Followed Hyperlink" xfId="167" builtinId="9" hidden="1"/>
    <cellStyle name="Followed Hyperlink" xfId="874" builtinId="9" hidden="1"/>
    <cellStyle name="Followed Hyperlink" xfId="577" builtinId="9" hidden="1"/>
    <cellStyle name="Followed Hyperlink" xfId="621" builtinId="9" hidden="1"/>
    <cellStyle name="Followed Hyperlink" xfId="574" builtinId="9" hidden="1"/>
    <cellStyle name="Followed Hyperlink" xfId="145" builtinId="9" hidden="1"/>
    <cellStyle name="Followed Hyperlink" xfId="852" builtinId="9" hidden="1"/>
    <cellStyle name="Followed Hyperlink" xfId="580" builtinId="9" hidden="1"/>
    <cellStyle name="Followed Hyperlink" xfId="817" builtinId="9" hidden="1"/>
    <cellStyle name="Followed Hyperlink" xfId="243" builtinId="9" hidden="1"/>
    <cellStyle name="Followed Hyperlink" xfId="890" builtinId="9" hidden="1"/>
    <cellStyle name="Followed Hyperlink" xfId="165" builtinId="9" hidden="1"/>
    <cellStyle name="Followed Hyperlink" xfId="893" builtinId="9" hidden="1"/>
    <cellStyle name="Followed Hyperlink" xfId="637" builtinId="9" hidden="1"/>
    <cellStyle name="Followed Hyperlink" xfId="249" builtinId="9" hidden="1"/>
    <cellStyle name="Followed Hyperlink" xfId="135" builtinId="9" hidden="1"/>
    <cellStyle name="Followed Hyperlink" xfId="634" builtinId="9" hidden="1"/>
    <cellStyle name="Followed Hyperlink" xfId="561" builtinId="9" hidden="1"/>
    <cellStyle name="Followed Hyperlink" xfId="527" builtinId="9" hidden="1"/>
    <cellStyle name="Followed Hyperlink" xfId="618" builtinId="9" hidden="1"/>
    <cellStyle name="Followed Hyperlink" xfId="830" builtinId="9" hidden="1"/>
    <cellStyle name="Followed Hyperlink" xfId="877" builtinId="9" hidden="1"/>
    <cellStyle name="Followed Hyperlink" xfId="217" builtinId="9" hidden="1"/>
    <cellStyle name="Followed Hyperlink" xfId="833" builtinId="9" hidden="1"/>
    <cellStyle name="Followed Hyperlink" xfId="211" builtinId="9" hidden="1"/>
    <cellStyle name="Followed Hyperlink" xfId="596" builtinId="9" hidden="1"/>
    <cellStyle name="Followed Hyperlink" xfId="655" builtinId="9" hidden="1"/>
    <cellStyle name="Followed Hyperlink" xfId="647" builtinId="9" hidden="1"/>
    <cellStyle name="Followed Hyperlink" xfId="836" builtinId="9" hidden="1"/>
    <cellStyle name="Followed Hyperlink" xfId="640" builtinId="9" hidden="1"/>
    <cellStyle name="Followed Hyperlink" xfId="229" builtinId="9" hidden="1"/>
    <cellStyle name="Followed Hyperlink" xfId="792" builtinId="9" hidden="1"/>
    <cellStyle name="Followed Hyperlink" xfId="678" builtinId="9" hidden="1"/>
    <cellStyle name="Followed Hyperlink" xfId="81" builtinId="9" hidden="1"/>
    <cellStyle name="Followed Hyperlink" xfId="770" builtinId="9" hidden="1"/>
    <cellStyle name="Followed Hyperlink" xfId="700" builtinId="9" hidden="1"/>
    <cellStyle name="Followed Hyperlink" xfId="751" builtinId="9" hidden="1"/>
    <cellStyle name="Followed Hyperlink" xfId="927" builtinId="9" hidden="1"/>
    <cellStyle name="Followed Hyperlink" xfId="738" builtinId="9" hidden="1"/>
    <cellStyle name="Followed Hyperlink" xfId="69" builtinId="9" hidden="1"/>
    <cellStyle name="Followed Hyperlink" xfId="710" builtinId="9" hidden="1"/>
    <cellStyle name="Followed Hyperlink" xfId="760" builtinId="9" hidden="1"/>
    <cellStyle name="Followed Hyperlink" xfId="269" builtinId="9" hidden="1"/>
    <cellStyle name="Followed Hyperlink" xfId="672" builtinId="9" hidden="1"/>
    <cellStyle name="Followed Hyperlink" xfId="798" builtinId="9" hidden="1"/>
    <cellStyle name="Followed Hyperlink" xfId="189" builtinId="9" hidden="1"/>
    <cellStyle name="Followed Hyperlink" xfId="650" builtinId="9" hidden="1"/>
    <cellStyle name="Followed Hyperlink" xfId="820" builtinId="9" hidden="1"/>
    <cellStyle name="Followed Hyperlink" xfId="551" builtinId="9" hidden="1"/>
    <cellStyle name="Followed Hyperlink" xfId="612" builtinId="9" hidden="1"/>
    <cellStyle name="Followed Hyperlink" xfId="858" builtinId="9" hidden="1"/>
    <cellStyle name="Followed Hyperlink" xfId="109" builtinId="9" hidden="1"/>
    <cellStyle name="Followed Hyperlink" xfId="590" builtinId="9" hidden="1"/>
    <cellStyle name="Followed Hyperlink" xfId="880" builtinId="9" hidden="1"/>
    <cellStyle name="Followed Hyperlink" xfId="397" builtinId="9" hidden="1"/>
    <cellStyle name="Followed Hyperlink" xfId="552" builtinId="9" hidden="1"/>
    <cellStyle name="Followed Hyperlink" xfId="918" builtinId="9" hidden="1"/>
    <cellStyle name="Followed Hyperlink" xfId="305" builtinId="9" hidden="1"/>
    <cellStyle name="Followed Hyperlink" xfId="7" builtinId="9" hidden="1"/>
    <cellStyle name="Followed Hyperlink" xfId="163" builtinId="9" hidden="1"/>
    <cellStyle name="Followed Hyperlink" xfId="620" builtinId="9" hidden="1"/>
    <cellStyle name="Followed Hyperlink" xfId="626" builtinId="9" hidden="1"/>
    <cellStyle name="Followed Hyperlink" xfId="978" builtinId="9" hidden="1"/>
    <cellStyle name="Followed Hyperlink" xfId="425" builtinId="9" hidden="1"/>
    <cellStyle name="Followed Hyperlink" xfId="427" builtinId="9" hidden="1"/>
    <cellStyle name="Followed Hyperlink" xfId="963" builtinId="9" hidden="1"/>
    <cellStyle name="Followed Hyperlink" xfId="501" builtinId="9" hidden="1"/>
    <cellStyle name="Followed Hyperlink" xfId="351" builtinId="9" hidden="1"/>
    <cellStyle name="Followed Hyperlink" xfId="925" builtinId="9" hidden="1"/>
    <cellStyle name="Followed Hyperlink" xfId="529" builtinId="9" hidden="1"/>
    <cellStyle name="Followed Hyperlink" xfId="307" builtinId="9" hidden="1"/>
    <cellStyle name="Followed Hyperlink" xfId="903" builtinId="9" hidden="1"/>
    <cellStyle name="Followed Hyperlink" xfId="679" builtinId="9" hidden="1"/>
    <cellStyle name="Followed Hyperlink" xfId="231" builtinId="9" hidden="1"/>
    <cellStyle name="Followed Hyperlink" xfId="865" builtinId="9" hidden="1"/>
    <cellStyle name="Followed Hyperlink" xfId="589" builtinId="9" hidden="1"/>
    <cellStyle name="Followed Hyperlink" xfId="187" builtinId="9" hidden="1"/>
    <cellStyle name="Followed Hyperlink" xfId="843" builtinId="9" hidden="1"/>
    <cellStyle name="Followed Hyperlink" xfId="627" builtinId="9" hidden="1"/>
    <cellStyle name="Followed Hyperlink" xfId="111" builtinId="9" hidden="1"/>
    <cellStyle name="Followed Hyperlink" xfId="805" builtinId="9" hidden="1"/>
    <cellStyle name="Followed Hyperlink" xfId="649" builtinId="9" hidden="1"/>
    <cellStyle name="Followed Hyperlink" xfId="67" builtinId="9" hidden="1"/>
    <cellStyle name="Followed Hyperlink" xfId="748" builtinId="9" hidden="1"/>
    <cellStyle name="Followed Hyperlink" xfId="796" builtinId="9" hidden="1"/>
    <cellStyle name="Followed Hyperlink" xfId="51" builtinId="9" hidden="1"/>
    <cellStyle name="Followed Hyperlink" xfId="745" builtinId="9" hidden="1"/>
    <cellStyle name="Followed Hyperlink" xfId="709" builtinId="9" hidden="1"/>
    <cellStyle name="Followed Hyperlink" xfId="3" builtinId="9" hidden="1"/>
    <cellStyle name="Followed Hyperlink" xfId="723" builtinId="9" hidden="1"/>
    <cellStyle name="Followed Hyperlink" xfId="747" builtinId="9" hidden="1"/>
    <cellStyle name="Followed Hyperlink" xfId="59" builtinId="9" hidden="1"/>
    <cellStyle name="Followed Hyperlink" xfId="685" builtinId="9" hidden="1"/>
    <cellStyle name="Followed Hyperlink" xfId="769" builtinId="9" hidden="1"/>
    <cellStyle name="Followed Hyperlink" xfId="33" builtinId="9" hidden="1"/>
    <cellStyle name="Followed Hyperlink" xfId="615" builtinId="9" hidden="1"/>
    <cellStyle name="Followed Hyperlink" xfId="807" builtinId="9" hidden="1"/>
    <cellStyle name="Followed Hyperlink" xfId="115" builtinId="9" hidden="1"/>
    <cellStyle name="Followed Hyperlink" xfId="625" builtinId="9" hidden="1"/>
    <cellStyle name="Followed Hyperlink" xfId="829" builtinId="9" hidden="1"/>
    <cellStyle name="Followed Hyperlink" xfId="159" builtinId="9" hidden="1"/>
    <cellStyle name="Followed Hyperlink" xfId="603" builtinId="9" hidden="1"/>
    <cellStyle name="Followed Hyperlink" xfId="867" builtinId="9" hidden="1"/>
    <cellStyle name="Followed Hyperlink" xfId="235" builtinId="9" hidden="1"/>
    <cellStyle name="Followed Hyperlink" xfId="233" builtinId="9" hidden="1"/>
    <cellStyle name="Followed Hyperlink" xfId="886" builtinId="9" hidden="1"/>
    <cellStyle name="Followed Hyperlink" xfId="497" builtinId="9" hidden="1"/>
    <cellStyle name="Followed Hyperlink" xfId="953" builtinId="9" hidden="1"/>
    <cellStyle name="Followed Hyperlink" xfId="569" builtinId="9" hidden="1"/>
    <cellStyle name="Followed Hyperlink" xfId="693" builtinId="9" hidden="1"/>
    <cellStyle name="Followed Hyperlink" xfId="821" builtinId="9" hidden="1"/>
    <cellStyle name="Followed Hyperlink" xfId="157" builtinId="9" hidden="1"/>
    <cellStyle name="Followed Hyperlink" xfId="399" builtinId="9" hidden="1"/>
    <cellStyle name="Followed Hyperlink" xfId="453" builtinId="9" hidden="1"/>
    <cellStyle name="Followed Hyperlink" xfId="976" builtinId="9" hidden="1"/>
    <cellStyle name="Followed Hyperlink" xfId="475" builtinId="9" hidden="1"/>
    <cellStyle name="Followed Hyperlink" xfId="377" builtinId="9" hidden="1"/>
    <cellStyle name="Followed Hyperlink" xfId="954" builtinId="9" hidden="1"/>
    <cellStyle name="Followed Hyperlink" xfId="516" builtinId="9" hidden="1"/>
    <cellStyle name="Followed Hyperlink" xfId="631" builtinId="9" hidden="1"/>
    <cellStyle name="Followed Hyperlink" xfId="916" builtinId="9" hidden="1"/>
    <cellStyle name="Followed Hyperlink" xfId="554" builtinId="9" hidden="1"/>
    <cellStyle name="Followed Hyperlink" xfId="257" builtinId="9" hidden="1"/>
    <cellStyle name="Followed Hyperlink" xfId="894" builtinId="9" hidden="1"/>
    <cellStyle name="Followed Hyperlink" xfId="576" builtinId="9" hidden="1"/>
    <cellStyle name="Followed Hyperlink" xfId="429" builtinId="9" hidden="1"/>
    <cellStyle name="Followed Hyperlink" xfId="856" builtinId="9" hidden="1"/>
    <cellStyle name="Followed Hyperlink" xfId="614" builtinId="9" hidden="1"/>
    <cellStyle name="Followed Hyperlink" xfId="141" builtinId="9" hidden="1"/>
    <cellStyle name="Followed Hyperlink" xfId="834" builtinId="9" hidden="1"/>
    <cellStyle name="Followed Hyperlink" xfId="636" builtinId="9" hidden="1"/>
    <cellStyle name="Followed Hyperlink" xfId="799" builtinId="9" hidden="1"/>
    <cellStyle name="Followed Hyperlink" xfId="959" builtinId="9" hidden="1"/>
    <cellStyle name="Followed Hyperlink" xfId="674" builtinId="9" hidden="1"/>
    <cellStyle name="Followed Hyperlink" xfId="105" builtinId="9" hidden="1"/>
    <cellStyle name="Followed Hyperlink" xfId="774" builtinId="9" hidden="1"/>
    <cellStyle name="Followed Hyperlink" xfId="696" builtinId="9" hidden="1"/>
    <cellStyle name="Followed Hyperlink" xfId="221" builtinId="9" hidden="1"/>
    <cellStyle name="Followed Hyperlink" xfId="736" builtinId="9" hidden="1"/>
    <cellStyle name="Followed Hyperlink" xfId="734" builtinId="9" hidden="1"/>
    <cellStyle name="Followed Hyperlink" xfId="65" builtinId="9" hidden="1"/>
    <cellStyle name="Followed Hyperlink" xfId="714" builtinId="9" hidden="1"/>
    <cellStyle name="Followed Hyperlink" xfId="756" builtinId="9" hidden="1"/>
    <cellStyle name="Followed Hyperlink" xfId="509" builtinId="9" hidden="1"/>
    <cellStyle name="Followed Hyperlink" xfId="676" builtinId="9" hidden="1"/>
    <cellStyle name="Followed Hyperlink" xfId="794" builtinId="9" hidden="1"/>
    <cellStyle name="Followed Hyperlink" xfId="185" builtinId="9" hidden="1"/>
    <cellStyle name="Followed Hyperlink" xfId="654" builtinId="9" hidden="1"/>
    <cellStyle name="Followed Hyperlink" xfId="816" builtinId="9" hidden="1"/>
    <cellStyle name="Followed Hyperlink" xfId="341" builtinId="9" hidden="1"/>
    <cellStyle name="Followed Hyperlink" xfId="616" builtinId="9" hidden="1"/>
    <cellStyle name="Followed Hyperlink" xfId="854" builtinId="9" hidden="1"/>
    <cellStyle name="Followed Hyperlink" xfId="113" builtinId="9" hidden="1"/>
    <cellStyle name="Followed Hyperlink" xfId="45" builtinId="9" hidden="1"/>
    <cellStyle name="Followed Hyperlink" xfId="419" builtinId="9" hidden="1"/>
    <cellStyle name="Followed Hyperlink" xfId="588" builtinId="9" hidden="1"/>
    <cellStyle name="Followed Hyperlink" xfId="658" builtinId="9" hidden="1"/>
    <cellStyle name="Followed Hyperlink" xfId="914" builtinId="9" hidden="1"/>
    <cellStyle name="Followed Hyperlink" xfId="297" builtinId="9" hidden="1"/>
    <cellStyle name="Followed Hyperlink" xfId="534" builtinId="9" hidden="1"/>
    <cellStyle name="Followed Hyperlink" xfId="936" builtinId="9" hidden="1"/>
    <cellStyle name="Followed Hyperlink" xfId="325" builtinId="9" hidden="1"/>
    <cellStyle name="Followed Hyperlink" xfId="479" builtinId="9" hidden="1"/>
    <cellStyle name="Followed Hyperlink" xfId="974" builtinId="9" hidden="1"/>
    <cellStyle name="Followed Hyperlink" xfId="417" builtinId="9" hidden="1"/>
    <cellStyle name="Followed Hyperlink" xfId="435" builtinId="9" hidden="1"/>
    <cellStyle name="Followed Hyperlink" xfId="967" builtinId="9" hidden="1"/>
    <cellStyle name="Followed Hyperlink" xfId="719" builtinId="9" hidden="1"/>
    <cellStyle name="Followed Hyperlink" xfId="359" builtinId="9" hidden="1"/>
    <cellStyle name="Followed Hyperlink" xfId="929" builtinId="9" hidden="1"/>
    <cellStyle name="Followed Hyperlink" xfId="525" builtinId="9" hidden="1"/>
    <cellStyle name="Followed Hyperlink" xfId="315" builtinId="9" hidden="1"/>
    <cellStyle name="Followed Hyperlink" xfId="907" builtinId="9" hidden="1"/>
    <cellStyle name="Followed Hyperlink" xfId="563" builtinId="9" hidden="1"/>
    <cellStyle name="Followed Hyperlink" xfId="239" builtinId="9" hidden="1"/>
    <cellStyle name="Followed Hyperlink" xfId="869" builtinId="9" hidden="1"/>
    <cellStyle name="Followed Hyperlink" xfId="585" builtinId="9" hidden="1"/>
    <cellStyle name="Followed Hyperlink" xfId="195" builtinId="9" hidden="1"/>
    <cellStyle name="Followed Hyperlink" xfId="780" builtinId="9" hidden="1"/>
    <cellStyle name="Followed Hyperlink" xfId="924" builtinId="9" hidden="1"/>
    <cellStyle name="Followed Hyperlink" xfId="119" builtinId="9" hidden="1"/>
    <cellStyle name="Followed Hyperlink" xfId="809" builtinId="9" hidden="1"/>
    <cellStyle name="Followed Hyperlink" xfId="645" builtinId="9" hidden="1"/>
    <cellStyle name="Followed Hyperlink" xfId="75" builtinId="9" hidden="1"/>
    <cellStyle name="Followed Hyperlink" xfId="787" builtinId="9" hidden="1"/>
    <cellStyle name="Followed Hyperlink" xfId="683" builtinId="9" hidden="1"/>
    <cellStyle name="Followed Hyperlink" xfId="61" builtinId="9" hidden="1"/>
    <cellStyle name="Followed Hyperlink" xfId="749" builtinId="9" hidden="1"/>
    <cellStyle name="Followed Hyperlink" xfId="705" builtinId="9" hidden="1"/>
    <cellStyle name="Followed Hyperlink" xfId="17" builtinId="9" hidden="1"/>
    <cellStyle name="Followed Hyperlink" xfId="575" builtinId="9" hidden="1"/>
    <cellStyle name="Followed Hyperlink" xfId="743" builtinId="9" hidden="1"/>
    <cellStyle name="Followed Hyperlink" xfId="43" builtinId="9" hidden="1"/>
    <cellStyle name="Followed Hyperlink" xfId="689" builtinId="9" hidden="1"/>
    <cellStyle name="Followed Hyperlink" xfId="765" builtinId="9" hidden="1"/>
    <cellStyle name="Followed Hyperlink" xfId="357" builtinId="9" hidden="1"/>
    <cellStyle name="Followed Hyperlink" xfId="795" builtinId="9" hidden="1"/>
    <cellStyle name="Followed Hyperlink" xfId="528" builtinId="9" hidden="1"/>
    <cellStyle name="Followed Hyperlink" xfId="558" builtinId="9" hidden="1"/>
    <cellStyle name="Followed Hyperlink" xfId="784" builtinId="9" hidden="1"/>
    <cellStyle name="Followed Hyperlink" xfId="271" builtinId="9" hidden="1"/>
    <cellStyle name="Followed Hyperlink" xfId="931" builtinId="9" hidden="1"/>
    <cellStyle name="Followed Hyperlink" xfId="363" builtinId="9" hidden="1"/>
    <cellStyle name="Followed Hyperlink" xfId="49" builtinId="9" hidden="1"/>
    <cellStyle name="Followed Hyperlink" xfId="904" builtinId="9" hidden="1"/>
    <cellStyle name="Followed Hyperlink" xfId="803" builtinId="9" hidden="1"/>
    <cellStyle name="Followed Hyperlink" xfId="39" builtinId="9" hidden="1"/>
    <cellStyle name="Followed Hyperlink" xfId="347" builtinId="9" hidden="1"/>
    <cellStyle name="Followed Hyperlink" xfId="656" builtinId="9" hidden="1"/>
    <cellStyle name="Followed Hyperlink" xfId="539" builtinId="9" hidden="1"/>
    <cellStyle name="Followed Hyperlink" xfId="547" builtinId="9" hidden="1"/>
    <cellStyle name="Followed Hyperlink" xfId="505" builtinId="9" hidden="1"/>
    <cellStyle name="Followed Hyperlink" xfId="945" builtinId="9" hidden="1"/>
    <cellStyle name="Followed Hyperlink" xfId="391" builtinId="9" hidden="1"/>
    <cellStyle name="Followed Hyperlink" xfId="735" builtinId="9" hidden="1"/>
    <cellStyle name="Followed Hyperlink" xfId="980" builtinId="9" hidden="1"/>
    <cellStyle name="Followed Hyperlink" xfId="467" builtinId="9" hidden="1"/>
    <cellStyle name="Followed Hyperlink" xfId="385" builtinId="9" hidden="1"/>
    <cellStyle name="Followed Hyperlink" xfId="958" builtinId="9" hidden="1"/>
    <cellStyle name="Followed Hyperlink" xfId="511" builtinId="9" hidden="1"/>
    <cellStyle name="Followed Hyperlink" xfId="349" builtinId="9" hidden="1"/>
    <cellStyle name="Followed Hyperlink" xfId="920" builtinId="9" hidden="1"/>
    <cellStyle name="Followed Hyperlink" xfId="550" builtinId="9" hidden="1"/>
    <cellStyle name="Followed Hyperlink" xfId="265" builtinId="9" hidden="1"/>
    <cellStyle name="Followed Hyperlink" xfId="898" builtinId="9" hidden="1"/>
    <cellStyle name="Followed Hyperlink" xfId="572" builtinId="9" hidden="1"/>
    <cellStyle name="Followed Hyperlink" xfId="847" builtinId="9" hidden="1"/>
    <cellStyle name="Followed Hyperlink" xfId="956" builtinId="9" hidden="1"/>
    <cellStyle name="Followed Hyperlink" xfId="610" builtinId="9" hidden="1"/>
    <cellStyle name="Followed Hyperlink" xfId="133" builtinId="9" hidden="1"/>
    <cellStyle name="Followed Hyperlink" xfId="838" builtinId="9" hidden="1"/>
    <cellStyle name="Followed Hyperlink" xfId="632" builtinId="9" hidden="1"/>
    <cellStyle name="Followed Hyperlink" xfId="277" builtinId="9" hidden="1"/>
    <cellStyle name="Followed Hyperlink" xfId="800" builtinId="9" hidden="1"/>
    <cellStyle name="Followed Hyperlink" xfId="670" builtinId="9" hidden="1"/>
    <cellStyle name="Followed Hyperlink" xfId="121" builtinId="9" hidden="1"/>
    <cellStyle name="Followed Hyperlink" xfId="778" builtinId="9" hidden="1"/>
    <cellStyle name="Followed Hyperlink" xfId="692" builtinId="9" hidden="1"/>
    <cellStyle name="Followed Hyperlink" xfId="477" builtinId="9" hidden="1"/>
    <cellStyle name="Followed Hyperlink" xfId="740" builtinId="9" hidden="1"/>
    <cellStyle name="Followed Hyperlink" xfId="730" builtinId="9" hidden="1"/>
    <cellStyle name="Followed Hyperlink" xfId="982" builtinId="9" hidden="1"/>
    <cellStyle name="Followed Hyperlink" xfId="718" builtinId="9" hidden="1"/>
    <cellStyle name="Followed Hyperlink" xfId="752" builtinId="9" hidden="1"/>
    <cellStyle name="Followed Hyperlink" xfId="245" builtinId="9" hidden="1"/>
    <cellStyle name="Followed Hyperlink" xfId="680" builtinId="9" hidden="1"/>
    <cellStyle name="Followed Hyperlink" xfId="790" builtinId="9" hidden="1"/>
    <cellStyle name="Followed Hyperlink" xfId="169" builtinId="9" hidden="1"/>
    <cellStyle name="Followed Hyperlink" xfId="87" builtinId="9" hidden="1"/>
    <cellStyle name="Followed Hyperlink" xfId="594" builtinId="9" hidden="1"/>
    <cellStyle name="Followed Hyperlink" xfId="652" builtinId="9" hidden="1"/>
    <cellStyle name="Followed Hyperlink" xfId="690" builtinId="9" hidden="1"/>
    <cellStyle name="Followed Hyperlink" xfId="850" builtinId="9" hidden="1"/>
    <cellStyle name="Followed Hyperlink" xfId="117" builtinId="9" hidden="1"/>
    <cellStyle name="Followed Hyperlink" xfId="598" builtinId="9" hidden="1"/>
    <cellStyle name="Followed Hyperlink" xfId="872" builtinId="9" hidden="1"/>
    <cellStyle name="Followed Hyperlink" xfId="413" builtinId="9" hidden="1"/>
    <cellStyle name="Followed Hyperlink" xfId="560" builtinId="9" hidden="1"/>
    <cellStyle name="Followed Hyperlink" xfId="910" builtinId="9" hidden="1"/>
    <cellStyle name="Followed Hyperlink" xfId="289" builtinId="9" hidden="1"/>
    <cellStyle name="Followed Hyperlink" xfId="538" builtinId="9" hidden="1"/>
    <cellStyle name="Followed Hyperlink" xfId="932" builtinId="9" hidden="1"/>
    <cellStyle name="Followed Hyperlink" xfId="663" builtinId="9" hidden="1"/>
    <cellStyle name="Followed Hyperlink" xfId="487" builtinId="9" hidden="1"/>
    <cellStyle name="Followed Hyperlink" xfId="970" builtinId="9" hidden="1"/>
    <cellStyle name="Followed Hyperlink" xfId="409" builtinId="9" hidden="1"/>
    <cellStyle name="Followed Hyperlink" xfId="443" builtinId="9" hidden="1"/>
    <cellStyle name="Followed Hyperlink" xfId="971" builtinId="9" hidden="1"/>
    <cellStyle name="Followed Hyperlink" xfId="485" builtinId="9" hidden="1"/>
    <cellStyle name="Followed Hyperlink" xfId="367" builtinId="9" hidden="1"/>
    <cellStyle name="Followed Hyperlink" xfId="933" builtinId="9" hidden="1"/>
    <cellStyle name="Followed Hyperlink" xfId="521" builtinId="9" hidden="1"/>
    <cellStyle name="Followed Hyperlink" xfId="323" builtinId="9" hidden="1"/>
    <cellStyle name="Followed Hyperlink" xfId="828" builtinId="9" hidden="1"/>
    <cellStyle name="Followed Hyperlink" xfId="911" builtinId="9" hidden="1"/>
    <cellStyle name="Followed Hyperlink" xfId="247" builtinId="9" hidden="1"/>
    <cellStyle name="Followed Hyperlink" xfId="873" builtinId="9" hidden="1"/>
    <cellStyle name="Followed Hyperlink" xfId="581" builtinId="9" hidden="1"/>
    <cellStyle name="Followed Hyperlink" xfId="203" builtinId="9" hidden="1"/>
    <cellStyle name="Followed Hyperlink" xfId="851" builtinId="9" hidden="1"/>
    <cellStyle name="Followed Hyperlink" xfId="619" builtinId="9" hidden="1"/>
    <cellStyle name="Followed Hyperlink" xfId="127" builtinId="9" hidden="1"/>
    <cellStyle name="Followed Hyperlink" xfId="813" builtinId="9" hidden="1"/>
    <cellStyle name="Followed Hyperlink" xfId="641" builtinId="9" hidden="1"/>
    <cellStyle name="Followed Hyperlink" xfId="83" builtinId="9" hidden="1"/>
    <cellStyle name="Followed Hyperlink" xfId="791" builtinId="9" hidden="1"/>
    <cellStyle name="Followed Hyperlink" xfId="607" builtinId="9" hidden="1"/>
    <cellStyle name="Followed Hyperlink" xfId="55" builtinId="9" hidden="1"/>
    <cellStyle name="Followed Hyperlink" xfId="753" builtinId="9" hidden="1"/>
    <cellStyle name="Followed Hyperlink" xfId="701" builtinId="9" hidden="1"/>
    <cellStyle name="Followed Hyperlink" xfId="13" builtinId="9" hidden="1"/>
    <cellStyle name="Followed Hyperlink" xfId="731" builtinId="9" hidden="1"/>
    <cellStyle name="Followed Hyperlink" xfId="739" builtinId="9" hidden="1"/>
    <cellStyle name="Followed Hyperlink" xfId="27" builtinId="9" hidden="1"/>
    <cellStyle name="Followed Hyperlink" xfId="161" builtinId="9" hidden="1"/>
    <cellStyle name="Followed Hyperlink" xfId="950" builtinId="9" hidden="1"/>
    <cellStyle name="Followed Hyperlink" xfId="97" builtinId="9" hidden="1"/>
    <cellStyle name="Followed Hyperlink" xfId="946" builtinId="9" hidden="1"/>
    <cellStyle name="Followed Hyperlink" xfId="761" builtinId="9" hidden="1"/>
    <cellStyle name="Followed Hyperlink" xfId="361" builtinId="9" hidden="1"/>
    <cellStyle name="Followed Hyperlink" xfId="885" builtinId="9" hidden="1"/>
    <cellStyle name="Followed Hyperlink" xfId="101" builtinId="9" hidden="1"/>
    <cellStyle name="Followed Hyperlink" xfId="143" builtinId="9" hidden="1"/>
    <cellStyle name="Followed Hyperlink" xfId="611" builtinId="9" hidden="1"/>
    <cellStyle name="Followed Hyperlink" xfId="859" builtinId="9" hidden="1"/>
    <cellStyle name="Followed Hyperlink" xfId="219" builtinId="9" hidden="1"/>
    <cellStyle name="Followed Hyperlink" xfId="573" builtinId="9" hidden="1"/>
    <cellStyle name="Followed Hyperlink" xfId="881" builtinId="9" hidden="1"/>
    <cellStyle name="Followed Hyperlink" xfId="263" builtinId="9" hidden="1"/>
    <cellStyle name="Followed Hyperlink" xfId="687" builtinId="9" hidden="1"/>
    <cellStyle name="Followed Hyperlink" xfId="919" builtinId="9" hidden="1"/>
    <cellStyle name="Followed Hyperlink" xfId="339" builtinId="9" hidden="1"/>
    <cellStyle name="Followed Hyperlink" xfId="513" builtinId="9" hidden="1"/>
    <cellStyle name="Followed Hyperlink" xfId="941" builtinId="9" hidden="1"/>
    <cellStyle name="Followed Hyperlink" xfId="383" builtinId="9" hidden="1"/>
    <cellStyle name="Followed Hyperlink" xfId="469" builtinId="9" hidden="1"/>
    <cellStyle name="Followed Hyperlink" xfId="979" builtinId="9" hidden="1"/>
    <cellStyle name="Followed Hyperlink" xfId="459" builtinId="9" hidden="1"/>
    <cellStyle name="Followed Hyperlink" xfId="393" builtinId="9" hidden="1"/>
    <cellStyle name="Followed Hyperlink" xfId="962" builtinId="9" hidden="1"/>
    <cellStyle name="Followed Hyperlink" xfId="503" builtinId="9" hidden="1"/>
    <cellStyle name="Followed Hyperlink" xfId="879" builtinId="9" hidden="1"/>
    <cellStyle name="Followed Hyperlink" xfId="908" builtinId="9" hidden="1"/>
    <cellStyle name="Followed Hyperlink" xfId="546" builtinId="9" hidden="1"/>
    <cellStyle name="Followed Hyperlink" xfId="273" builtinId="9" hidden="1"/>
    <cellStyle name="Followed Hyperlink" xfId="902" builtinId="9" hidden="1"/>
    <cellStyle name="Followed Hyperlink" xfId="568" builtinId="9" hidden="1"/>
    <cellStyle name="Followed Hyperlink" xfId="421" builtinId="9" hidden="1"/>
    <cellStyle name="Followed Hyperlink" xfId="864" builtinId="9" hidden="1"/>
    <cellStyle name="Followed Hyperlink" xfId="606" builtinId="9" hidden="1"/>
    <cellStyle name="Followed Hyperlink" xfId="129" builtinId="9" hidden="1"/>
    <cellStyle name="Followed Hyperlink" xfId="842" builtinId="9" hidden="1"/>
    <cellStyle name="Followed Hyperlink" xfId="628" builtinId="9" hidden="1"/>
    <cellStyle name="Followed Hyperlink" xfId="559" builtinId="9" hidden="1"/>
    <cellStyle name="Followed Hyperlink" xfId="804" builtinId="9" hidden="1"/>
    <cellStyle name="Followed Hyperlink" xfId="666" builtinId="9" hidden="1"/>
    <cellStyle name="Followed Hyperlink" xfId="137" builtinId="9" hidden="1"/>
    <cellStyle name="Followed Hyperlink" xfId="782" builtinId="9" hidden="1"/>
    <cellStyle name="Followed Hyperlink" xfId="688" builtinId="9" hidden="1"/>
    <cellStyle name="Followed Hyperlink" xfId="213" builtinId="9" hidden="1"/>
    <cellStyle name="Followed Hyperlink" xfId="744" builtinId="9" hidden="1"/>
    <cellStyle name="Followed Hyperlink" xfId="726" builtinId="9" hidden="1"/>
    <cellStyle name="Followed Hyperlink" xfId="983" builtinId="9" hidden="1"/>
    <cellStyle name="Followed Hyperlink" xfId="151" builtinId="9" hidden="1"/>
    <cellStyle name="Followed Hyperlink" xfId="722" builtinId="9" hidden="1"/>
    <cellStyle name="Followed Hyperlink" xfId="684" builtinId="9" hidden="1"/>
    <cellStyle name="Followed Hyperlink" xfId="754" builtinId="9" hidden="1"/>
    <cellStyle name="Followed Hyperlink" xfId="786" builtinId="9" hidden="1"/>
    <cellStyle name="Followed Hyperlink" xfId="153" builtinId="9" hidden="1"/>
    <cellStyle name="Followed Hyperlink" xfId="662" builtinId="9" hidden="1"/>
    <cellStyle name="Followed Hyperlink" xfId="808" builtinId="9" hidden="1"/>
    <cellStyle name="Followed Hyperlink" xfId="309" builtinId="9" hidden="1"/>
    <cellStyle name="Followed Hyperlink" xfId="624" builtinId="9" hidden="1"/>
    <cellStyle name="Followed Hyperlink" xfId="846" builtinId="9" hidden="1"/>
    <cellStyle name="Followed Hyperlink" xfId="125" builtinId="9" hidden="1"/>
    <cellStyle name="Followed Hyperlink" xfId="602" builtinId="9" hidden="1"/>
    <cellStyle name="Followed Hyperlink" xfId="868" builtinId="9" hidden="1"/>
    <cellStyle name="Followed Hyperlink" xfId="519" builtinId="9" hidden="1"/>
    <cellStyle name="Followed Hyperlink" xfId="564" builtinId="9" hidden="1"/>
    <cellStyle name="Followed Hyperlink" xfId="906" builtinId="9" hidden="1"/>
    <cellStyle name="Followed Hyperlink" xfId="281" builtinId="9" hidden="1"/>
    <cellStyle name="Followed Hyperlink" xfId="514" builtinId="9" hidden="1"/>
    <cellStyle name="Followed Hyperlink" xfId="375" builtinId="9" hidden="1"/>
    <cellStyle name="Followed Hyperlink" xfId="892" builtinId="9" hidden="1"/>
    <cellStyle name="Followed Hyperlink" xfId="863" builtinId="9" hidden="1"/>
    <cellStyle name="Followed Hyperlink" xfId="876" builtinId="9" hidden="1"/>
    <cellStyle name="Followed Hyperlink" xfId="439" builtinId="9" hidden="1"/>
    <cellStyle name="Followed Hyperlink" xfId="969" builtinId="9" hidden="1"/>
    <cellStyle name="Followed Hyperlink" xfId="401" builtinId="9" hidden="1"/>
    <cellStyle name="Followed Hyperlink" xfId="457" builtinId="9" hidden="1"/>
    <cellStyle name="Followed Hyperlink" xfId="395" builtinId="9" hidden="1"/>
    <cellStyle name="Followed Hyperlink" xfId="495" builtinId="9" hidden="1"/>
    <cellStyle name="Followed Hyperlink" xfId="947" builtinId="9" hidden="1"/>
    <cellStyle name="Followed Hyperlink" xfId="523" builtinId="9" hidden="1"/>
    <cellStyle name="Followed Hyperlink" xfId="928" builtinId="9" hidden="1"/>
    <cellStyle name="Followed Hyperlink" xfId="319" builtinId="9" hidden="1"/>
    <cellStyle name="Followed Hyperlink" xfId="909" builtinId="9" hidden="1"/>
    <cellStyle name="Followed Hyperlink" xfId="542" builtinId="9" hidden="1"/>
    <cellStyle name="Followed Hyperlink" xfId="333" builtinId="9" hidden="1"/>
    <cellStyle name="Followed Hyperlink" xfId="966" builtinId="9" hidden="1"/>
    <cellStyle name="Followed Hyperlink" xfId="451" builtinId="9" hidden="1"/>
    <cellStyle name="Followed Hyperlink" xfId="831" builtinId="9" hidden="1"/>
    <cellStyle name="Followed Hyperlink" xfId="937" builtinId="9" hidden="1"/>
    <cellStyle name="Followed Hyperlink" xfId="915" builtinId="9" hidden="1"/>
    <cellStyle name="Followed Hyperlink" xfId="536" builtinId="9" hidden="1"/>
    <cellStyle name="Followed Hyperlink" xfId="934" builtinId="9" hidden="1"/>
    <cellStyle name="Followed Hyperlink" xfId="517" builtinId="9" hidden="1"/>
    <cellStyle name="Followed Hyperlink" xfId="337" builtinId="9" hidden="1"/>
    <cellStyle name="Followed Hyperlink" xfId="331" builtinId="9" hidden="1"/>
    <cellStyle name="Followed Hyperlink" xfId="555" builtinId="9" hidden="1"/>
    <cellStyle name="Followed Hyperlink" xfId="381" builtinId="9" hidden="1"/>
    <cellStyle name="Followed Hyperlink" xfId="896" builtinId="9" hidden="1"/>
    <cellStyle name="Followed Hyperlink" xfId="255" builtinId="9" hidden="1"/>
    <cellStyle name="Hyperlink" xfId="258" builtinId="8" hidden="1"/>
    <cellStyle name="Hyperlink" xfId="254" builtinId="8" hidden="1"/>
    <cellStyle name="Hyperlink" xfId="282" builtinId="8" hidden="1"/>
    <cellStyle name="Hyperlink" xfId="186" builtinId="8" hidden="1"/>
    <cellStyle name="Hyperlink" xfId="160" builtinId="8" hidden="1"/>
    <cellStyle name="Hyperlink" xfId="502" builtinId="8" hidden="1"/>
    <cellStyle name="Hyperlink" xfId="130" builtinId="8" hidden="1"/>
    <cellStyle name="Hyperlink" xfId="448" builtinId="8" hidden="1"/>
    <cellStyle name="Hyperlink" xfId="272" builtinId="8" hidden="1"/>
    <cellStyle name="Hyperlink" xfId="234" builtinId="8" hidden="1"/>
    <cellStyle name="Hyperlink" xfId="242" builtinId="8" hidden="1"/>
    <cellStyle name="Hyperlink" xfId="320" builtinId="8" hidden="1"/>
    <cellStyle name="Hyperlink" xfId="302" builtinId="8" hidden="1"/>
    <cellStyle name="Hyperlink" xfId="466" builtinId="8" hidden="1"/>
    <cellStyle name="Hyperlink" xfId="512" builtinId="8" hidden="1"/>
    <cellStyle name="Hyperlink" xfId="268" builtinId="8" hidden="1"/>
    <cellStyle name="Hyperlink" xfId="222" builtinId="8" hidden="1"/>
    <cellStyle name="Hyperlink" xfId="498" builtinId="8" hidden="1"/>
    <cellStyle name="Hyperlink" xfId="270" builtinId="8" hidden="1"/>
    <cellStyle name="Hyperlink" xfId="300" builtinId="8" hidden="1"/>
    <cellStyle name="Hyperlink" xfId="464" builtinId="8" hidden="1"/>
    <cellStyle name="Hyperlink" xfId="490" builtinId="8" hidden="1"/>
    <cellStyle name="Hyperlink" xfId="468" builtinId="8" hidden="1"/>
    <cellStyle name="Hyperlink" xfId="426" builtinId="8" hidden="1"/>
    <cellStyle name="Hyperlink" xfId="136" builtinId="8" hidden="1"/>
    <cellStyle name="Hyperlink" xfId="378" builtinId="8" hidden="1"/>
    <cellStyle name="Hyperlink" xfId="342" builtinId="8" hidden="1"/>
    <cellStyle name="Hyperlink" xfId="444" builtinId="8" hidden="1"/>
    <cellStyle name="Hyperlink" xfId="486" builtinId="8" hidden="1"/>
    <cellStyle name="Hyperlink" xfId="152" builtinId="8" hidden="1"/>
    <cellStyle name="Hyperlink" xfId="40" builtinId="8" hidden="1"/>
    <cellStyle name="Hyperlink" xfId="10" builtinId="8" hidden="1"/>
    <cellStyle name="Hyperlink" xfId="134" builtinId="8" hidden="1"/>
    <cellStyle name="Hyperlink" xfId="142" builtinId="8" hidden="1"/>
    <cellStyle name="Hyperlink" xfId="144" builtinId="8" hidden="1"/>
    <cellStyle name="Hyperlink" xfId="146" builtinId="8" hidden="1"/>
    <cellStyle name="Hyperlink" xfId="248" builtinId="8" hidden="1"/>
    <cellStyle name="Hyperlink" xfId="496" builtinId="8" hidden="1"/>
    <cellStyle name="Hyperlink" xfId="60" builtinId="8" hidden="1"/>
    <cellStyle name="Hyperlink" xfId="388" builtinId="8" hidden="1"/>
    <cellStyle name="Hyperlink" xfId="368" builtinId="8" hidden="1"/>
    <cellStyle name="Hyperlink" xfId="350" builtinId="8" hidden="1"/>
    <cellStyle name="Hyperlink" xfId="190" builtinId="8" hidden="1"/>
    <cellStyle name="Hyperlink" xfId="12" builtinId="8" hidden="1"/>
    <cellStyle name="Hyperlink" xfId="150" builtinId="8" hidden="1"/>
    <cellStyle name="Hyperlink" xfId="158" builtinId="8" hidden="1"/>
    <cellStyle name="Hyperlink" xfId="164" builtinId="8" hidden="1"/>
    <cellStyle name="Hyperlink" xfId="166" builtinId="8" hidden="1"/>
    <cellStyle name="Hyperlink" xfId="172" builtinId="8" hidden="1"/>
    <cellStyle name="Hyperlink" xfId="176" builtinId="8" hidden="1"/>
    <cellStyle name="Hyperlink" xfId="178" builtinId="8" hidden="1"/>
    <cellStyle name="Hyperlink" xfId="188" builtinId="8" hidden="1"/>
    <cellStyle name="Hyperlink" xfId="194" builtinId="8" hidden="1"/>
    <cellStyle name="Hyperlink" xfId="196" builtinId="8" hidden="1"/>
    <cellStyle name="Hyperlink" xfId="198" builtinId="8" hidden="1"/>
    <cellStyle name="Hyperlink" xfId="148" builtinId="8" hidden="1"/>
    <cellStyle name="Hyperlink" xfId="228" builtinId="8" hidden="1"/>
    <cellStyle name="Hyperlink" xfId="120" builtinId="8" hidden="1"/>
    <cellStyle name="Hyperlink" xfId="264" builtinId="8" hidden="1"/>
    <cellStyle name="Hyperlink" xfId="452" builtinId="8" hidden="1"/>
    <cellStyle name="Hyperlink" xfId="430" builtinId="8" hidden="1"/>
    <cellStyle name="Hyperlink" xfId="402" builtinId="8" hidden="1"/>
    <cellStyle name="Hyperlink" xfId="66" builtinId="8" hidden="1"/>
    <cellStyle name="Hyperlink" xfId="494" builtinId="8" hidden="1"/>
    <cellStyle name="Hyperlink" xfId="504" builtinId="8" hidden="1"/>
    <cellStyle name="Hyperlink" xfId="206" builtinId="8" hidden="1"/>
    <cellStyle name="Hyperlink" xfId="212" builtinId="8" hidden="1"/>
    <cellStyle name="Hyperlink" xfId="214" builtinId="8" hidden="1"/>
    <cellStyle name="Hyperlink" xfId="200" builtinId="8" hidden="1"/>
    <cellStyle name="Hyperlink" xfId="104" builtinId="8" hidden="1"/>
    <cellStyle name="Hyperlink" xfId="54" builtinId="8" hidden="1"/>
    <cellStyle name="Hyperlink" xfId="56" builtinId="8" hidden="1"/>
    <cellStyle name="Hyperlink" xfId="58" builtinId="8" hidden="1"/>
    <cellStyle name="Hyperlink" xfId="74" builtinId="8" hidden="1"/>
    <cellStyle name="Hyperlink" xfId="76" builtinId="8" hidden="1"/>
    <cellStyle name="Hyperlink" xfId="82" builtinId="8" hidden="1"/>
    <cellStyle name="Hyperlink" xfId="84" builtinId="8" hidden="1"/>
    <cellStyle name="Hyperlink" xfId="86" builtinId="8" hidden="1"/>
    <cellStyle name="Hyperlink" xfId="202" builtinId="8" hidden="1"/>
    <cellStyle name="Hyperlink" xfId="42" builtinId="8" hidden="1"/>
    <cellStyle name="Hyperlink" xfId="52" builtinId="8" hidden="1"/>
    <cellStyle name="Hyperlink" xfId="170" builtinId="8" hidden="1"/>
    <cellStyle name="Hyperlink" xfId="38" builtinId="8" hidden="1"/>
    <cellStyle name="Hyperlink" xfId="174" builtinId="8" hidden="1"/>
    <cellStyle name="Hyperlink" xfId="324" builtinId="8" hidden="1"/>
    <cellStyle name="Hyperlink" xfId="294" builtinId="8" hidden="1"/>
    <cellStyle name="Hyperlink" xfId="406" builtinId="8" hidden="1"/>
    <cellStyle name="Hyperlink" xfId="108" builtinId="8" hidden="1"/>
    <cellStyle name="Hyperlink" xfId="226" builtinId="8" hidden="1"/>
    <cellStyle name="Hyperlink" xfId="250" builtinId="8" hidden="1"/>
    <cellStyle name="Hyperlink" xfId="94" builtinId="8" hidden="1"/>
    <cellStyle name="Hyperlink" xfId="98" builtinId="8" hidden="1"/>
    <cellStyle name="Hyperlink" xfId="100" builtinId="8" hidden="1"/>
    <cellStyle name="Hyperlink" xfId="102" builtinId="8" hidden="1"/>
    <cellStyle name="Hyperlink" xfId="180" builtinId="8" hidden="1"/>
    <cellStyle name="Hyperlink" xfId="376" builtinId="8" hidden="1"/>
    <cellStyle name="Hyperlink" xfId="360" builtinId="8" hidden="1"/>
    <cellStyle name="Hyperlink" xfId="328" builtinId="8" hidden="1"/>
    <cellStyle name="Hyperlink" xfId="296" builtinId="8" hidden="1"/>
    <cellStyle name="Hyperlink" xfId="280" builtinId="8" hidden="1"/>
    <cellStyle name="Hyperlink" xfId="232" builtinId="8" hidden="1"/>
    <cellStyle name="Hyperlink" xfId="116" builtinId="8" hidden="1"/>
    <cellStyle name="Hyperlink" xfId="118" builtinId="8" hidden="1"/>
    <cellStyle name="Hyperlink" xfId="124" builtinId="8" hidden="1"/>
    <cellStyle name="Hyperlink" xfId="126" builtinId="8" hidden="1"/>
    <cellStyle name="Hyperlink" xfId="128" builtinId="8" hidden="1"/>
    <cellStyle name="Hyperlink" xfId="90" builtinId="8" hidden="1"/>
    <cellStyle name="Hyperlink" xfId="456" builtinId="8" hidden="1"/>
    <cellStyle name="Hyperlink" xfId="508" builtinId="8" hidden="1"/>
    <cellStyle name="Hyperlink" xfId="510" builtinId="8" hidden="1"/>
    <cellStyle name="Hyperlink" xfId="506" builtinId="8" hidden="1"/>
    <cellStyle name="Hyperlink" xfId="312" builtinId="8" hidden="1"/>
    <cellStyle name="Hyperlink" xfId="478" builtinId="8" hidden="1"/>
    <cellStyle name="Hyperlink" xfId="432" builtinId="8" hidden="1"/>
    <cellStyle name="Hyperlink" xfId="400" builtinId="8" hidden="1"/>
    <cellStyle name="Hyperlink" xfId="14" builtinId="8" hidden="1"/>
    <cellStyle name="Hyperlink" xfId="366" builtinId="8" hidden="1"/>
    <cellStyle name="Hyperlink" xfId="88" builtinId="8" hidden="1"/>
    <cellStyle name="Hyperlink" xfId="408" builtinId="8" hidden="1"/>
    <cellStyle name="Hyperlink" xfId="482" builtinId="8" hidden="1"/>
    <cellStyle name="Hyperlink" xfId="484" builtinId="8" hidden="1"/>
    <cellStyle name="Hyperlink" xfId="492" builtinId="8" hidden="1"/>
    <cellStyle name="Hyperlink" xfId="132" builtinId="8" hidden="1"/>
    <cellStyle name="Hyperlink" xfId="114" builtinId="8" hidden="1"/>
    <cellStyle name="Hyperlink" xfId="28" builtinId="8" hidden="1"/>
    <cellStyle name="Hyperlink" xfId="4" builtinId="8" hidden="1"/>
    <cellStyle name="Hyperlink" xfId="440" builtinId="8" hidden="1"/>
    <cellStyle name="Hyperlink" xfId="470" builtinId="8" hidden="1"/>
    <cellStyle name="Hyperlink" xfId="488" builtinId="8" hidden="1"/>
    <cellStyle name="Hyperlink" xfId="20" builtinId="8" hidden="1"/>
    <cellStyle name="Hyperlink" xfId="424" builtinId="8" hidden="1"/>
    <cellStyle name="Hyperlink" xfId="112" builtinId="8" hidden="1"/>
    <cellStyle name="Hyperlink" xfId="72" builtinId="8" hidden="1"/>
    <cellStyle name="Hyperlink" xfId="18" builtinId="8" hidden="1"/>
    <cellStyle name="Hyperlink" xfId="32" builtinId="8" hidden="1"/>
    <cellStyle name="Hyperlink" xfId="64" builtinId="8" hidden="1"/>
    <cellStyle name="Hyperlink" xfId="210" builtinId="8" hidden="1"/>
    <cellStyle name="Hyperlink" xfId="334" builtinId="8" hidden="1"/>
    <cellStyle name="Hyperlink" xfId="192" builtinId="8" hidden="1"/>
    <cellStyle name="Hyperlink" xfId="154" builtinId="8" hidden="1"/>
    <cellStyle name="Hyperlink" xfId="78" builtinId="8" hidden="1"/>
    <cellStyle name="Hyperlink" xfId="16" builtinId="8" hidden="1"/>
    <cellStyle name="Hyperlink" xfId="394" builtinId="8" hidden="1"/>
    <cellStyle name="Hyperlink" xfId="262" builtinId="8" hidden="1"/>
    <cellStyle name="Hyperlink" xfId="236" builtinId="8" hidden="1"/>
    <cellStyle name="Hyperlink" xfId="230" builtinId="8" hidden="1"/>
    <cellStyle name="Hyperlink" xfId="374" builtinId="8" hidden="1"/>
    <cellStyle name="Hyperlink" xfId="380" builtinId="8" hidden="1"/>
    <cellStyle name="Hyperlink" xfId="382" builtinId="8" hidden="1"/>
    <cellStyle name="Hyperlink" xfId="384" builtinId="8" hidden="1"/>
    <cellStyle name="Hyperlink" xfId="336" builtinId="8" hidden="1"/>
    <cellStyle name="Hyperlink" xfId="26" builtinId="8" hidden="1"/>
    <cellStyle name="Hyperlink" xfId="308" builtinId="8" hidden="1"/>
    <cellStyle name="Hyperlink" xfId="288" builtinId="8" hidden="1"/>
    <cellStyle name="Hyperlink" xfId="204" builtinId="8" hidden="1"/>
    <cellStyle name="Hyperlink" xfId="184" builtinId="8" hidden="1"/>
    <cellStyle name="Hyperlink" xfId="162" builtinId="8" hidden="1"/>
    <cellStyle name="Hyperlink" xfId="428" builtinId="8" hidden="1"/>
    <cellStyle name="Hyperlink" xfId="244" builtinId="8" hidden="1"/>
    <cellStyle name="Hyperlink" xfId="390" builtinId="8" hidden="1"/>
    <cellStyle name="Hyperlink" xfId="396" builtinId="8" hidden="1"/>
    <cellStyle name="Hyperlink" xfId="398" builtinId="8" hidden="1"/>
    <cellStyle name="Hyperlink" xfId="404" builtinId="8" hidden="1"/>
    <cellStyle name="Hyperlink" xfId="412" builtinId="8" hidden="1"/>
    <cellStyle name="Hyperlink" xfId="416" builtinId="8" hidden="1"/>
    <cellStyle name="Hyperlink" xfId="418" builtinId="8" hidden="1"/>
    <cellStyle name="Hyperlink" xfId="420" builtinId="8" hidden="1"/>
    <cellStyle name="Hyperlink" xfId="434" builtinId="8" hidden="1"/>
    <cellStyle name="Hyperlink" xfId="436" builtinId="8" hidden="1"/>
    <cellStyle name="Hyperlink" xfId="438" builtinId="8" hidden="1"/>
    <cellStyle name="Hyperlink" xfId="442" builtinId="8" hidden="1"/>
    <cellStyle name="Hyperlink" xfId="446" builtinId="8" hidden="1"/>
    <cellStyle name="Hyperlink" xfId="386" builtinId="8" hidden="1"/>
    <cellStyle name="Hyperlink" xfId="476" builtinId="8" hidden="1"/>
    <cellStyle name="Hyperlink" xfId="356" builtinId="8" hidden="1"/>
    <cellStyle name="Hyperlink" xfId="480" builtinId="8" hidden="1"/>
    <cellStyle name="Hyperlink" xfId="392" builtinId="8" hidden="1"/>
    <cellStyle name="Hyperlink" xfId="92" builtinId="8" hidden="1"/>
    <cellStyle name="Hyperlink" xfId="68" builtinId="8" hidden="1"/>
    <cellStyle name="Hyperlink" xfId="220" builtinId="8" hidden="1"/>
    <cellStyle name="Hyperlink" xfId="292" builtinId="8" hidden="1"/>
    <cellStyle name="Hyperlink" xfId="24" builtinId="8" hidden="1"/>
    <cellStyle name="Hyperlink" xfId="34" builtinId="8" hidden="1"/>
    <cellStyle name="Hyperlink" xfId="454" builtinId="8" hidden="1"/>
    <cellStyle name="Hyperlink" xfId="458" builtinId="8" hidden="1"/>
    <cellStyle name="Hyperlink" xfId="460" builtinId="8" hidden="1"/>
    <cellStyle name="Hyperlink" xfId="462" builtinId="8" hidden="1"/>
    <cellStyle name="Hyperlink" xfId="370" builtinId="8" hidden="1"/>
    <cellStyle name="Hyperlink" xfId="274" builtinId="8" hidden="1"/>
    <cellStyle name="Hyperlink" xfId="278" builtinId="8" hidden="1"/>
    <cellStyle name="Hyperlink" xfId="284" builtinId="8" hidden="1"/>
    <cellStyle name="Hyperlink" xfId="286" builtinId="8" hidden="1"/>
    <cellStyle name="Hyperlink" xfId="290" builtinId="8" hidden="1"/>
    <cellStyle name="Hyperlink" xfId="304" builtinId="8" hidden="1"/>
    <cellStyle name="Hyperlink" xfId="306" builtinId="8" hidden="1"/>
    <cellStyle name="Hyperlink" xfId="310" builtinId="8" hidden="1"/>
    <cellStyle name="Hyperlink" xfId="314" builtinId="8" hidden="1"/>
    <cellStyle name="Hyperlink" xfId="316" builtinId="8" hidden="1"/>
    <cellStyle name="Hyperlink" xfId="450" builtinId="8" hidden="1"/>
    <cellStyle name="Hyperlink" xfId="266" builtinId="8" hidden="1"/>
    <cellStyle name="Hyperlink" xfId="256" builtinId="8" hidden="1"/>
    <cellStyle name="Hyperlink" xfId="276" builtinId="8" hidden="1"/>
    <cellStyle name="Hyperlink" xfId="414" builtinId="8" hidden="1"/>
    <cellStyle name="Hyperlink" xfId="260" builtinId="8" hidden="1"/>
    <cellStyle name="Hyperlink" xfId="410" builtinId="8" hidden="1"/>
    <cellStyle name="Hyperlink" xfId="138" builtinId="8" hidden="1"/>
    <cellStyle name="Hyperlink" xfId="110" builtinId="8" hidden="1"/>
    <cellStyle name="Hyperlink" xfId="218" builtinId="8" hidden="1"/>
    <cellStyle name="Hyperlink" xfId="238" builtinId="8" hidden="1"/>
    <cellStyle name="Hyperlink" xfId="340" builtinId="8" hidden="1"/>
    <cellStyle name="Hyperlink" xfId="474" builtinId="8" hidden="1"/>
    <cellStyle name="Hyperlink" xfId="500" builtinId="8" hidden="1"/>
    <cellStyle name="Hyperlink" xfId="326" builtinId="8" hidden="1"/>
    <cellStyle name="Hyperlink" xfId="330" builtinId="8" hidden="1"/>
    <cellStyle name="Hyperlink" xfId="332" builtinId="8" hidden="1"/>
    <cellStyle name="Hyperlink" xfId="298" builtinId="8" hidden="1"/>
    <cellStyle name="Hyperlink" xfId="246" builtinId="8" hidden="1"/>
    <cellStyle name="Hyperlink" xfId="422" builtinId="8" hidden="1"/>
    <cellStyle name="Hyperlink" xfId="156" builtinId="8" hidden="1"/>
    <cellStyle name="Hyperlink" xfId="140" builtinId="8" hidden="1"/>
    <cellStyle name="Hyperlink" xfId="122" builtinId="8" hidden="1"/>
    <cellStyle name="Hyperlink" xfId="344" builtinId="8" hidden="1"/>
    <cellStyle name="Hyperlink" xfId="472" builtinId="8" hidden="1"/>
    <cellStyle name="Hyperlink" xfId="338" builtinId="8" hidden="1"/>
    <cellStyle name="Hyperlink" xfId="346" builtinId="8" hidden="1"/>
    <cellStyle name="Hyperlink" xfId="352" builtinId="8" hidden="1"/>
    <cellStyle name="Hyperlink" xfId="354" builtinId="8" hidden="1"/>
    <cellStyle name="Hyperlink" xfId="358" builtinId="8" hidden="1"/>
    <cellStyle name="Hyperlink" xfId="362" builtinId="8" hidden="1"/>
    <cellStyle name="Hyperlink" xfId="364" builtinId="8" hidden="1"/>
    <cellStyle name="Hyperlink" xfId="322" builtinId="8" hidden="1"/>
    <cellStyle name="Hyperlink" xfId="80" builtinId="8" hidden="1"/>
    <cellStyle name="Hyperlink" xfId="168" builtinId="8" hidden="1"/>
    <cellStyle name="Hyperlink" xfId="6" builtinId="8" hidden="1"/>
    <cellStyle name="Hyperlink" xfId="50" builtinId="8" hidden="1"/>
    <cellStyle name="Hyperlink" xfId="8" builtinId="8" hidden="1"/>
    <cellStyle name="Hyperlink" xfId="106" builtinId="8" hidden="1"/>
    <cellStyle name="Hyperlink" xfId="44" builtinId="8" hidden="1"/>
    <cellStyle name="Hyperlink" xfId="70" builtinId="8" hidden="1"/>
    <cellStyle name="Hyperlink" xfId="216" builtinId="8" hidden="1"/>
    <cellStyle name="Hyperlink" xfId="240" builtinId="8" hidden="1"/>
    <cellStyle name="Hyperlink" xfId="224" builtinId="8" hidden="1"/>
    <cellStyle name="Hyperlink" xfId="182" builtinId="8" hidden="1"/>
    <cellStyle name="Hyperlink" xfId="318" builtinId="8" hidden="1"/>
    <cellStyle name="Hyperlink" xfId="208" builtinId="8" hidden="1"/>
    <cellStyle name="Hyperlink" xfId="46" builtinId="8" hidden="1"/>
    <cellStyle name="Hyperlink" xfId="48" builtinId="8" hidden="1"/>
    <cellStyle name="Hyperlink" xfId="22" builtinId="8" hidden="1"/>
    <cellStyle name="Hyperlink" xfId="96" builtinId="8" hidden="1"/>
    <cellStyle name="Hyperlink" xfId="372" builtinId="8" hidden="1"/>
    <cellStyle name="Hyperlink" xfId="348" builtinId="8" hidden="1"/>
    <cellStyle name="Hyperlink" xfId="252" builtinId="8" hidden="1"/>
    <cellStyle name="Hyperlink" xfId="30" builtinId="8" hidden="1"/>
    <cellStyle name="Hyperlink" xfId="62" builtinId="8" hidden="1"/>
    <cellStyle name="Hyperlink" xfId="36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palladioassoc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8"/>
  <sheetViews>
    <sheetView workbookViewId="0">
      <pane ySplit="600" activePane="bottomLeft"/>
      <selection activeCell="P1" sqref="P1:P1048576"/>
      <selection pane="bottomLeft" activeCell="P1" sqref="P1"/>
    </sheetView>
  </sheetViews>
  <sheetFormatPr baseColWidth="10" defaultColWidth="8.83203125" defaultRowHeight="15" x14ac:dyDescent="0.2"/>
  <cols>
    <col min="1" max="1" width="12" style="3" customWidth="1"/>
    <col min="2" max="2" width="9.83203125" style="3" customWidth="1"/>
    <col min="3" max="3" width="7.6640625" style="3" customWidth="1"/>
    <col min="4" max="4" width="7.83203125" style="3" bestFit="1" customWidth="1"/>
    <col min="5" max="5" width="6.6640625" style="3" bestFit="1" customWidth="1"/>
    <col min="6" max="6" width="6" style="3" bestFit="1" customWidth="1"/>
    <col min="7" max="7" width="6" style="3" customWidth="1"/>
    <col min="8" max="8" width="6.1640625" style="3" bestFit="1" customWidth="1"/>
    <col min="9" max="9" width="6.33203125" style="3" bestFit="1" customWidth="1"/>
    <col min="10" max="10" width="6" style="3" bestFit="1" customWidth="1"/>
    <col min="11" max="11" width="6.1640625" style="3" bestFit="1" customWidth="1"/>
    <col min="12" max="12" width="6" style="3" bestFit="1" customWidth="1"/>
    <col min="13" max="13" width="7.33203125" style="3" bestFit="1" customWidth="1"/>
    <col min="14" max="14" width="6.83203125" style="3" bestFit="1" customWidth="1"/>
    <col min="15" max="17" width="6.83203125" style="3" customWidth="1"/>
    <col min="18" max="18" width="6" style="3" bestFit="1" customWidth="1"/>
    <col min="19" max="19" width="6" style="3" customWidth="1"/>
    <col min="20" max="20" width="7.6640625" style="3" bestFit="1" customWidth="1"/>
    <col min="21" max="21" width="6.1640625" style="3" bestFit="1" customWidth="1"/>
    <col min="22" max="22" width="7.83203125" style="3" customWidth="1"/>
    <col min="23" max="23" width="6" style="3" bestFit="1" customWidth="1"/>
    <col min="24" max="24" width="7.1640625" style="3" bestFit="1" customWidth="1"/>
    <col min="25" max="25" width="7.5" style="3" bestFit="1" customWidth="1"/>
    <col min="26" max="26" width="7.5" style="3" customWidth="1"/>
    <col min="27" max="27" width="6.5" style="3" bestFit="1" customWidth="1"/>
    <col min="28" max="30" width="6" style="3" bestFit="1" customWidth="1"/>
    <col min="31" max="31" width="7.5" style="3" bestFit="1" customWidth="1"/>
    <col min="32" max="33" width="6" style="3" bestFit="1" customWidth="1"/>
    <col min="34" max="34" width="8.33203125" style="2" bestFit="1" customWidth="1"/>
    <col min="35" max="16384" width="8.83203125" style="3"/>
  </cols>
  <sheetData>
    <row r="1" spans="1:36" x14ac:dyDescent="0.2">
      <c r="B1" s="3" t="str">
        <f>AnaAlcazar!AG1</f>
        <v>AnaAlcazar</v>
      </c>
      <c r="C1" s="3" t="str">
        <f>Victoria!AG1</f>
        <v>Victoria</v>
      </c>
      <c r="D1" s="3" t="str">
        <f>Apanage!$AG1</f>
        <v>Apanage</v>
      </c>
      <c r="E1" s="3" t="str">
        <f>Bulaggi!$AG1</f>
        <v>Bulaggi</v>
      </c>
      <c r="F1" s="3" t="str">
        <f>KrisAna!AG1</f>
        <v>KrisAna</v>
      </c>
      <c r="G1" s="3" t="str">
        <f>Deck!$AG1</f>
        <v>Deck</v>
      </c>
      <c r="H1" s="3" t="s">
        <v>110</v>
      </c>
      <c r="I1" s="3" t="str">
        <f>Ombre!$AG1</f>
        <v>Ombre</v>
      </c>
      <c r="J1" s="3" t="s">
        <v>8</v>
      </c>
      <c r="K1" s="3" t="str">
        <f>Fransa!$AG1</f>
        <v>Fransa</v>
      </c>
      <c r="L1" s="3" t="s">
        <v>9</v>
      </c>
      <c r="M1" s="3" t="str">
        <f>Onjenu!$AJ1</f>
        <v>Onjenu</v>
      </c>
      <c r="N1" s="3" t="str">
        <f>Gracee!$AG1</f>
        <v>Gracee</v>
      </c>
      <c r="O1" s="3" t="str">
        <f>JQ!AG1</f>
        <v>JQ</v>
      </c>
      <c r="Q1" s="3" t="str">
        <f>Mac!$AG1</f>
        <v>Mac</v>
      </c>
      <c r="R1" s="3" t="str">
        <f>CarolineBiss!$AG1</f>
        <v>CarolineBiss</v>
      </c>
      <c r="S1" s="3" t="str">
        <f>Milano!$AG1</f>
        <v>Milano</v>
      </c>
      <c r="T1" s="3" t="str">
        <f>MScotch!$AG1</f>
        <v>MScotch</v>
      </c>
      <c r="U1" s="3" t="str">
        <f>Blank!AG1</f>
        <v>Blank</v>
      </c>
      <c r="V1" s="3" t="str">
        <f>Crime!AG1</f>
        <v>Crime</v>
      </c>
      <c r="W1" s="3" t="str">
        <f>NYDJ!$X1</f>
        <v>NYDJ</v>
      </c>
      <c r="X1" s="3" t="str">
        <f>Oui!$AG1</f>
        <v>Oui</v>
      </c>
      <c r="Y1" s="3" t="str">
        <f>PartTwo!$AG1</f>
        <v>PartTwo</v>
      </c>
      <c r="Z1" s="3" t="str">
        <f>Robell!$AG1</f>
        <v>Robell</v>
      </c>
      <c r="AA1" s="3" t="str">
        <f>Repeat!$AG1</f>
        <v>Repeat</v>
      </c>
      <c r="AB1" s="3" t="str">
        <f>Tinta!$AG1</f>
        <v>Tinta</v>
      </c>
      <c r="AC1" s="3" t="str">
        <f>PureWhite!$AG1</f>
        <v>PureWhite</v>
      </c>
      <c r="AD1" s="3" t="str">
        <f>Unisa!$AG1</f>
        <v>Unisa</v>
      </c>
      <c r="AE1" s="3" t="str">
        <f>Villagallo!$AG1</f>
        <v>Vilagallo</v>
      </c>
      <c r="AF1" s="3" t="str">
        <f>Yaya!$AG1</f>
        <v>Yaya</v>
      </c>
      <c r="AG1" s="3" t="str">
        <f>Yest!$AG1</f>
        <v>Yest</v>
      </c>
      <c r="AH1" s="4" t="s">
        <v>10</v>
      </c>
    </row>
    <row r="2" spans="1:36" x14ac:dyDescent="0.2">
      <c r="A2" s="3" t="s">
        <v>11</v>
      </c>
      <c r="B2" s="3" t="str">
        <f>AnaAlcazar!AG2</f>
        <v>Value</v>
      </c>
      <c r="C2" s="3" t="str">
        <f>Victoria!AG2</f>
        <v>Value</v>
      </c>
      <c r="D2" s="3" t="str">
        <f>Apanage!$AG2</f>
        <v>Value</v>
      </c>
      <c r="E2" s="3" t="str">
        <f>Bulaggi!$AG2</f>
        <v>Value</v>
      </c>
      <c r="F2" s="3" t="str">
        <f>KrisAna!$AG2</f>
        <v>Value</v>
      </c>
      <c r="G2" s="3" t="str">
        <f>Deck!$AG2</f>
        <v>Value</v>
      </c>
      <c r="H2" s="3" t="str">
        <f>Zilch!$AG2</f>
        <v>Value</v>
      </c>
      <c r="I2" s="3" t="str">
        <f>Ombre!$AG2</f>
        <v>Value</v>
      </c>
      <c r="J2" s="3" t="str">
        <f>FrkL!$AG2</f>
        <v>Value</v>
      </c>
      <c r="K2" s="3" t="str">
        <f>Fransa!$AG2</f>
        <v>Value</v>
      </c>
      <c r="L2" s="3" t="str">
        <f>Hisp!$AG2</f>
        <v>Value</v>
      </c>
      <c r="M2" s="3" t="str">
        <f>Onjenu!$AG2</f>
        <v>Value</v>
      </c>
      <c r="N2" s="3" t="str">
        <f>Gracee!$AG2</f>
        <v>Value</v>
      </c>
      <c r="O2" s="3" t="str">
        <f>JQ!AG2</f>
        <v>Value</v>
      </c>
      <c r="Q2" s="3" t="str">
        <f>Mac!$AG2</f>
        <v>Value</v>
      </c>
      <c r="R2" s="3" t="str">
        <f>CarolineBiss!$AG2</f>
        <v>Value</v>
      </c>
      <c r="S2" s="3" t="str">
        <f>Milano!$AG2</f>
        <v>Value</v>
      </c>
      <c r="T2" s="3" t="str">
        <f>MScotch!$AG2</f>
        <v>Value</v>
      </c>
      <c r="U2" s="3" t="str">
        <f>Blank!AG2</f>
        <v>Value</v>
      </c>
      <c r="V2" s="3" t="str">
        <f>Crime!AG2</f>
        <v>Value</v>
      </c>
      <c r="W2" s="3" t="str">
        <f>NYDJ!$X2</f>
        <v>Value</v>
      </c>
      <c r="X2" s="3" t="str">
        <f>Oui!$AG2</f>
        <v>Value</v>
      </c>
      <c r="Y2" s="3" t="str">
        <f>PartTwo!$AG2</f>
        <v>Value</v>
      </c>
      <c r="Z2" s="3" t="str">
        <f>Robell!$AG2</f>
        <v>Value</v>
      </c>
      <c r="AA2" s="3" t="str">
        <f>Repeat!$AG2</f>
        <v>Value</v>
      </c>
      <c r="AB2" s="3" t="str">
        <f>Tinta!$AG2</f>
        <v>Value</v>
      </c>
      <c r="AC2" s="3" t="str">
        <f>PureWhite!$AG2</f>
        <v>Value</v>
      </c>
      <c r="AD2" s="3" t="str">
        <f>Unisa!$AG2</f>
        <v>Value</v>
      </c>
      <c r="AE2" s="3" t="str">
        <f>Villagallo!$AG2</f>
        <v>Value</v>
      </c>
      <c r="AF2" s="3" t="str">
        <f>Yaya!$AG2</f>
        <v>Value</v>
      </c>
      <c r="AG2" s="3" t="str">
        <f>Yest!$AG2</f>
        <v>Value</v>
      </c>
      <c r="AH2" s="4"/>
    </row>
    <row r="3" spans="1:36" x14ac:dyDescent="0.2">
      <c r="A3" s="3" t="s">
        <v>12</v>
      </c>
      <c r="B3" s="21">
        <f>AnaAlcazar!AG3</f>
        <v>0</v>
      </c>
      <c r="C3" s="3">
        <f>Victoria!AG3</f>
        <v>0</v>
      </c>
      <c r="D3" s="21">
        <f>Apanage!$AG3</f>
        <v>1510</v>
      </c>
      <c r="E3" s="21">
        <f ca="1">Bulaggi!$AG3</f>
        <v>0</v>
      </c>
      <c r="F3" s="21">
        <f>KrisAna!$AG3</f>
        <v>0</v>
      </c>
      <c r="G3" s="3">
        <f>Deck!$AG3</f>
        <v>0</v>
      </c>
      <c r="H3" s="21">
        <f>Zilch!$AG3</f>
        <v>0</v>
      </c>
      <c r="I3" s="21">
        <f>Ombre!$AG3</f>
        <v>0</v>
      </c>
      <c r="J3" s="21">
        <f>FrkL!$AG3</f>
        <v>0</v>
      </c>
      <c r="K3" s="21">
        <f>Fransa!$AG3</f>
        <v>2267.1999999999998</v>
      </c>
      <c r="L3" s="21">
        <f>Hisp!$AG3</f>
        <v>0</v>
      </c>
      <c r="M3" s="21">
        <f>Onjenu!$AG3</f>
        <v>0</v>
      </c>
      <c r="N3" s="3">
        <f>Gracee!$AG3</f>
        <v>154.84</v>
      </c>
      <c r="O3" s="3">
        <f>JQ!AG3</f>
        <v>2160.4</v>
      </c>
      <c r="Q3" s="21">
        <f>Mac!$AG3</f>
        <v>3863</v>
      </c>
      <c r="R3" s="21">
        <f>CarolineBiss!$AG3</f>
        <v>3838.8600000000006</v>
      </c>
      <c r="S3" s="3">
        <f>Milano!$AG3</f>
        <v>1108</v>
      </c>
      <c r="T3" s="21">
        <f>MScotch!$AG3</f>
        <v>1224.4000000000001</v>
      </c>
      <c r="U3" s="3">
        <f>Blank!AG3</f>
        <v>1695</v>
      </c>
      <c r="V3" s="3">
        <f>Crime!AG3</f>
        <v>0</v>
      </c>
      <c r="W3" s="21">
        <f>NYDJ!$X3</f>
        <v>0</v>
      </c>
      <c r="X3" s="3">
        <f>Oui!$AG3</f>
        <v>4679.16</v>
      </c>
      <c r="Y3" s="3">
        <f>PartTwo!$AG3</f>
        <v>0</v>
      </c>
      <c r="Z3" s="3">
        <f>Robell!$AG3</f>
        <v>3817.9600000000009</v>
      </c>
      <c r="AA3" s="3">
        <f>Repeat!$AG3</f>
        <v>3830.2999999999997</v>
      </c>
      <c r="AB3" s="3">
        <f>Tinta!$AG3</f>
        <v>0</v>
      </c>
      <c r="AC3" s="3">
        <f>PureWhite!$AG3</f>
        <v>0</v>
      </c>
      <c r="AD3" s="3">
        <f>Unisa!$AG3</f>
        <v>0</v>
      </c>
      <c r="AE3" s="3">
        <f>Villagallo!$AG3</f>
        <v>4098</v>
      </c>
      <c r="AF3" s="3">
        <f>Yaya!$AG3</f>
        <v>1873.7099999999998</v>
      </c>
      <c r="AG3" s="3">
        <f>Yest!$AG3</f>
        <v>1749.7199999999998</v>
      </c>
      <c r="AH3" s="26">
        <f t="shared" ref="AH3:AH14" ca="1" si="0">SUM(B3:AG3)</f>
        <v>37870.549999999996</v>
      </c>
      <c r="AI3" s="21"/>
    </row>
    <row r="4" spans="1:36" x14ac:dyDescent="0.2">
      <c r="A4" s="3" t="s">
        <v>13</v>
      </c>
      <c r="B4" s="21">
        <f>AnaAlcazar!AG4</f>
        <v>3808</v>
      </c>
      <c r="C4" s="3">
        <f>Victoria!AG4</f>
        <v>0</v>
      </c>
      <c r="D4" s="21">
        <f>Apanage!$AG4</f>
        <v>1904.5</v>
      </c>
      <c r="E4" s="21">
        <f ca="1">Bulaggi!$AG4</f>
        <v>716</v>
      </c>
      <c r="F4" s="21">
        <f>KrisAna!$AG4</f>
        <v>518</v>
      </c>
      <c r="G4" s="3">
        <f>Deck!$AG4</f>
        <v>2076</v>
      </c>
      <c r="H4" s="21">
        <f>Zilch!$AG4</f>
        <v>1683.9</v>
      </c>
      <c r="I4" s="21">
        <f>Ombre!$AG4</f>
        <v>304.5</v>
      </c>
      <c r="J4" s="21">
        <f>FrkL!$AG4</f>
        <v>2626</v>
      </c>
      <c r="K4" s="21">
        <f>Fransa!$AG4</f>
        <v>2448.6999999999994</v>
      </c>
      <c r="L4" s="21">
        <f>Hisp!$AG4</f>
        <v>3201.5</v>
      </c>
      <c r="M4" s="21">
        <f>Onjenu!$AG4</f>
        <v>0</v>
      </c>
      <c r="N4" s="3">
        <f>Gracee!$AG4</f>
        <v>0</v>
      </c>
      <c r="O4" s="3">
        <f>JQ!AG4</f>
        <v>0</v>
      </c>
      <c r="Q4" s="21">
        <f>Mac!$AG4</f>
        <v>2336</v>
      </c>
      <c r="R4" s="21">
        <f>CarolineBiss!$AG4</f>
        <v>0</v>
      </c>
      <c r="S4" s="3">
        <f>Milano!$AG4</f>
        <v>1399.4</v>
      </c>
      <c r="T4" s="21">
        <f>MScotch!$AG4</f>
        <v>1524.7</v>
      </c>
      <c r="U4" s="3">
        <f>Blank!AG4</f>
        <v>0</v>
      </c>
      <c r="V4" s="3">
        <f>Crime!AG4</f>
        <v>0</v>
      </c>
      <c r="W4" s="21">
        <f>NYDJ!$X4</f>
        <v>1413</v>
      </c>
      <c r="X4" s="3">
        <f>Oui!$AG4</f>
        <v>1301.1199999999999</v>
      </c>
      <c r="Y4" s="3">
        <f>PartTwo!$AG4</f>
        <v>1712.5</v>
      </c>
      <c r="Z4" s="3">
        <f>Robell!$AG4</f>
        <v>0</v>
      </c>
      <c r="AA4" s="3">
        <f>Repeat!$AG4</f>
        <v>0</v>
      </c>
      <c r="AB4" s="3">
        <f>Tinta!$AG4</f>
        <v>3424</v>
      </c>
      <c r="AC4" s="3">
        <f>PureWhite!$AG4</f>
        <v>871.80000000000007</v>
      </c>
      <c r="AD4" s="3">
        <f>Unisa!$AG4</f>
        <v>3641.6</v>
      </c>
      <c r="AE4" s="3">
        <f>Villagallo!$AG4</f>
        <v>0</v>
      </c>
      <c r="AF4" s="3">
        <f>Yaya!$AG4</f>
        <v>614.64</v>
      </c>
      <c r="AG4" s="3">
        <f>Yest!$AG4</f>
        <v>1396.29</v>
      </c>
      <c r="AH4" s="26">
        <f t="shared" ca="1" si="0"/>
        <v>38922.15</v>
      </c>
      <c r="AI4" s="21"/>
    </row>
    <row r="5" spans="1:36" x14ac:dyDescent="0.2">
      <c r="A5" s="3" t="s">
        <v>14</v>
      </c>
      <c r="B5" s="21">
        <f>AnaAlcazar!AG5</f>
        <v>0</v>
      </c>
      <c r="C5" s="3">
        <f>Victoria!AG5</f>
        <v>729.6</v>
      </c>
      <c r="D5" s="21">
        <f>Apanage!$AG5</f>
        <v>0</v>
      </c>
      <c r="E5" s="21">
        <f ca="1">Bulaggi!$AG5</f>
        <v>0</v>
      </c>
      <c r="F5" s="21">
        <f>KrisAna!$AG5</f>
        <v>0</v>
      </c>
      <c r="G5" s="3">
        <f>Deck!$AG5</f>
        <v>0</v>
      </c>
      <c r="H5" s="21">
        <f>Zilch!$AG5</f>
        <v>0</v>
      </c>
      <c r="I5" s="21">
        <f>Ombre!$AG5</f>
        <v>0</v>
      </c>
      <c r="J5" s="21">
        <f>FrkL!$AG5</f>
        <v>1598</v>
      </c>
      <c r="K5" s="21">
        <f>Fransa!$AG5</f>
        <v>0</v>
      </c>
      <c r="L5" s="21">
        <f>Hisp!$AG5</f>
        <v>0</v>
      </c>
      <c r="M5" s="21">
        <f>Onjenu!$AG5</f>
        <v>0</v>
      </c>
      <c r="N5" s="3">
        <f>Gracee!$AG5</f>
        <v>0</v>
      </c>
      <c r="O5" s="3">
        <f>JQ!AG5</f>
        <v>0</v>
      </c>
      <c r="Q5" s="21">
        <f>Mac!$AG5</f>
        <v>1823.5</v>
      </c>
      <c r="R5" s="21">
        <f>CarolineBiss!$AG5</f>
        <v>0</v>
      </c>
      <c r="S5" s="3">
        <f>Milano!$AG5</f>
        <v>1283.6000000000001</v>
      </c>
      <c r="T5" s="21">
        <f>MScotch!$AG5</f>
        <v>1374</v>
      </c>
      <c r="U5" s="3">
        <f>Blank!AG5</f>
        <v>0</v>
      </c>
      <c r="V5" s="3">
        <f>Crime!AG5</f>
        <v>3001</v>
      </c>
      <c r="W5" s="21">
        <f>NYDJ!$X5</f>
        <v>924.5</v>
      </c>
      <c r="X5" s="3">
        <f>Oui!$AG5</f>
        <v>2398.7800000000002</v>
      </c>
      <c r="Y5" s="3">
        <f>PartTwo!$AG5</f>
        <v>1637.9699999999996</v>
      </c>
      <c r="Z5" s="3">
        <f>Robell!$AG5</f>
        <v>0</v>
      </c>
      <c r="AA5" s="3">
        <f>Repeat!$AG5</f>
        <v>0</v>
      </c>
      <c r="AB5" s="3">
        <f>Tinta!$AG5</f>
        <v>504</v>
      </c>
      <c r="AC5" s="3">
        <f>PureWhite!$AG5</f>
        <v>0</v>
      </c>
      <c r="AD5" s="3">
        <f>Unisa!$AG5</f>
        <v>0</v>
      </c>
      <c r="AE5" s="3">
        <f>Villagallo!$AG5</f>
        <v>0</v>
      </c>
      <c r="AF5" s="3">
        <f>Yaya!$AG5</f>
        <v>934.63</v>
      </c>
      <c r="AG5" s="3">
        <f>Yest!$AG5</f>
        <v>0</v>
      </c>
      <c r="AH5" s="26">
        <f t="shared" ca="1" si="0"/>
        <v>16209.58</v>
      </c>
      <c r="AI5" s="21"/>
    </row>
    <row r="6" spans="1:36" x14ac:dyDescent="0.2">
      <c r="A6" s="3" t="s">
        <v>15</v>
      </c>
      <c r="B6" s="21">
        <f>AnaAlcazar!AG6</f>
        <v>0</v>
      </c>
      <c r="C6" s="3">
        <f>Victoria!AG6</f>
        <v>0</v>
      </c>
      <c r="D6" s="21">
        <f>Apanage!$AG6</f>
        <v>0</v>
      </c>
      <c r="E6" s="21">
        <f ca="1">Bulaggi!$AG6</f>
        <v>0</v>
      </c>
      <c r="F6" s="21">
        <f>KrisAna!$AG6</f>
        <v>0</v>
      </c>
      <c r="G6" s="3">
        <f>Deck!$AG6</f>
        <v>0</v>
      </c>
      <c r="H6" s="21">
        <f>Zilch!$AG6</f>
        <v>0</v>
      </c>
      <c r="I6" s="21">
        <f>Ombre!$AG6</f>
        <v>0</v>
      </c>
      <c r="J6" s="21">
        <f>FrkL!$AG6</f>
        <v>0</v>
      </c>
      <c r="K6" s="21">
        <f>Fransa!$AG6</f>
        <v>0</v>
      </c>
      <c r="L6" s="21">
        <f>Hisp!$AG6</f>
        <v>0</v>
      </c>
      <c r="M6" s="21">
        <f>Onjenu!$AG6</f>
        <v>0</v>
      </c>
      <c r="N6" s="3">
        <f>Gracee!$AG6</f>
        <v>0</v>
      </c>
      <c r="O6" s="3">
        <f>JQ!AG6</f>
        <v>0</v>
      </c>
      <c r="Q6" s="21">
        <f>Mac!$AG6</f>
        <v>0</v>
      </c>
      <c r="R6" s="21">
        <f>CarolineBiss!$AG6</f>
        <v>0</v>
      </c>
      <c r="S6" s="3">
        <f>Milano!$AG6</f>
        <v>0</v>
      </c>
      <c r="T6" s="21">
        <f>MScotch!$AG6</f>
        <v>0</v>
      </c>
      <c r="U6" s="3">
        <f>Blank!AG6</f>
        <v>0</v>
      </c>
      <c r="V6" s="3">
        <f>Crime!AG6</f>
        <v>0</v>
      </c>
      <c r="W6" s="21">
        <f>NYDJ!$X6</f>
        <v>0</v>
      </c>
      <c r="X6" s="3">
        <f>Oui!$AG6</f>
        <v>1778.1300000000003</v>
      </c>
      <c r="Y6" s="3">
        <f>PartTwo!$AG6</f>
        <v>0</v>
      </c>
      <c r="Z6" s="3">
        <f>Robell!$AG6</f>
        <v>0</v>
      </c>
      <c r="AA6" s="3">
        <f>Repeat!$AG6</f>
        <v>0</v>
      </c>
      <c r="AB6" s="3">
        <f>Tinta!$AG6</f>
        <v>0</v>
      </c>
      <c r="AC6" s="3">
        <f>PureWhite!$AG6</f>
        <v>0</v>
      </c>
      <c r="AD6" s="3">
        <f>Unisa!$AG6</f>
        <v>0</v>
      </c>
      <c r="AE6" s="3">
        <f>Villagallo!$AG6</f>
        <v>0</v>
      </c>
      <c r="AF6" s="3">
        <f>Yaya!$AG6</f>
        <v>0</v>
      </c>
      <c r="AG6" s="3">
        <f>Yest!$AG6</f>
        <v>0</v>
      </c>
      <c r="AH6" s="26">
        <f t="shared" ca="1" si="0"/>
        <v>1778.1300000000003</v>
      </c>
      <c r="AI6" s="21"/>
    </row>
    <row r="7" spans="1:36" x14ac:dyDescent="0.2">
      <c r="A7" s="3" t="s">
        <v>16</v>
      </c>
      <c r="B7" s="21">
        <f>AnaAlcazar!AG7</f>
        <v>0</v>
      </c>
      <c r="C7" s="3">
        <f>Victoria!AG7</f>
        <v>0</v>
      </c>
      <c r="D7" s="21">
        <f>Apanage!$AG7</f>
        <v>0</v>
      </c>
      <c r="E7" s="21">
        <f ca="1">Bulaggi!$AG7</f>
        <v>0</v>
      </c>
      <c r="F7" s="21">
        <f>KrisAna!$AG7</f>
        <v>0</v>
      </c>
      <c r="G7" s="3">
        <f>Deck!$AG7</f>
        <v>0</v>
      </c>
      <c r="H7" s="21">
        <f>Zilch!$AG7</f>
        <v>0</v>
      </c>
      <c r="I7" s="21">
        <f>Ombre!$AG7</f>
        <v>0</v>
      </c>
      <c r="J7" s="21">
        <f>FrkL!$AG7</f>
        <v>0</v>
      </c>
      <c r="K7" s="21">
        <f>Fransa!$AG7</f>
        <v>0</v>
      </c>
      <c r="L7" s="21">
        <f>Hisp!$AG7</f>
        <v>0</v>
      </c>
      <c r="M7" s="21">
        <f>Onjenu!$AG7</f>
        <v>0</v>
      </c>
      <c r="N7" s="3">
        <f>Gracee!$AG7</f>
        <v>0</v>
      </c>
      <c r="O7" s="3">
        <f>JQ!AG7</f>
        <v>0</v>
      </c>
      <c r="Q7" s="21">
        <f>Mac!$AG7</f>
        <v>0</v>
      </c>
      <c r="R7" s="21">
        <f>CarolineBiss!$AG7</f>
        <v>0</v>
      </c>
      <c r="S7" s="3">
        <f>Milano!$AG7</f>
        <v>0</v>
      </c>
      <c r="T7" s="21">
        <f>MScotch!$AG7</f>
        <v>0</v>
      </c>
      <c r="U7" s="3">
        <f>Blank!AG7</f>
        <v>0</v>
      </c>
      <c r="V7" s="3">
        <f>Crime!AG7</f>
        <v>0</v>
      </c>
      <c r="W7" s="21">
        <f>NYDJ!$X7</f>
        <v>0</v>
      </c>
      <c r="X7" s="3">
        <f>Oui!$AG7</f>
        <v>0</v>
      </c>
      <c r="Y7" s="3">
        <f>PartTwo!$AG7</f>
        <v>0</v>
      </c>
      <c r="Z7" s="3">
        <f>Robell!$AG7</f>
        <v>0</v>
      </c>
      <c r="AA7" s="3">
        <f>Repeat!$AG7</f>
        <v>0</v>
      </c>
      <c r="AB7" s="3">
        <f>Tinta!$AG7</f>
        <v>0</v>
      </c>
      <c r="AC7" s="3">
        <f>PureWhite!$AG7</f>
        <v>0</v>
      </c>
      <c r="AD7" s="3">
        <f>Unisa!$AG7</f>
        <v>0</v>
      </c>
      <c r="AE7" s="3">
        <f>Villagallo!$AG7</f>
        <v>0</v>
      </c>
      <c r="AF7" s="3">
        <f>Yaya!$AG7</f>
        <v>0</v>
      </c>
      <c r="AG7" s="3">
        <f>Yest!$AG7</f>
        <v>0</v>
      </c>
      <c r="AH7" s="26">
        <f t="shared" ca="1" si="0"/>
        <v>0</v>
      </c>
      <c r="AI7" s="21"/>
    </row>
    <row r="8" spans="1:36" x14ac:dyDescent="0.2">
      <c r="A8" s="3" t="s">
        <v>17</v>
      </c>
      <c r="B8" s="21">
        <f>AnaAlcazar!AG8</f>
        <v>0</v>
      </c>
      <c r="C8" s="3">
        <f>Victoria!AG8</f>
        <v>0</v>
      </c>
      <c r="D8" s="21">
        <f>Apanage!$AG8</f>
        <v>0</v>
      </c>
      <c r="E8" s="21">
        <f ca="1">Bulaggi!$AG8</f>
        <v>0</v>
      </c>
      <c r="F8" s="21">
        <f>KrisAna!$AG8</f>
        <v>0</v>
      </c>
      <c r="G8" s="3">
        <f>Deck!$AG8</f>
        <v>0</v>
      </c>
      <c r="H8" s="21">
        <f>Zilch!$AG8</f>
        <v>0</v>
      </c>
      <c r="I8" s="21">
        <f>Ombre!$AG8</f>
        <v>0</v>
      </c>
      <c r="J8" s="21">
        <f>FrkL!$AG8</f>
        <v>0</v>
      </c>
      <c r="K8" s="21">
        <f>Fransa!$AG8</f>
        <v>0</v>
      </c>
      <c r="L8" s="21">
        <f>Hisp!$AG8</f>
        <v>0</v>
      </c>
      <c r="M8" s="21">
        <f>Onjenu!$AG8</f>
        <v>0</v>
      </c>
      <c r="N8" s="3">
        <f>Gracee!$AG8</f>
        <v>0</v>
      </c>
      <c r="O8" s="3">
        <f>JQ!AG8</f>
        <v>0</v>
      </c>
      <c r="Q8" s="21">
        <f>Mac!$AG8</f>
        <v>0</v>
      </c>
      <c r="R8" s="21">
        <f>CarolineBiss!$AG8</f>
        <v>0</v>
      </c>
      <c r="S8" s="3">
        <f>Milano!$AG8</f>
        <v>0</v>
      </c>
      <c r="T8" s="21">
        <f>MScotch!$AG8</f>
        <v>0</v>
      </c>
      <c r="U8" s="3">
        <f>Blank!AG8</f>
        <v>0</v>
      </c>
      <c r="V8" s="3">
        <f>Crime!AG8</f>
        <v>0</v>
      </c>
      <c r="W8" s="21">
        <f>NYDJ!$X8</f>
        <v>0</v>
      </c>
      <c r="X8" s="3">
        <f>Oui!$AG8</f>
        <v>0</v>
      </c>
      <c r="Y8" s="3">
        <f>PartTwo!$AG8</f>
        <v>0</v>
      </c>
      <c r="Z8" s="3">
        <f>Robell!$AG8</f>
        <v>0</v>
      </c>
      <c r="AA8" s="3">
        <f>Repeat!$AG8</f>
        <v>0</v>
      </c>
      <c r="AB8" s="3">
        <f>Tinta!$AG8</f>
        <v>0</v>
      </c>
      <c r="AC8" s="3">
        <f>PureWhite!$AG8</f>
        <v>0</v>
      </c>
      <c r="AD8" s="3">
        <f>Unisa!$AG8</f>
        <v>0</v>
      </c>
      <c r="AE8" s="3">
        <f>Villagallo!$AG8</f>
        <v>0</v>
      </c>
      <c r="AF8" s="3">
        <f>Yaya!$AG8</f>
        <v>0</v>
      </c>
      <c r="AG8" s="3">
        <f>Yest!$AG8</f>
        <v>0</v>
      </c>
      <c r="AH8" s="26">
        <f t="shared" ca="1" si="0"/>
        <v>0</v>
      </c>
      <c r="AI8" s="21"/>
    </row>
    <row r="9" spans="1:36" x14ac:dyDescent="0.2">
      <c r="A9" s="3" t="s">
        <v>18</v>
      </c>
      <c r="B9" s="21">
        <f>AnaAlcazar!AG9</f>
        <v>0</v>
      </c>
      <c r="C9" s="3">
        <f>Victoria!AG9</f>
        <v>0</v>
      </c>
      <c r="D9" s="21">
        <f>Apanage!$AG9</f>
        <v>0</v>
      </c>
      <c r="E9" s="21">
        <f ca="1">Bulaggi!$AG9</f>
        <v>0</v>
      </c>
      <c r="F9" s="21">
        <f>KrisAna!$AG9</f>
        <v>0</v>
      </c>
      <c r="G9" s="3">
        <f>Deck!$AG9</f>
        <v>0</v>
      </c>
      <c r="H9" s="21">
        <f>Zilch!$AG9</f>
        <v>0</v>
      </c>
      <c r="I9" s="21">
        <f>Ombre!$AG9</f>
        <v>0</v>
      </c>
      <c r="J9" s="21">
        <f>FrkL!$AG9</f>
        <v>0</v>
      </c>
      <c r="K9" s="21">
        <f>Fransa!$AG9</f>
        <v>0</v>
      </c>
      <c r="L9" s="21">
        <f>Hisp!$AG9</f>
        <v>0</v>
      </c>
      <c r="M9" s="21">
        <f>Onjenu!$AG9</f>
        <v>0</v>
      </c>
      <c r="N9" s="3">
        <f>Gracee!$AG9</f>
        <v>0</v>
      </c>
      <c r="O9" s="3">
        <f>JQ!AG9</f>
        <v>0</v>
      </c>
      <c r="Q9" s="21">
        <f>Mac!$AG9</f>
        <v>0</v>
      </c>
      <c r="R9" s="21">
        <f>CarolineBiss!$AG9</f>
        <v>0</v>
      </c>
      <c r="S9" s="3">
        <f>Milano!$AG9</f>
        <v>0</v>
      </c>
      <c r="T9" s="21">
        <f>MScotch!$AG9</f>
        <v>0</v>
      </c>
      <c r="U9" s="3">
        <f>Blank!AG9</f>
        <v>0</v>
      </c>
      <c r="V9" s="3">
        <f>Crime!AG9</f>
        <v>0</v>
      </c>
      <c r="W9" s="21">
        <f>NYDJ!$X9</f>
        <v>0</v>
      </c>
      <c r="X9" s="3">
        <f>Oui!$AG9</f>
        <v>0</v>
      </c>
      <c r="Y9" s="3">
        <f>PartTwo!$AG9</f>
        <v>0</v>
      </c>
      <c r="Z9" s="3">
        <f>Robell!$AG9</f>
        <v>0</v>
      </c>
      <c r="AA9" s="3">
        <f>Repeat!$AG9</f>
        <v>0</v>
      </c>
      <c r="AB9" s="3">
        <f>Tinta!$AG9</f>
        <v>0</v>
      </c>
      <c r="AC9" s="3">
        <f>PureWhite!$AG9</f>
        <v>0</v>
      </c>
      <c r="AD9" s="3">
        <f>Unisa!$AG9</f>
        <v>0</v>
      </c>
      <c r="AE9" s="3">
        <f>Villagallo!$AG9</f>
        <v>0</v>
      </c>
      <c r="AF9" s="3">
        <f>Yaya!$AG9</f>
        <v>0</v>
      </c>
      <c r="AG9" s="3">
        <f>Yest!$AG9</f>
        <v>0</v>
      </c>
      <c r="AH9" s="26">
        <f t="shared" ca="1" si="0"/>
        <v>0</v>
      </c>
      <c r="AI9" s="21"/>
    </row>
    <row r="10" spans="1:36" x14ac:dyDescent="0.2">
      <c r="A10" s="3" t="s">
        <v>19</v>
      </c>
      <c r="B10" s="21">
        <f>AnaAlcazar!AG10</f>
        <v>0</v>
      </c>
      <c r="C10" s="3">
        <f>Victoria!AG10</f>
        <v>0</v>
      </c>
      <c r="D10" s="21">
        <f>Apanage!$AG10</f>
        <v>0</v>
      </c>
      <c r="E10" s="21">
        <f ca="1">Bulaggi!$AG10</f>
        <v>0</v>
      </c>
      <c r="F10" s="21">
        <f>KrisAna!$AG10</f>
        <v>0</v>
      </c>
      <c r="G10" s="3">
        <f>Deck!$AG10</f>
        <v>0</v>
      </c>
      <c r="H10" s="21">
        <f>Zilch!$AG10</f>
        <v>0</v>
      </c>
      <c r="I10" s="21">
        <f>Ombre!$AG10</f>
        <v>0</v>
      </c>
      <c r="J10" s="21">
        <f>FrkL!$AG10</f>
        <v>0</v>
      </c>
      <c r="K10" s="21">
        <f>Fransa!$AG10</f>
        <v>0</v>
      </c>
      <c r="L10" s="21">
        <f>Hisp!$AG10</f>
        <v>0</v>
      </c>
      <c r="M10" s="21">
        <f>Onjenu!$AG10</f>
        <v>0</v>
      </c>
      <c r="N10" s="3">
        <f>Gracee!$AG10</f>
        <v>0</v>
      </c>
      <c r="O10" s="3">
        <f>JQ!AG10</f>
        <v>0</v>
      </c>
      <c r="Q10" s="21">
        <f>Mac!$AG10</f>
        <v>0</v>
      </c>
      <c r="R10" s="21">
        <f>CarolineBiss!$AG10</f>
        <v>0</v>
      </c>
      <c r="S10" s="3">
        <f>Milano!$AG10</f>
        <v>0</v>
      </c>
      <c r="T10" s="21">
        <f>MScotch!$AG10</f>
        <v>0</v>
      </c>
      <c r="U10" s="3">
        <f>Blank!AG10</f>
        <v>0</v>
      </c>
      <c r="V10" s="3">
        <f>Crime!AG10</f>
        <v>0</v>
      </c>
      <c r="W10" s="21">
        <f>NYDJ!$X10</f>
        <v>0</v>
      </c>
      <c r="X10" s="3">
        <f>Oui!$AG10</f>
        <v>0</v>
      </c>
      <c r="Y10" s="3">
        <f>PartTwo!$AG10</f>
        <v>0</v>
      </c>
      <c r="Z10" s="3">
        <f>Robell!$AG10</f>
        <v>0</v>
      </c>
      <c r="AA10" s="3">
        <f>Repeat!$AG10</f>
        <v>0</v>
      </c>
      <c r="AB10" s="3">
        <f>Tinta!$AG10</f>
        <v>0</v>
      </c>
      <c r="AC10" s="3">
        <f>PureWhite!$AG10</f>
        <v>0</v>
      </c>
      <c r="AD10" s="3">
        <f>Unisa!$AG10</f>
        <v>0</v>
      </c>
      <c r="AE10" s="3">
        <f>Villagallo!$AG10</f>
        <v>0</v>
      </c>
      <c r="AF10" s="3">
        <f>Yaya!$AG10</f>
        <v>0</v>
      </c>
      <c r="AG10" s="3">
        <f>Yest!$AG10</f>
        <v>0</v>
      </c>
      <c r="AH10" s="26">
        <f t="shared" ca="1" si="0"/>
        <v>0</v>
      </c>
      <c r="AI10" s="21"/>
    </row>
    <row r="11" spans="1:36" x14ac:dyDescent="0.2">
      <c r="A11" s="3" t="s">
        <v>20</v>
      </c>
      <c r="B11" s="21">
        <f>AnaAlcazar!AG11</f>
        <v>0</v>
      </c>
      <c r="C11" s="3">
        <f>Victoria!AG11</f>
        <v>0</v>
      </c>
      <c r="D11" s="21">
        <f>Apanage!$AG11</f>
        <v>0</v>
      </c>
      <c r="E11" s="21">
        <f ca="1">Bulaggi!$AG11</f>
        <v>0</v>
      </c>
      <c r="F11" s="21">
        <f>KrisAna!$AG11</f>
        <v>0</v>
      </c>
      <c r="G11" s="3">
        <f>Deck!$AG11</f>
        <v>0</v>
      </c>
      <c r="H11" s="21">
        <f>Zilch!$AG11</f>
        <v>0</v>
      </c>
      <c r="I11" s="21">
        <f>Ombre!$AG11</f>
        <v>0</v>
      </c>
      <c r="J11" s="21">
        <f>FrkL!$AG11</f>
        <v>0</v>
      </c>
      <c r="K11" s="21">
        <f>Fransa!$AG11</f>
        <v>0</v>
      </c>
      <c r="L11" s="21">
        <f>Hisp!$AG11</f>
        <v>0</v>
      </c>
      <c r="M11" s="21">
        <f>Onjenu!$AG11</f>
        <v>0</v>
      </c>
      <c r="N11" s="3">
        <f>Gracee!$AG11</f>
        <v>0</v>
      </c>
      <c r="O11" s="3">
        <f>JQ!AG11</f>
        <v>0</v>
      </c>
      <c r="Q11" s="21">
        <f>Mac!$AG11</f>
        <v>0</v>
      </c>
      <c r="R11" s="21">
        <f>CarolineBiss!$AG11</f>
        <v>0</v>
      </c>
      <c r="S11" s="3">
        <f>Milano!$AG11</f>
        <v>0</v>
      </c>
      <c r="T11" s="21">
        <f>MScotch!$AG11</f>
        <v>0</v>
      </c>
      <c r="U11" s="3">
        <f>Blank!AG11</f>
        <v>0</v>
      </c>
      <c r="V11" s="3">
        <f>Crime!AG11</f>
        <v>0</v>
      </c>
      <c r="W11" s="21">
        <f>NYDJ!$X11</f>
        <v>0</v>
      </c>
      <c r="X11" s="3">
        <f>Oui!$AG11</f>
        <v>0</v>
      </c>
      <c r="Y11" s="3">
        <f>PartTwo!$AG11</f>
        <v>0</v>
      </c>
      <c r="Z11" s="3">
        <f>Robell!$AG11</f>
        <v>0</v>
      </c>
      <c r="AA11" s="3">
        <f>Repeat!$AG11</f>
        <v>0</v>
      </c>
      <c r="AB11" s="3">
        <f>Tinta!$AG11</f>
        <v>0</v>
      </c>
      <c r="AC11" s="3">
        <f>PureWhite!$AG11</f>
        <v>0</v>
      </c>
      <c r="AD11" s="3">
        <f>Unisa!$AG11</f>
        <v>0</v>
      </c>
      <c r="AE11" s="3">
        <f>Villagallo!$AG11</f>
        <v>0</v>
      </c>
      <c r="AF11" s="3">
        <f>Yaya!$AG11</f>
        <v>0</v>
      </c>
      <c r="AG11" s="3">
        <f>Yest!$AG11</f>
        <v>0</v>
      </c>
      <c r="AH11" s="26">
        <f t="shared" ca="1" si="0"/>
        <v>0</v>
      </c>
      <c r="AI11" s="21"/>
    </row>
    <row r="12" spans="1:36" x14ac:dyDescent="0.2">
      <c r="A12" s="3" t="s">
        <v>21</v>
      </c>
      <c r="B12" s="21">
        <f>AnaAlcazar!AG12</f>
        <v>0</v>
      </c>
      <c r="C12" s="3">
        <f>Victoria!AG12</f>
        <v>0</v>
      </c>
      <c r="D12" s="21">
        <f>Apanage!$AG12</f>
        <v>0</v>
      </c>
      <c r="E12" s="21">
        <f ca="1">Bulaggi!$AG12</f>
        <v>0</v>
      </c>
      <c r="F12" s="21">
        <f>KrisAna!$AG12</f>
        <v>0</v>
      </c>
      <c r="G12" s="3">
        <f>Deck!$AG12</f>
        <v>0</v>
      </c>
      <c r="H12" s="21">
        <f>Zilch!$AG12</f>
        <v>0</v>
      </c>
      <c r="I12" s="21">
        <f>Ombre!$AG12</f>
        <v>0</v>
      </c>
      <c r="J12" s="21">
        <f>FrkL!$AG12</f>
        <v>0</v>
      </c>
      <c r="K12" s="21">
        <f>Fransa!$AG12</f>
        <v>0</v>
      </c>
      <c r="L12" s="21">
        <f>Hisp!$AG12</f>
        <v>0</v>
      </c>
      <c r="M12" s="21">
        <f>Onjenu!$AG12</f>
        <v>0</v>
      </c>
      <c r="N12" s="3">
        <f>Gracee!$AG12</f>
        <v>0</v>
      </c>
      <c r="O12" s="3">
        <f>JQ!AG12</f>
        <v>0</v>
      </c>
      <c r="Q12" s="21">
        <f>Mac!$AG12</f>
        <v>0</v>
      </c>
      <c r="R12" s="21">
        <f>CarolineBiss!$AG12</f>
        <v>0</v>
      </c>
      <c r="S12" s="3">
        <f>Milano!$AG12</f>
        <v>0</v>
      </c>
      <c r="T12" s="21">
        <f>MScotch!$AG12</f>
        <v>0</v>
      </c>
      <c r="U12" s="3">
        <f>Blank!AG12</f>
        <v>0</v>
      </c>
      <c r="V12" s="3">
        <f>Crime!AG12</f>
        <v>0</v>
      </c>
      <c r="W12" s="21">
        <f>NYDJ!$X12</f>
        <v>0</v>
      </c>
      <c r="X12" s="3">
        <f>Oui!$AG12</f>
        <v>0</v>
      </c>
      <c r="Y12" s="3">
        <f>PartTwo!$AG12</f>
        <v>0</v>
      </c>
      <c r="Z12" s="3">
        <f>Robell!$AG12</f>
        <v>0</v>
      </c>
      <c r="AA12" s="3">
        <f>Repeat!$AG12</f>
        <v>0</v>
      </c>
      <c r="AB12" s="3">
        <f>Tinta!$AG12</f>
        <v>0</v>
      </c>
      <c r="AC12" s="3">
        <f>PureWhite!$AG12</f>
        <v>0</v>
      </c>
      <c r="AD12" s="3">
        <f>Unisa!$AG12</f>
        <v>0</v>
      </c>
      <c r="AE12" s="3">
        <f>Villagallo!$AG12</f>
        <v>0</v>
      </c>
      <c r="AF12" s="3">
        <f>Yaya!$AG12</f>
        <v>0</v>
      </c>
      <c r="AG12" s="3">
        <f>Yest!$AG12</f>
        <v>0</v>
      </c>
      <c r="AH12" s="26">
        <f t="shared" ca="1" si="0"/>
        <v>0</v>
      </c>
      <c r="AI12" s="21"/>
    </row>
    <row r="13" spans="1:36" x14ac:dyDescent="0.2">
      <c r="A13" s="3" t="s">
        <v>22</v>
      </c>
      <c r="B13" s="21">
        <f>AnaAlcazar!AG13</f>
        <v>0</v>
      </c>
      <c r="C13" s="3">
        <f>Victoria!AG13</f>
        <v>0</v>
      </c>
      <c r="D13" s="21">
        <f>Apanage!$AG13</f>
        <v>0</v>
      </c>
      <c r="E13" s="21">
        <f ca="1">Bulaggi!$AG13</f>
        <v>0</v>
      </c>
      <c r="F13" s="21">
        <f>KrisAna!$AG13</f>
        <v>0</v>
      </c>
      <c r="G13" s="3">
        <f>Deck!$AG13</f>
        <v>0</v>
      </c>
      <c r="H13" s="21">
        <f>Zilch!$AG13</f>
        <v>0</v>
      </c>
      <c r="I13" s="21">
        <f>Ombre!$AG13</f>
        <v>0</v>
      </c>
      <c r="J13" s="21">
        <f>FrkL!$AG13</f>
        <v>0</v>
      </c>
      <c r="K13" s="21">
        <f>Fransa!$AG13</f>
        <v>0</v>
      </c>
      <c r="L13" s="21">
        <f>Hisp!$AG13</f>
        <v>0</v>
      </c>
      <c r="M13" s="21">
        <f>Onjenu!$AG13</f>
        <v>0</v>
      </c>
      <c r="N13" s="3">
        <f>Gracee!$AG13</f>
        <v>0</v>
      </c>
      <c r="O13" s="3">
        <f>JQ!AG13</f>
        <v>0</v>
      </c>
      <c r="Q13" s="21">
        <f>Mac!$AG13</f>
        <v>0</v>
      </c>
      <c r="R13" s="21">
        <f>CarolineBiss!$AG13</f>
        <v>0</v>
      </c>
      <c r="S13" s="3">
        <f>Milano!$AG13</f>
        <v>0</v>
      </c>
      <c r="T13" s="21">
        <f>MScotch!$AG13</f>
        <v>0</v>
      </c>
      <c r="U13" s="3">
        <f>Blank!AG13</f>
        <v>0</v>
      </c>
      <c r="V13" s="3">
        <f>Crime!AG13</f>
        <v>0</v>
      </c>
      <c r="W13" s="21">
        <f>NYDJ!$X13</f>
        <v>0</v>
      </c>
      <c r="X13" s="3">
        <f>Oui!$AG13</f>
        <v>0</v>
      </c>
      <c r="Y13" s="3">
        <f>PartTwo!$AG13</f>
        <v>0</v>
      </c>
      <c r="Z13" s="3">
        <f>Robell!$AG13</f>
        <v>0</v>
      </c>
      <c r="AA13" s="3">
        <f>Repeat!$AG13</f>
        <v>0</v>
      </c>
      <c r="AB13" s="3">
        <f>Tinta!$AG13</f>
        <v>0</v>
      </c>
      <c r="AC13" s="3">
        <f>PureWhite!$AG13</f>
        <v>0</v>
      </c>
      <c r="AD13" s="3">
        <f>Unisa!$AG13</f>
        <v>0</v>
      </c>
      <c r="AE13" s="3">
        <f>Villagallo!$AG13</f>
        <v>0</v>
      </c>
      <c r="AF13" s="3">
        <f>Yaya!$AG13</f>
        <v>0</v>
      </c>
      <c r="AG13" s="3">
        <f>Yest!$AG13</f>
        <v>0</v>
      </c>
      <c r="AH13" s="26">
        <f t="shared" ca="1" si="0"/>
        <v>0</v>
      </c>
      <c r="AI13" s="21"/>
    </row>
    <row r="14" spans="1:36" x14ac:dyDescent="0.2">
      <c r="A14" s="3" t="s">
        <v>23</v>
      </c>
      <c r="B14" s="21">
        <f>AnaAlcazar!AG14</f>
        <v>0</v>
      </c>
      <c r="C14" s="3">
        <f>Victoria!AG14</f>
        <v>0</v>
      </c>
      <c r="D14" s="21">
        <f>Apanage!$AG14</f>
        <v>0</v>
      </c>
      <c r="E14" s="21">
        <f ca="1">Bulaggi!$AG14</f>
        <v>0</v>
      </c>
      <c r="F14" s="21">
        <f>KrisAna!$AG14</f>
        <v>0</v>
      </c>
      <c r="G14" s="3">
        <f>Deck!$AG14</f>
        <v>0</v>
      </c>
      <c r="H14" s="21">
        <f>Zilch!$AG14</f>
        <v>0</v>
      </c>
      <c r="I14" s="21">
        <f>Ombre!$AG14</f>
        <v>0</v>
      </c>
      <c r="J14" s="21">
        <f>FrkL!$AG14</f>
        <v>0</v>
      </c>
      <c r="K14" s="21">
        <f>Fransa!$AG14</f>
        <v>0</v>
      </c>
      <c r="L14" s="21">
        <f>Hisp!$AG14</f>
        <v>0</v>
      </c>
      <c r="M14" s="21">
        <f>Onjenu!$AG14</f>
        <v>0</v>
      </c>
      <c r="N14" s="3">
        <f>Gracee!$AG14</f>
        <v>0</v>
      </c>
      <c r="O14" s="3">
        <f>JQ!AG14</f>
        <v>0</v>
      </c>
      <c r="Q14" s="21">
        <f>Mac!$AG14</f>
        <v>233.5</v>
      </c>
      <c r="R14" s="21">
        <f>CarolineBiss!$AG14</f>
        <v>0</v>
      </c>
      <c r="S14" s="3">
        <f>Milano!$AG14</f>
        <v>0</v>
      </c>
      <c r="T14" s="21">
        <f>MScotch!$AG14</f>
        <v>0</v>
      </c>
      <c r="U14" s="3">
        <f>Blank!AG14</f>
        <v>0</v>
      </c>
      <c r="V14" s="3">
        <f>Crime!AG14</f>
        <v>0</v>
      </c>
      <c r="W14" s="21">
        <f>NYDJ!$X14</f>
        <v>0</v>
      </c>
      <c r="X14" s="3">
        <f>Oui!$AG14</f>
        <v>0</v>
      </c>
      <c r="Y14" s="3">
        <f>PartTwo!$AG14</f>
        <v>0</v>
      </c>
      <c r="Z14" s="3">
        <f>Robell!$AG14</f>
        <v>0</v>
      </c>
      <c r="AA14" s="3">
        <f>Repeat!$AG14</f>
        <v>0</v>
      </c>
      <c r="AB14" s="3">
        <f>Tinta!$AG14</f>
        <v>0</v>
      </c>
      <c r="AC14" s="3">
        <f>PureWhite!$AG14</f>
        <v>0</v>
      </c>
      <c r="AD14" s="3">
        <f>Unisa!$AG14</f>
        <v>0</v>
      </c>
      <c r="AE14" s="3">
        <f>Villagallo!$AG14</f>
        <v>0</v>
      </c>
      <c r="AF14" s="3">
        <f>Yaya!$AG14</f>
        <v>0</v>
      </c>
      <c r="AG14" s="3">
        <f>Yest!$AG14</f>
        <v>0</v>
      </c>
      <c r="AH14" s="26">
        <f t="shared" ca="1" si="0"/>
        <v>233.5</v>
      </c>
      <c r="AI14" s="21"/>
    </row>
    <row r="15" spans="1:36" s="16" customFormat="1" x14ac:dyDescent="0.2">
      <c r="A15" s="15" t="s">
        <v>24</v>
      </c>
      <c r="B15" s="18">
        <f>AnaAlcazar!AG15</f>
        <v>3808</v>
      </c>
      <c r="C15" s="18">
        <f>Victoria!AG15</f>
        <v>729.6</v>
      </c>
      <c r="D15" s="18">
        <f>Apanage!$AG15</f>
        <v>3414.5</v>
      </c>
      <c r="E15" s="18">
        <f ca="1">Bulaggi!$AG15</f>
        <v>716</v>
      </c>
      <c r="F15" s="18">
        <f>KrisAna!$AG15</f>
        <v>518</v>
      </c>
      <c r="G15" s="3">
        <f>Deck!$AG15</f>
        <v>2076</v>
      </c>
      <c r="H15" s="18">
        <f>Zilch!$AG15</f>
        <v>1683.9</v>
      </c>
      <c r="I15" s="18">
        <f>Ombre!$AG15</f>
        <v>304.5</v>
      </c>
      <c r="J15" s="18">
        <f>FrkL!$AG15</f>
        <v>4224</v>
      </c>
      <c r="K15" s="18">
        <f>Fransa!$AG15</f>
        <v>4715.8999999999996</v>
      </c>
      <c r="L15" s="18">
        <f>Hisp!$AG15</f>
        <v>3201.5</v>
      </c>
      <c r="M15" s="18">
        <f>Onjenu!$AG15</f>
        <v>0</v>
      </c>
      <c r="N15" s="65">
        <f>Gracee!$AG15</f>
        <v>154.84</v>
      </c>
      <c r="O15" s="3">
        <f>JQ!AG15</f>
        <v>2160.4</v>
      </c>
      <c r="P15" s="3"/>
      <c r="Q15" s="18">
        <f>Mac!$AG15</f>
        <v>8256</v>
      </c>
      <c r="R15" s="18">
        <f>CarolineBiss!$AG15</f>
        <v>3838.8600000000006</v>
      </c>
      <c r="S15" s="16">
        <f>Milano!$AG15</f>
        <v>3791</v>
      </c>
      <c r="T15" s="18">
        <f>MScotch!$AG15</f>
        <v>4123.1000000000004</v>
      </c>
      <c r="U15" s="3">
        <f>Blank!AG15</f>
        <v>1695</v>
      </c>
      <c r="V15" s="3">
        <f>Crime!AG15</f>
        <v>3001</v>
      </c>
      <c r="W15" s="18">
        <f>NYDJ!$X15</f>
        <v>2337.5</v>
      </c>
      <c r="X15" s="18">
        <f>Oui!AG15</f>
        <v>10157.19</v>
      </c>
      <c r="Y15" s="3">
        <f>PartTwo!$AG15</f>
        <v>3350.4699999999993</v>
      </c>
      <c r="Z15" s="3">
        <f>Robell!$AG15</f>
        <v>3817.9600000000009</v>
      </c>
      <c r="AA15" s="3">
        <f>Repeat!$AG15</f>
        <v>3830.2999999999997</v>
      </c>
      <c r="AB15" s="3">
        <f>Tinta!$AG15</f>
        <v>3928</v>
      </c>
      <c r="AC15" s="3">
        <f>PureWhite!$AG15</f>
        <v>871.80000000000007</v>
      </c>
      <c r="AD15" s="3">
        <f>Unisa!$AG15</f>
        <v>3641.6</v>
      </c>
      <c r="AE15" s="3">
        <f>Villagallo!$AG15</f>
        <v>4098</v>
      </c>
      <c r="AF15" s="3">
        <f>Yaya!$AG15</f>
        <v>3422.98</v>
      </c>
      <c r="AG15" s="3">
        <f>Yest!$AG15</f>
        <v>3146.0099999999998</v>
      </c>
      <c r="AH15" s="19">
        <f ca="1">SUM(B15:AG15)</f>
        <v>95013.91</v>
      </c>
      <c r="AI15" s="18"/>
    </row>
    <row r="16" spans="1:36" x14ac:dyDescent="0.2">
      <c r="A16" s="2"/>
      <c r="B16" s="21"/>
      <c r="C16" s="21"/>
      <c r="D16" s="21"/>
      <c r="E16" s="21"/>
      <c r="F16" s="21"/>
      <c r="G16" s="21">
        <v>700</v>
      </c>
      <c r="H16" s="21"/>
      <c r="I16" s="21">
        <v>500</v>
      </c>
      <c r="J16" s="21"/>
      <c r="K16" s="21"/>
      <c r="L16" s="21"/>
      <c r="M16" s="21">
        <v>3000</v>
      </c>
      <c r="N16" s="21"/>
      <c r="O16" s="21"/>
      <c r="P16" s="21"/>
      <c r="Q16" s="21"/>
      <c r="R16" s="21"/>
      <c r="S16" s="21"/>
      <c r="T16" s="21"/>
      <c r="U16" s="21"/>
      <c r="V16" s="21"/>
      <c r="W16" s="21">
        <v>-2338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17">
        <f>SUM(B16:AG16)</f>
        <v>1862</v>
      </c>
      <c r="AI16" s="21">
        <f ca="1">SUM(AH15+AH16)</f>
        <v>96875.91</v>
      </c>
      <c r="AJ16" s="21"/>
    </row>
    <row r="17" spans="1:36" x14ac:dyDescent="0.2">
      <c r="A17" s="2"/>
      <c r="B17" s="21"/>
      <c r="C17" s="21"/>
      <c r="D17" s="20"/>
      <c r="E17" s="20"/>
      <c r="F17" s="20"/>
      <c r="G17" s="20"/>
      <c r="H17" s="21"/>
      <c r="I17" s="21"/>
      <c r="J17" s="20"/>
      <c r="K17" s="21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0"/>
      <c r="AD17" s="21"/>
      <c r="AE17" s="21"/>
      <c r="AF17" s="21"/>
      <c r="AG17" s="21"/>
      <c r="AH17" s="17"/>
      <c r="AI17" s="21"/>
    </row>
    <row r="18" spans="1:36" s="6" customFormat="1" ht="19" x14ac:dyDescent="0.25">
      <c r="A18" s="27" t="s">
        <v>25</v>
      </c>
      <c r="B18" s="22">
        <v>3000</v>
      </c>
      <c r="C18" s="22">
        <v>750</v>
      </c>
      <c r="D18" s="22">
        <v>3000</v>
      </c>
      <c r="E18" s="22">
        <v>750</v>
      </c>
      <c r="F18" s="22">
        <v>2000</v>
      </c>
      <c r="G18" s="22">
        <v>700</v>
      </c>
      <c r="H18" s="22">
        <v>2500</v>
      </c>
      <c r="I18" s="22">
        <v>500</v>
      </c>
      <c r="J18" s="22">
        <v>2500</v>
      </c>
      <c r="K18" s="22">
        <v>2000</v>
      </c>
      <c r="L18" s="22">
        <v>3000</v>
      </c>
      <c r="M18" s="22">
        <v>2000</v>
      </c>
      <c r="N18" s="22">
        <v>250</v>
      </c>
      <c r="O18" s="22">
        <v>2500</v>
      </c>
      <c r="P18" s="22"/>
      <c r="Q18" s="22">
        <v>6500</v>
      </c>
      <c r="R18" s="22">
        <v>3000</v>
      </c>
      <c r="S18" s="22">
        <v>3500</v>
      </c>
      <c r="T18" s="22">
        <v>5000</v>
      </c>
      <c r="U18" s="22">
        <v>2500</v>
      </c>
      <c r="V18" s="22">
        <v>3000</v>
      </c>
      <c r="W18" s="22">
        <v>2500</v>
      </c>
      <c r="X18" s="22">
        <v>5500</v>
      </c>
      <c r="Y18" s="22">
        <v>2500</v>
      </c>
      <c r="Z18" s="22">
        <v>3000</v>
      </c>
      <c r="AA18" s="22">
        <v>4000</v>
      </c>
      <c r="AB18" s="22">
        <v>3500</v>
      </c>
      <c r="AC18" s="22">
        <v>2500</v>
      </c>
      <c r="AD18" s="22">
        <v>3500</v>
      </c>
      <c r="AE18" s="22">
        <v>4500</v>
      </c>
      <c r="AF18" s="22">
        <v>3000</v>
      </c>
      <c r="AG18" s="22">
        <v>1500</v>
      </c>
      <c r="AH18" s="28">
        <f>SUM(B18:AG18)</f>
        <v>84950</v>
      </c>
      <c r="AI18" s="23"/>
    </row>
    <row r="19" spans="1:36" s="6" customFormat="1" ht="19" x14ac:dyDescent="0.25">
      <c r="A19" s="27" t="s">
        <v>26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1000</v>
      </c>
      <c r="I19" s="22">
        <v>0</v>
      </c>
      <c r="J19" s="22">
        <v>2500</v>
      </c>
      <c r="K19" s="22">
        <v>2000</v>
      </c>
      <c r="L19" s="22">
        <v>0</v>
      </c>
      <c r="M19" s="22">
        <v>1000</v>
      </c>
      <c r="N19" s="22">
        <v>0</v>
      </c>
      <c r="O19" s="22">
        <v>0</v>
      </c>
      <c r="P19" s="22"/>
      <c r="Q19" s="22">
        <v>1500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5500</v>
      </c>
      <c r="Y19" s="22">
        <v>1500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1000</v>
      </c>
      <c r="AH19" s="28">
        <f>SUM(B19:AG19)</f>
        <v>16000</v>
      </c>
      <c r="AI19" s="23"/>
    </row>
    <row r="20" spans="1:36" s="6" customFormat="1" ht="19" x14ac:dyDescent="0.25">
      <c r="A20" s="27"/>
      <c r="B20" s="22"/>
      <c r="C20" s="22"/>
      <c r="D20" s="22"/>
      <c r="E20" s="22"/>
      <c r="F20" s="22"/>
      <c r="G20" s="22"/>
      <c r="H20" s="22"/>
      <c r="I20" s="22"/>
      <c r="J20" s="22"/>
      <c r="K20" s="22">
        <v>1000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8">
        <f>SUM(B20:AG20)</f>
        <v>1000</v>
      </c>
      <c r="AI20" s="23"/>
    </row>
    <row r="21" spans="1:36" s="7" customFormat="1" ht="19" x14ac:dyDescent="0.25">
      <c r="A21" s="5" t="s">
        <v>27</v>
      </c>
      <c r="B21" s="25">
        <f t="shared" ref="B21:J21" si="1">SUM(B18:B19)</f>
        <v>3000</v>
      </c>
      <c r="C21" s="25">
        <f t="shared" si="1"/>
        <v>750</v>
      </c>
      <c r="D21" s="25">
        <f t="shared" si="1"/>
        <v>3000</v>
      </c>
      <c r="E21" s="25">
        <f t="shared" si="1"/>
        <v>750</v>
      </c>
      <c r="F21" s="25">
        <f t="shared" si="1"/>
        <v>2000</v>
      </c>
      <c r="G21" s="25">
        <f t="shared" si="1"/>
        <v>700</v>
      </c>
      <c r="H21" s="25">
        <f t="shared" si="1"/>
        <v>3500</v>
      </c>
      <c r="I21" s="25">
        <f t="shared" si="1"/>
        <v>500</v>
      </c>
      <c r="J21" s="25">
        <f t="shared" si="1"/>
        <v>5000</v>
      </c>
      <c r="K21" s="25">
        <f>SUM(K18:K20)</f>
        <v>5000</v>
      </c>
      <c r="L21" s="25">
        <f t="shared" ref="L21:AG21" si="2">SUM(L18:L19)</f>
        <v>3000</v>
      </c>
      <c r="M21" s="25">
        <f t="shared" si="2"/>
        <v>3000</v>
      </c>
      <c r="N21" s="25">
        <f t="shared" si="2"/>
        <v>250</v>
      </c>
      <c r="O21" s="25">
        <f t="shared" si="2"/>
        <v>2500</v>
      </c>
      <c r="P21" s="25"/>
      <c r="Q21" s="25">
        <f t="shared" si="2"/>
        <v>8000</v>
      </c>
      <c r="R21" s="25">
        <f t="shared" si="2"/>
        <v>3000</v>
      </c>
      <c r="S21" s="25">
        <f t="shared" si="2"/>
        <v>3500</v>
      </c>
      <c r="T21" s="25">
        <f t="shared" si="2"/>
        <v>5000</v>
      </c>
      <c r="U21" s="25">
        <f t="shared" si="2"/>
        <v>2500</v>
      </c>
      <c r="V21" s="25">
        <f t="shared" si="2"/>
        <v>3000</v>
      </c>
      <c r="W21" s="25">
        <f t="shared" si="2"/>
        <v>2500</v>
      </c>
      <c r="X21" s="25">
        <f t="shared" si="2"/>
        <v>11000</v>
      </c>
      <c r="Y21" s="25">
        <f t="shared" si="2"/>
        <v>4000</v>
      </c>
      <c r="Z21" s="25">
        <f t="shared" ref="Z21" si="3">SUM(Z18:Z19)</f>
        <v>3000</v>
      </c>
      <c r="AA21" s="25">
        <f t="shared" si="2"/>
        <v>4000</v>
      </c>
      <c r="AB21" s="25">
        <f t="shared" si="2"/>
        <v>3500</v>
      </c>
      <c r="AC21" s="25">
        <f t="shared" si="2"/>
        <v>2500</v>
      </c>
      <c r="AD21" s="25">
        <f t="shared" si="2"/>
        <v>3500</v>
      </c>
      <c r="AE21" s="25">
        <f t="shared" si="2"/>
        <v>4500</v>
      </c>
      <c r="AF21" s="25">
        <f t="shared" si="2"/>
        <v>3000</v>
      </c>
      <c r="AG21" s="25">
        <f t="shared" si="2"/>
        <v>2500</v>
      </c>
      <c r="AH21" s="24">
        <f>SUM(B21:AG21)</f>
        <v>101950</v>
      </c>
      <c r="AI21" s="25"/>
    </row>
    <row r="22" spans="1:36" s="31" customFormat="1" ht="16" x14ac:dyDescent="0.2">
      <c r="A22" s="30" t="s">
        <v>28</v>
      </c>
      <c r="B22" s="31">
        <f t="shared" ref="B22:AG22" si="4">SUM(B15-B21)</f>
        <v>808</v>
      </c>
      <c r="C22" s="31">
        <f t="shared" si="4"/>
        <v>-20.399999999999977</v>
      </c>
      <c r="D22" s="31">
        <f t="shared" si="4"/>
        <v>414.5</v>
      </c>
      <c r="E22" s="31">
        <f t="shared" ca="1" si="4"/>
        <v>-34</v>
      </c>
      <c r="F22" s="31">
        <f t="shared" si="4"/>
        <v>-1482</v>
      </c>
      <c r="G22" s="31">
        <f t="shared" si="4"/>
        <v>1376</v>
      </c>
      <c r="H22" s="31">
        <f t="shared" si="4"/>
        <v>-1816.1</v>
      </c>
      <c r="I22" s="29">
        <f t="shared" si="4"/>
        <v>-195.5</v>
      </c>
      <c r="J22" s="31">
        <f t="shared" si="4"/>
        <v>-776</v>
      </c>
      <c r="K22" s="31">
        <f t="shared" si="4"/>
        <v>-284.10000000000036</v>
      </c>
      <c r="L22" s="31">
        <f t="shared" si="4"/>
        <v>201.5</v>
      </c>
      <c r="M22" s="29">
        <f t="shared" si="4"/>
        <v>-3000</v>
      </c>
      <c r="N22" s="29">
        <f t="shared" si="4"/>
        <v>-95.16</v>
      </c>
      <c r="O22" s="29">
        <f t="shared" si="4"/>
        <v>-339.59999999999991</v>
      </c>
      <c r="P22" s="29"/>
      <c r="Q22" s="29">
        <f t="shared" si="4"/>
        <v>256</v>
      </c>
      <c r="R22" s="31">
        <f t="shared" si="4"/>
        <v>838.86000000000058</v>
      </c>
      <c r="S22" s="31">
        <f t="shared" si="4"/>
        <v>291</v>
      </c>
      <c r="T22" s="29">
        <f t="shared" si="4"/>
        <v>-876.89999999999964</v>
      </c>
      <c r="U22" s="29">
        <f t="shared" si="4"/>
        <v>-805</v>
      </c>
      <c r="V22" s="29">
        <f t="shared" si="4"/>
        <v>1</v>
      </c>
      <c r="W22" s="31">
        <f t="shared" si="4"/>
        <v>-162.5</v>
      </c>
      <c r="X22" s="31">
        <f t="shared" si="4"/>
        <v>-842.80999999999949</v>
      </c>
      <c r="Y22" s="29">
        <f t="shared" si="4"/>
        <v>-649.53000000000065</v>
      </c>
      <c r="Z22" s="29">
        <f t="shared" ref="Z22" si="5">SUM(Z15-Z21)</f>
        <v>817.96000000000095</v>
      </c>
      <c r="AA22" s="31">
        <f t="shared" si="4"/>
        <v>-169.70000000000027</v>
      </c>
      <c r="AB22" s="31">
        <f t="shared" si="4"/>
        <v>428</v>
      </c>
      <c r="AC22" s="31">
        <f t="shared" si="4"/>
        <v>-1628.1999999999998</v>
      </c>
      <c r="AD22" s="31">
        <f t="shared" si="4"/>
        <v>141.59999999999991</v>
      </c>
      <c r="AE22" s="29">
        <f t="shared" si="4"/>
        <v>-402</v>
      </c>
      <c r="AF22" s="29">
        <f t="shared" si="4"/>
        <v>422.98</v>
      </c>
      <c r="AG22" s="29">
        <f t="shared" si="4"/>
        <v>646.00999999999976</v>
      </c>
      <c r="AH22" s="30">
        <f ca="1">SUM(B22:AG22)</f>
        <v>-6936.09</v>
      </c>
    </row>
    <row r="23" spans="1:36" customFormat="1" x14ac:dyDescent="0.2"/>
    <row r="24" spans="1:36" x14ac:dyDescent="0.2">
      <c r="A24" s="3">
        <v>2013</v>
      </c>
      <c r="B24"/>
      <c r="C24" s="40"/>
      <c r="D24"/>
      <c r="E24"/>
      <c r="F24" s="40" t="s">
        <v>112</v>
      </c>
      <c r="G24"/>
      <c r="H24" s="40" t="s">
        <v>75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 s="40"/>
      <c r="AG24"/>
      <c r="AH24" s="26">
        <f t="shared" ref="AH24:AH27" si="6">SUM(B24:AG24)</f>
        <v>0</v>
      </c>
      <c r="AI24" s="21"/>
    </row>
    <row r="25" spans="1:36" x14ac:dyDescent="0.2">
      <c r="A25" s="3">
        <v>2014</v>
      </c>
      <c r="B25" s="21">
        <v>4052</v>
      </c>
      <c r="C25" s="44">
        <v>0</v>
      </c>
      <c r="D25" s="21">
        <v>5860</v>
      </c>
      <c r="E25" s="21">
        <v>1958</v>
      </c>
      <c r="F25" s="44">
        <v>3300</v>
      </c>
      <c r="G25" s="21"/>
      <c r="H25" s="44">
        <v>2893</v>
      </c>
      <c r="I25" s="21">
        <v>1393</v>
      </c>
      <c r="J25" s="21">
        <v>3615</v>
      </c>
      <c r="K25" s="21">
        <v>2989</v>
      </c>
      <c r="L25" s="21">
        <v>3744</v>
      </c>
      <c r="M25" s="21">
        <v>1648</v>
      </c>
      <c r="N25" s="21">
        <v>2430</v>
      </c>
      <c r="O25" s="21"/>
      <c r="P25" s="21"/>
      <c r="Q25" s="21">
        <v>6265</v>
      </c>
      <c r="R25" s="21">
        <v>3574</v>
      </c>
      <c r="S25" s="21"/>
      <c r="T25" s="21">
        <v>5532</v>
      </c>
      <c r="U25" s="21">
        <v>8125</v>
      </c>
      <c r="V25" s="21"/>
      <c r="W25" s="21">
        <v>4448</v>
      </c>
      <c r="X25" s="21">
        <v>12213</v>
      </c>
      <c r="Y25" s="21">
        <v>3040</v>
      </c>
      <c r="Z25" s="21"/>
      <c r="AA25" s="21">
        <v>5196</v>
      </c>
      <c r="AB25" s="21">
        <v>1797</v>
      </c>
      <c r="AC25" s="21">
        <v>2598</v>
      </c>
      <c r="AD25" s="21">
        <v>3404</v>
      </c>
      <c r="AE25" s="21">
        <v>0</v>
      </c>
      <c r="AF25" s="44">
        <v>7642</v>
      </c>
      <c r="AG25" s="21">
        <v>2383</v>
      </c>
      <c r="AH25" s="26">
        <f t="shared" si="6"/>
        <v>100099</v>
      </c>
      <c r="AI25" s="21"/>
      <c r="AJ25" s="21">
        <v>2019</v>
      </c>
    </row>
    <row r="26" spans="1:36" x14ac:dyDescent="0.2">
      <c r="A26" s="3">
        <v>2015</v>
      </c>
      <c r="B26" s="3">
        <v>3586</v>
      </c>
      <c r="C26" s="40">
        <v>0</v>
      </c>
      <c r="D26" s="3">
        <v>5000</v>
      </c>
      <c r="E26" s="3">
        <v>1885</v>
      </c>
      <c r="F26" s="40">
        <v>1240</v>
      </c>
      <c r="H26" s="40">
        <v>2736</v>
      </c>
      <c r="I26" s="3">
        <v>650</v>
      </c>
      <c r="J26" s="3">
        <v>5141</v>
      </c>
      <c r="K26" s="3">
        <v>2758</v>
      </c>
      <c r="L26" s="3">
        <v>3466</v>
      </c>
      <c r="M26" s="3">
        <v>1655</v>
      </c>
      <c r="N26" s="3">
        <v>3267</v>
      </c>
      <c r="O26" s="3">
        <v>1962</v>
      </c>
      <c r="Q26" s="3">
        <v>7130</v>
      </c>
      <c r="R26" s="3">
        <v>3263</v>
      </c>
      <c r="T26" s="3">
        <v>5043</v>
      </c>
      <c r="U26" s="3">
        <v>9941</v>
      </c>
      <c r="V26" s="3">
        <v>2423</v>
      </c>
      <c r="X26" s="3">
        <v>12408</v>
      </c>
      <c r="Y26" s="3">
        <v>5786</v>
      </c>
      <c r="AB26" s="3">
        <v>1429</v>
      </c>
      <c r="AC26" s="3">
        <v>2198</v>
      </c>
      <c r="AD26" s="3">
        <v>4348</v>
      </c>
      <c r="AE26" s="3">
        <v>3980</v>
      </c>
      <c r="AF26" s="40">
        <v>5747</v>
      </c>
      <c r="AG26" s="3">
        <v>3165</v>
      </c>
      <c r="AH26" s="26">
        <f t="shared" si="6"/>
        <v>100207</v>
      </c>
    </row>
    <row r="27" spans="1:36" x14ac:dyDescent="0.2">
      <c r="A27" s="3">
        <v>2016</v>
      </c>
      <c r="B27" s="3">
        <v>2832</v>
      </c>
      <c r="C27" s="40">
        <v>1770</v>
      </c>
      <c r="D27" s="3">
        <v>4537</v>
      </c>
      <c r="E27" s="3">
        <v>2022</v>
      </c>
      <c r="F27" s="40">
        <v>2040</v>
      </c>
      <c r="H27" s="40">
        <v>2281</v>
      </c>
      <c r="I27" s="3">
        <v>1343</v>
      </c>
      <c r="J27" s="3">
        <v>5203</v>
      </c>
      <c r="K27" s="3">
        <v>3316</v>
      </c>
      <c r="L27" s="3">
        <v>3428</v>
      </c>
      <c r="M27" s="3">
        <v>1836</v>
      </c>
      <c r="N27" s="3">
        <v>2005</v>
      </c>
      <c r="O27" s="3">
        <v>2363</v>
      </c>
      <c r="Q27" s="3">
        <v>7545</v>
      </c>
      <c r="R27" s="3">
        <v>3566</v>
      </c>
      <c r="T27" s="3">
        <v>5459</v>
      </c>
      <c r="U27" s="3">
        <v>11049</v>
      </c>
      <c r="X27" s="3">
        <v>10489</v>
      </c>
      <c r="Y27" s="3">
        <v>7141</v>
      </c>
      <c r="AA27" s="3">
        <v>3381</v>
      </c>
      <c r="AB27" s="3">
        <v>3342</v>
      </c>
      <c r="AC27" s="3">
        <v>2479</v>
      </c>
      <c r="AD27" s="3">
        <v>5361</v>
      </c>
      <c r="AE27" s="3">
        <v>4417</v>
      </c>
      <c r="AF27" s="40">
        <v>5774</v>
      </c>
      <c r="AG27" s="3">
        <v>1977</v>
      </c>
      <c r="AH27" s="3">
        <f t="shared" si="6"/>
        <v>106956</v>
      </c>
    </row>
    <row r="28" spans="1:36" x14ac:dyDescent="0.2">
      <c r="A28" s="3">
        <v>2017</v>
      </c>
      <c r="C28" s="40"/>
      <c r="F28" s="40"/>
      <c r="H28" s="40">
        <v>2900</v>
      </c>
      <c r="K28" s="3">
        <v>4647</v>
      </c>
      <c r="U28" s="3">
        <v>6500</v>
      </c>
      <c r="AF28" s="40"/>
      <c r="AG28" s="3">
        <v>2894</v>
      </c>
      <c r="AH28" s="3"/>
    </row>
    <row r="29" spans="1:36" x14ac:dyDescent="0.2">
      <c r="A29" s="3">
        <v>2018</v>
      </c>
      <c r="B29" s="3">
        <v>3194</v>
      </c>
      <c r="C29" s="40"/>
      <c r="D29" s="3">
        <v>1906</v>
      </c>
      <c r="E29" s="3">
        <v>694</v>
      </c>
      <c r="F29" s="40">
        <v>2300</v>
      </c>
      <c r="G29" s="3">
        <v>545</v>
      </c>
      <c r="H29" s="40">
        <v>3217</v>
      </c>
      <c r="I29" s="3">
        <v>642</v>
      </c>
      <c r="J29" s="3">
        <v>5032</v>
      </c>
      <c r="K29" s="3">
        <v>4927</v>
      </c>
      <c r="L29" s="3">
        <v>2250</v>
      </c>
      <c r="M29" s="3">
        <v>2062</v>
      </c>
      <c r="N29" s="3">
        <v>2310</v>
      </c>
      <c r="O29" s="3">
        <v>2573</v>
      </c>
      <c r="Q29" s="3">
        <v>9807</v>
      </c>
      <c r="R29" s="3">
        <v>2648</v>
      </c>
      <c r="S29" s="3">
        <v>3544</v>
      </c>
      <c r="T29" s="3">
        <v>5114</v>
      </c>
      <c r="U29" s="3">
        <v>5437</v>
      </c>
      <c r="V29" s="3">
        <v>921</v>
      </c>
      <c r="W29" s="3">
        <v>2519</v>
      </c>
      <c r="X29" s="3">
        <v>12316</v>
      </c>
      <c r="Y29" s="3">
        <v>5902</v>
      </c>
      <c r="AA29" s="3">
        <v>4032</v>
      </c>
      <c r="AB29" s="3">
        <v>2835</v>
      </c>
      <c r="AC29" s="3">
        <v>3056</v>
      </c>
      <c r="AD29" s="3">
        <v>3676</v>
      </c>
      <c r="AE29" s="3">
        <v>4268</v>
      </c>
      <c r="AG29" s="3">
        <v>2574</v>
      </c>
      <c r="AH29" s="3"/>
    </row>
    <row r="30" spans="1:36" customFormat="1" x14ac:dyDescent="0.2"/>
    <row r="31" spans="1:36" customFormat="1" x14ac:dyDescent="0.2"/>
    <row r="32" spans="1:36" x14ac:dyDescent="0.2">
      <c r="AH32" s="3"/>
    </row>
    <row r="33" spans="1:34" x14ac:dyDescent="0.2">
      <c r="A33" s="3" t="s">
        <v>29</v>
      </c>
      <c r="AH33" s="3"/>
    </row>
    <row r="34" spans="1:34" x14ac:dyDescent="0.2">
      <c r="A34" s="3" t="s">
        <v>113</v>
      </c>
      <c r="B34" s="3" t="s">
        <v>114</v>
      </c>
      <c r="AH34" s="3"/>
    </row>
    <row r="35" spans="1:34" x14ac:dyDescent="0.2">
      <c r="A35" s="3" t="s">
        <v>30</v>
      </c>
      <c r="B35" s="3" t="s">
        <v>117</v>
      </c>
      <c r="AH35" s="3"/>
    </row>
    <row r="36" spans="1:34" x14ac:dyDescent="0.2">
      <c r="A36" s="3" t="s">
        <v>31</v>
      </c>
      <c r="B36" s="3" t="s">
        <v>116</v>
      </c>
      <c r="AH36" s="3"/>
    </row>
    <row r="37" spans="1:34" x14ac:dyDescent="0.2">
      <c r="A37" s="3" t="s">
        <v>32</v>
      </c>
      <c r="B37" s="3" t="s">
        <v>115</v>
      </c>
      <c r="AH37" s="3"/>
    </row>
    <row r="38" spans="1:34" x14ac:dyDescent="0.2">
      <c r="A38" s="3" t="s">
        <v>10</v>
      </c>
      <c r="B38" s="3" t="s">
        <v>118</v>
      </c>
      <c r="AH38" s="3"/>
    </row>
  </sheetData>
  <dataConsolidate/>
  <phoneticPr fontId="0" type="noConversion"/>
  <pageMargins left="0.7" right="0.7" top="0.75" bottom="0.75" header="0.3" footer="0.3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198"/>
  <sheetViews>
    <sheetView workbookViewId="0">
      <pane ySplit="1040" activePane="bottomLeft"/>
      <selection activeCell="X76" sqref="X67:Z76"/>
      <selection pane="bottomLeft" activeCell="B50" sqref="B50"/>
    </sheetView>
  </sheetViews>
  <sheetFormatPr baseColWidth="10" defaultColWidth="8.83203125" defaultRowHeight="19" x14ac:dyDescent="0.25"/>
  <cols>
    <col min="1" max="1" width="9.1640625" style="33" bestFit="1" customWidth="1"/>
    <col min="2" max="2" width="10.5" style="33" bestFit="1" customWidth="1"/>
    <col min="3" max="3" width="8.83203125" style="33"/>
    <col min="4" max="4" width="27" style="33" bestFit="1" customWidth="1"/>
    <col min="5" max="5" width="11" style="33" customWidth="1"/>
    <col min="6" max="6" width="9.6640625" style="33" customWidth="1"/>
    <col min="7" max="7" width="11" style="33" customWidth="1"/>
    <col min="8" max="12" width="4.83203125" style="33" customWidth="1"/>
    <col min="13" max="23" width="4.83203125" style="33" hidden="1" customWidth="1"/>
    <col min="24" max="24" width="8.6640625" style="33" bestFit="1" customWidth="1"/>
    <col min="25" max="25" width="7.1640625" style="33" customWidth="1"/>
    <col min="26" max="26" width="8.83203125" style="33"/>
    <col min="27" max="27" width="8.83203125" style="32"/>
    <col min="28" max="28" width="12.6640625" style="32" bestFit="1" customWidth="1"/>
    <col min="29" max="31" width="8.83203125" style="32"/>
    <col min="32" max="16384" width="8.83203125" style="33"/>
  </cols>
  <sheetData>
    <row r="1" spans="1:39" x14ac:dyDescent="0.25">
      <c r="A1" s="52" t="s">
        <v>80</v>
      </c>
      <c r="B1" s="42"/>
      <c r="C1" s="42"/>
      <c r="D1" s="42"/>
      <c r="E1" s="42"/>
      <c r="F1" s="42">
        <f>X67</f>
        <v>336</v>
      </c>
      <c r="G1" s="42">
        <f>Y67</f>
        <v>4715.8999999999996</v>
      </c>
      <c r="H1" s="42">
        <v>8</v>
      </c>
      <c r="I1" s="42">
        <v>10</v>
      </c>
      <c r="J1" s="42">
        <v>12</v>
      </c>
      <c r="K1" s="42">
        <v>14</v>
      </c>
      <c r="L1" s="42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42"/>
      <c r="Y1" s="42"/>
      <c r="Z1" s="42"/>
      <c r="AD1" s="32" t="s">
        <v>71</v>
      </c>
      <c r="AE1" s="32" t="s">
        <v>81</v>
      </c>
      <c r="AG1" s="33" t="str">
        <f>$A$1</f>
        <v>Fransa</v>
      </c>
      <c r="AH1" s="33" t="str">
        <f t="shared" ref="AH1:AM1" si="0">$A$1</f>
        <v>Fransa</v>
      </c>
      <c r="AI1" s="33" t="str">
        <f t="shared" si="0"/>
        <v>Fransa</v>
      </c>
      <c r="AJ1" s="33" t="str">
        <f t="shared" si="0"/>
        <v>Fransa</v>
      </c>
      <c r="AK1" s="33" t="str">
        <f t="shared" si="0"/>
        <v>Fransa</v>
      </c>
      <c r="AL1" s="33" t="str">
        <f t="shared" si="0"/>
        <v>Fransa</v>
      </c>
      <c r="AM1" s="33" t="str">
        <f t="shared" si="0"/>
        <v>Fransa</v>
      </c>
    </row>
    <row r="2" spans="1:39" x14ac:dyDescent="0.25">
      <c r="A2" s="42" t="s">
        <v>35</v>
      </c>
      <c r="B2" s="42" t="s">
        <v>36</v>
      </c>
      <c r="C2" s="42" t="s">
        <v>37</v>
      </c>
      <c r="D2" s="42" t="s">
        <v>38</v>
      </c>
      <c r="E2" s="42" t="s">
        <v>39</v>
      </c>
      <c r="F2" s="42" t="s">
        <v>40</v>
      </c>
      <c r="G2" s="42" t="s">
        <v>41</v>
      </c>
      <c r="H2" s="33">
        <v>8</v>
      </c>
      <c r="I2" s="33" t="s">
        <v>52</v>
      </c>
      <c r="J2" s="33">
        <v>10</v>
      </c>
      <c r="K2" s="33" t="s">
        <v>53</v>
      </c>
      <c r="L2" s="33" t="s">
        <v>54</v>
      </c>
      <c r="M2" s="33">
        <v>12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42" t="s">
        <v>42</v>
      </c>
      <c r="Y2" s="42" t="s">
        <v>6</v>
      </c>
      <c r="Z2" s="42" t="s">
        <v>43</v>
      </c>
      <c r="AD2" s="32" t="s">
        <v>73</v>
      </c>
      <c r="AE2" s="32" t="s">
        <v>82</v>
      </c>
      <c r="AG2" s="33" t="s">
        <v>6</v>
      </c>
      <c r="AH2" s="33" t="s">
        <v>44</v>
      </c>
      <c r="AI2" s="33" t="s">
        <v>45</v>
      </c>
      <c r="AJ2" s="33" t="s">
        <v>46</v>
      </c>
      <c r="AK2" s="33" t="s">
        <v>47</v>
      </c>
      <c r="AL2" s="33" t="s">
        <v>48</v>
      </c>
      <c r="AM2" s="33" t="s">
        <v>49</v>
      </c>
    </row>
    <row r="3" spans="1:39" ht="16" customHeight="1" x14ac:dyDescent="0.25">
      <c r="H3" s="32" t="s">
        <v>61</v>
      </c>
      <c r="I3" s="32" t="s">
        <v>62</v>
      </c>
      <c r="J3" s="32" t="s">
        <v>63</v>
      </c>
      <c r="K3" s="32" t="s">
        <v>64</v>
      </c>
      <c r="L3" s="32" t="s">
        <v>65</v>
      </c>
      <c r="M3" s="32" t="s">
        <v>66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3">
        <f t="shared" ref="X3" si="1">SUM(H3:M3)</f>
        <v>0</v>
      </c>
      <c r="Y3" s="33">
        <f t="shared" ref="Y3" si="2">F3*X3</f>
        <v>0</v>
      </c>
      <c r="AD3" s="32" t="s">
        <v>83</v>
      </c>
      <c r="AE3" s="32" t="s">
        <v>84</v>
      </c>
      <c r="AF3" s="33" t="s">
        <v>12</v>
      </c>
      <c r="AG3" s="33">
        <f t="shared" ref="AG3:AG14" si="3">SUMIF($A$3:$A$69,AF3,$Y$3:$Y$101)</f>
        <v>2267.1999999999998</v>
      </c>
      <c r="AH3" s="33">
        <f t="shared" ref="AH3:AH14" si="4">SUMIF($A$3:$A$69,AF3,$H$3:$H$70)</f>
        <v>19</v>
      </c>
      <c r="AI3" s="33">
        <f t="shared" ref="AI3:AI14" si="5">SUMIF($A$3:$A$69,AF3,$I$3:$I$70)</f>
        <v>42</v>
      </c>
      <c r="AJ3" s="33">
        <f t="shared" ref="AJ3:AJ14" si="6">SUMIF($A$3:$A$69,AF3,$J$3:$J$70)</f>
        <v>46</v>
      </c>
      <c r="AK3" s="33">
        <f t="shared" ref="AK3:AK14" si="7">SUMIF($A$3:$A$69,AF3,$K$3:$K$70)</f>
        <v>37</v>
      </c>
      <c r="AL3" s="33">
        <f t="shared" ref="AL3:AL14" si="8">SUMIF($A$3:$A$69,AF3,$L$3:$L$70)</f>
        <v>14</v>
      </c>
      <c r="AM3" s="33">
        <f t="shared" ref="AM3:AM14" si="9">SUMIF($A$3:$A$69,AF3,$M$3:$M$70)</f>
        <v>0</v>
      </c>
    </row>
    <row r="4" spans="1:39" x14ac:dyDescent="0.25">
      <c r="H4" s="32">
        <v>36</v>
      </c>
      <c r="I4" s="32">
        <v>37</v>
      </c>
      <c r="J4" s="32">
        <v>38</v>
      </c>
      <c r="K4" s="32">
        <v>39</v>
      </c>
      <c r="L4" s="32">
        <v>40</v>
      </c>
      <c r="M4" s="32">
        <v>41</v>
      </c>
      <c r="N4" s="32">
        <v>42</v>
      </c>
      <c r="O4" s="32">
        <v>35</v>
      </c>
      <c r="P4" s="32"/>
      <c r="Q4" s="32"/>
      <c r="R4" s="32"/>
      <c r="S4" s="32"/>
      <c r="T4" s="32"/>
      <c r="U4" s="32"/>
      <c r="V4" s="32"/>
      <c r="W4" s="32"/>
      <c r="AF4" s="33" t="s">
        <v>13</v>
      </c>
      <c r="AG4" s="33">
        <f t="shared" si="3"/>
        <v>2448.6999999999994</v>
      </c>
      <c r="AH4" s="33">
        <f t="shared" si="4"/>
        <v>24</v>
      </c>
      <c r="AI4" s="33">
        <f t="shared" si="5"/>
        <v>46</v>
      </c>
      <c r="AJ4" s="33">
        <f t="shared" si="6"/>
        <v>49</v>
      </c>
      <c r="AK4" s="33">
        <f t="shared" si="7"/>
        <v>43</v>
      </c>
      <c r="AL4" s="33">
        <f t="shared" si="8"/>
        <v>16</v>
      </c>
      <c r="AM4" s="33">
        <f t="shared" si="9"/>
        <v>0</v>
      </c>
    </row>
    <row r="5" spans="1:39" x14ac:dyDescent="0.25">
      <c r="H5" s="43">
        <v>36</v>
      </c>
      <c r="I5" s="43">
        <v>37</v>
      </c>
      <c r="J5" s="43">
        <v>38</v>
      </c>
      <c r="K5" s="43">
        <v>39</v>
      </c>
      <c r="L5" s="43">
        <v>40</v>
      </c>
      <c r="M5" s="43">
        <v>40.5</v>
      </c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U5" s="32"/>
      <c r="V5" s="32"/>
      <c r="W5" s="32"/>
      <c r="AF5" s="33" t="s">
        <v>14</v>
      </c>
      <c r="AG5" s="33">
        <f t="shared" si="3"/>
        <v>0</v>
      </c>
      <c r="AH5" s="33">
        <f t="shared" si="4"/>
        <v>0</v>
      </c>
      <c r="AI5" s="33">
        <f t="shared" si="5"/>
        <v>0</v>
      </c>
      <c r="AJ5" s="33">
        <f t="shared" si="6"/>
        <v>0</v>
      </c>
      <c r="AK5" s="33">
        <f t="shared" si="7"/>
        <v>0</v>
      </c>
      <c r="AL5" s="33">
        <f t="shared" si="8"/>
        <v>0</v>
      </c>
      <c r="AM5" s="33">
        <f t="shared" si="9"/>
        <v>0</v>
      </c>
    </row>
    <row r="6" spans="1:39" x14ac:dyDescent="0.25">
      <c r="AF6" s="33" t="s">
        <v>15</v>
      </c>
      <c r="AG6" s="33">
        <f t="shared" si="3"/>
        <v>0</v>
      </c>
      <c r="AH6" s="33">
        <f t="shared" si="4"/>
        <v>0</v>
      </c>
      <c r="AI6" s="33">
        <f t="shared" si="5"/>
        <v>0</v>
      </c>
      <c r="AJ6" s="33">
        <f t="shared" si="6"/>
        <v>0</v>
      </c>
      <c r="AK6" s="33">
        <f t="shared" si="7"/>
        <v>0</v>
      </c>
      <c r="AL6" s="33">
        <f t="shared" si="8"/>
        <v>0</v>
      </c>
      <c r="AM6" s="33">
        <f t="shared" si="9"/>
        <v>0</v>
      </c>
    </row>
    <row r="7" spans="1:39" x14ac:dyDescent="0.25">
      <c r="A7" s="32" t="s">
        <v>12</v>
      </c>
      <c r="B7" s="32">
        <v>20605878</v>
      </c>
      <c r="C7" s="32" t="s">
        <v>144</v>
      </c>
      <c r="D7" s="32" t="s">
        <v>157</v>
      </c>
      <c r="E7" s="32" t="s">
        <v>127</v>
      </c>
      <c r="F7" s="32">
        <v>14.3</v>
      </c>
      <c r="G7" s="32">
        <v>39.99</v>
      </c>
      <c r="H7" s="53">
        <v>1</v>
      </c>
      <c r="I7" s="53">
        <v>2</v>
      </c>
      <c r="J7" s="53">
        <v>2</v>
      </c>
      <c r="K7" s="53">
        <v>2</v>
      </c>
      <c r="L7" s="53">
        <v>1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3">
        <f>SUM(H7:L7)</f>
        <v>8</v>
      </c>
      <c r="Y7" s="33">
        <f>SUM(F7*X7)</f>
        <v>114.4</v>
      </c>
      <c r="Z7" s="33">
        <f>SUM(G7/F7)</f>
        <v>2.7965034965034965</v>
      </c>
      <c r="AF7" s="33" t="s">
        <v>16</v>
      </c>
      <c r="AG7" s="33">
        <f t="shared" si="3"/>
        <v>0</v>
      </c>
      <c r="AH7" s="33">
        <f t="shared" si="4"/>
        <v>0</v>
      </c>
      <c r="AI7" s="33">
        <f t="shared" si="5"/>
        <v>0</v>
      </c>
      <c r="AJ7" s="33">
        <f t="shared" si="6"/>
        <v>0</v>
      </c>
      <c r="AK7" s="33">
        <f t="shared" si="7"/>
        <v>0</v>
      </c>
      <c r="AL7" s="33">
        <f t="shared" si="8"/>
        <v>0</v>
      </c>
      <c r="AM7" s="33">
        <f t="shared" si="9"/>
        <v>0</v>
      </c>
    </row>
    <row r="8" spans="1:39" x14ac:dyDescent="0.25">
      <c r="A8" s="32" t="s">
        <v>12</v>
      </c>
      <c r="B8" s="32">
        <v>20605563</v>
      </c>
      <c r="C8" s="32" t="s">
        <v>128</v>
      </c>
      <c r="D8" s="32" t="s">
        <v>158</v>
      </c>
      <c r="E8" s="32" t="s">
        <v>159</v>
      </c>
      <c r="F8" s="32">
        <v>19.649999999999999</v>
      </c>
      <c r="G8" s="32">
        <v>59.99</v>
      </c>
      <c r="H8" s="53">
        <v>1</v>
      </c>
      <c r="I8" s="53">
        <v>2</v>
      </c>
      <c r="J8" s="53">
        <v>2</v>
      </c>
      <c r="K8" s="53">
        <v>1</v>
      </c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>
        <f t="shared" ref="X8:X30" si="10">SUM(H8:L8)</f>
        <v>6</v>
      </c>
      <c r="Y8" s="33">
        <f t="shared" ref="Y8:Y30" si="11">SUM(F8*X8)</f>
        <v>117.89999999999999</v>
      </c>
      <c r="Z8" s="33">
        <f t="shared" ref="Z8:Z30" si="12">SUM(G8/F8)</f>
        <v>3.0529262086514</v>
      </c>
      <c r="AF8" s="33" t="s">
        <v>17</v>
      </c>
      <c r="AG8" s="33">
        <f t="shared" si="3"/>
        <v>0</v>
      </c>
      <c r="AH8" s="33">
        <f t="shared" si="4"/>
        <v>0</v>
      </c>
      <c r="AI8" s="33">
        <f t="shared" si="5"/>
        <v>0</v>
      </c>
      <c r="AJ8" s="33">
        <f t="shared" si="6"/>
        <v>0</v>
      </c>
      <c r="AK8" s="33">
        <f t="shared" si="7"/>
        <v>0</v>
      </c>
      <c r="AL8" s="33">
        <f t="shared" si="8"/>
        <v>0</v>
      </c>
      <c r="AM8" s="33">
        <f t="shared" si="9"/>
        <v>0</v>
      </c>
    </row>
    <row r="9" spans="1:39" x14ac:dyDescent="0.25">
      <c r="A9" s="32" t="s">
        <v>12</v>
      </c>
      <c r="B9" s="32" t="s">
        <v>160</v>
      </c>
      <c r="C9" s="32" t="s">
        <v>144</v>
      </c>
      <c r="D9" s="32" t="s">
        <v>161</v>
      </c>
      <c r="E9" s="32" t="s">
        <v>162</v>
      </c>
      <c r="F9" s="32">
        <v>12.5</v>
      </c>
      <c r="G9" s="32">
        <v>39.99</v>
      </c>
      <c r="H9" s="53">
        <v>1</v>
      </c>
      <c r="I9" s="53">
        <v>2</v>
      </c>
      <c r="J9" s="53">
        <v>2</v>
      </c>
      <c r="K9" s="53">
        <v>2</v>
      </c>
      <c r="L9" s="53">
        <v>1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3">
        <f t="shared" si="10"/>
        <v>8</v>
      </c>
      <c r="Y9" s="33">
        <f t="shared" si="11"/>
        <v>100</v>
      </c>
      <c r="Z9" s="33">
        <f t="shared" si="12"/>
        <v>3.1992000000000003</v>
      </c>
      <c r="AF9" s="33" t="s">
        <v>18</v>
      </c>
      <c r="AG9" s="33">
        <f t="shared" si="3"/>
        <v>0</v>
      </c>
      <c r="AH9" s="33">
        <f t="shared" si="4"/>
        <v>0</v>
      </c>
      <c r="AI9" s="33">
        <f t="shared" si="5"/>
        <v>0</v>
      </c>
      <c r="AJ9" s="33">
        <f t="shared" si="6"/>
        <v>0</v>
      </c>
      <c r="AK9" s="33">
        <f t="shared" si="7"/>
        <v>0</v>
      </c>
      <c r="AL9" s="33">
        <f t="shared" si="8"/>
        <v>0</v>
      </c>
      <c r="AM9" s="33">
        <f t="shared" si="9"/>
        <v>0</v>
      </c>
    </row>
    <row r="10" spans="1:39" x14ac:dyDescent="0.25">
      <c r="A10" s="32" t="s">
        <v>12</v>
      </c>
      <c r="B10" s="32" t="s">
        <v>160</v>
      </c>
      <c r="C10" s="32" t="s">
        <v>144</v>
      </c>
      <c r="D10" s="32" t="s">
        <v>161</v>
      </c>
      <c r="E10" s="32" t="s">
        <v>163</v>
      </c>
      <c r="F10" s="32">
        <v>12.5</v>
      </c>
      <c r="G10" s="32">
        <v>39.99</v>
      </c>
      <c r="H10" s="53">
        <v>1</v>
      </c>
      <c r="I10" s="53">
        <v>2</v>
      </c>
      <c r="J10" s="53">
        <v>2</v>
      </c>
      <c r="K10" s="53">
        <v>2</v>
      </c>
      <c r="L10" s="53">
        <v>1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>
        <f t="shared" si="10"/>
        <v>8</v>
      </c>
      <c r="Y10" s="33">
        <f t="shared" si="11"/>
        <v>100</v>
      </c>
      <c r="Z10" s="33">
        <f t="shared" si="12"/>
        <v>3.1992000000000003</v>
      </c>
      <c r="AF10" s="33" t="s">
        <v>19</v>
      </c>
      <c r="AG10" s="33">
        <f t="shared" si="3"/>
        <v>0</v>
      </c>
      <c r="AH10" s="33">
        <f t="shared" si="4"/>
        <v>0</v>
      </c>
      <c r="AI10" s="33">
        <f t="shared" si="5"/>
        <v>0</v>
      </c>
      <c r="AJ10" s="33">
        <f t="shared" si="6"/>
        <v>0</v>
      </c>
      <c r="AK10" s="33">
        <f t="shared" si="7"/>
        <v>0</v>
      </c>
      <c r="AL10" s="33">
        <f t="shared" si="8"/>
        <v>0</v>
      </c>
      <c r="AM10" s="33">
        <f t="shared" si="9"/>
        <v>0</v>
      </c>
    </row>
    <row r="11" spans="1:39" x14ac:dyDescent="0.25">
      <c r="A11" s="32" t="s">
        <v>12</v>
      </c>
      <c r="B11" s="32" t="s">
        <v>160</v>
      </c>
      <c r="C11" s="32" t="s">
        <v>144</v>
      </c>
      <c r="D11" s="32" t="s">
        <v>161</v>
      </c>
      <c r="E11" s="32" t="s">
        <v>137</v>
      </c>
      <c r="F11" s="32">
        <v>12.5</v>
      </c>
      <c r="G11" s="32">
        <v>39.99</v>
      </c>
      <c r="H11" s="53">
        <v>1</v>
      </c>
      <c r="I11" s="53">
        <v>2</v>
      </c>
      <c r="J11" s="53">
        <v>2</v>
      </c>
      <c r="K11" s="53">
        <v>2</v>
      </c>
      <c r="L11" s="53">
        <v>1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3">
        <f t="shared" si="10"/>
        <v>8</v>
      </c>
      <c r="Y11" s="33">
        <f t="shared" si="11"/>
        <v>100</v>
      </c>
      <c r="Z11" s="33">
        <f t="shared" si="12"/>
        <v>3.1992000000000003</v>
      </c>
      <c r="AF11" s="33" t="s">
        <v>20</v>
      </c>
      <c r="AG11" s="33">
        <f t="shared" si="3"/>
        <v>0</v>
      </c>
      <c r="AH11" s="33">
        <f t="shared" si="4"/>
        <v>0</v>
      </c>
      <c r="AI11" s="33">
        <f t="shared" si="5"/>
        <v>0</v>
      </c>
      <c r="AJ11" s="33">
        <f t="shared" si="6"/>
        <v>0</v>
      </c>
      <c r="AK11" s="33">
        <f t="shared" si="7"/>
        <v>0</v>
      </c>
      <c r="AL11" s="33">
        <f t="shared" si="8"/>
        <v>0</v>
      </c>
      <c r="AM11" s="33">
        <f t="shared" si="9"/>
        <v>0</v>
      </c>
    </row>
    <row r="12" spans="1:39" x14ac:dyDescent="0.25">
      <c r="A12" s="32" t="s">
        <v>12</v>
      </c>
      <c r="B12" s="32">
        <v>20605017</v>
      </c>
      <c r="C12" s="32" t="s">
        <v>120</v>
      </c>
      <c r="D12" s="32" t="s">
        <v>164</v>
      </c>
      <c r="E12" s="32" t="s">
        <v>159</v>
      </c>
      <c r="F12" s="32">
        <v>27</v>
      </c>
      <c r="G12" s="32">
        <v>69.989999999999995</v>
      </c>
      <c r="H12" s="53"/>
      <c r="I12" s="53">
        <v>1</v>
      </c>
      <c r="J12" s="53">
        <v>2</v>
      </c>
      <c r="K12" s="53">
        <v>2</v>
      </c>
      <c r="L12" s="53">
        <v>1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3">
        <f t="shared" si="10"/>
        <v>6</v>
      </c>
      <c r="Y12" s="33">
        <f t="shared" si="11"/>
        <v>162</v>
      </c>
      <c r="Z12" s="33">
        <f t="shared" si="12"/>
        <v>2.592222222222222</v>
      </c>
      <c r="AF12" s="33" t="s">
        <v>21</v>
      </c>
      <c r="AG12" s="33">
        <f t="shared" si="3"/>
        <v>0</v>
      </c>
      <c r="AH12" s="33">
        <f t="shared" si="4"/>
        <v>0</v>
      </c>
      <c r="AI12" s="33">
        <f t="shared" si="5"/>
        <v>0</v>
      </c>
      <c r="AJ12" s="33">
        <f t="shared" si="6"/>
        <v>0</v>
      </c>
      <c r="AK12" s="33">
        <f t="shared" si="7"/>
        <v>0</v>
      </c>
      <c r="AL12" s="33">
        <f t="shared" si="8"/>
        <v>0</v>
      </c>
      <c r="AM12" s="33">
        <f t="shared" si="9"/>
        <v>0</v>
      </c>
    </row>
    <row r="13" spans="1:39" x14ac:dyDescent="0.25">
      <c r="A13" s="32" t="s">
        <v>12</v>
      </c>
      <c r="B13" s="32">
        <v>20605017</v>
      </c>
      <c r="C13" s="32" t="s">
        <v>120</v>
      </c>
      <c r="D13" s="32" t="s">
        <v>164</v>
      </c>
      <c r="E13" s="32" t="s">
        <v>165</v>
      </c>
      <c r="F13" s="32">
        <v>27</v>
      </c>
      <c r="G13" s="32">
        <v>69.989999999999995</v>
      </c>
      <c r="H13" s="53">
        <v>1</v>
      </c>
      <c r="I13" s="53">
        <v>2</v>
      </c>
      <c r="J13" s="53">
        <v>2</v>
      </c>
      <c r="K13" s="53">
        <v>1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3">
        <f t="shared" si="10"/>
        <v>6</v>
      </c>
      <c r="Y13" s="33">
        <f t="shared" si="11"/>
        <v>162</v>
      </c>
      <c r="Z13" s="33">
        <f t="shared" si="12"/>
        <v>2.592222222222222</v>
      </c>
      <c r="AF13" s="33" t="s">
        <v>22</v>
      </c>
      <c r="AG13" s="33">
        <f t="shared" si="3"/>
        <v>0</v>
      </c>
      <c r="AH13" s="33">
        <f t="shared" si="4"/>
        <v>0</v>
      </c>
      <c r="AI13" s="33">
        <f t="shared" si="5"/>
        <v>0</v>
      </c>
      <c r="AJ13" s="33">
        <f t="shared" si="6"/>
        <v>0</v>
      </c>
      <c r="AK13" s="33">
        <f t="shared" si="7"/>
        <v>0</v>
      </c>
      <c r="AL13" s="33">
        <f t="shared" si="8"/>
        <v>0</v>
      </c>
      <c r="AM13" s="33">
        <f t="shared" si="9"/>
        <v>0</v>
      </c>
    </row>
    <row r="14" spans="1:39" x14ac:dyDescent="0.25">
      <c r="A14" s="32" t="s">
        <v>12</v>
      </c>
      <c r="B14" s="32">
        <v>20605678</v>
      </c>
      <c r="C14" s="32" t="s">
        <v>144</v>
      </c>
      <c r="D14" s="32" t="s">
        <v>166</v>
      </c>
      <c r="E14" s="32" t="s">
        <v>148</v>
      </c>
      <c r="F14" s="32">
        <v>11.7</v>
      </c>
      <c r="G14" s="32">
        <v>34.99</v>
      </c>
      <c r="H14" s="32"/>
      <c r="I14" s="53">
        <v>1</v>
      </c>
      <c r="J14" s="53">
        <v>2</v>
      </c>
      <c r="K14" s="53">
        <v>2</v>
      </c>
      <c r="L14" s="53">
        <v>1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>
        <f t="shared" si="10"/>
        <v>6</v>
      </c>
      <c r="Y14" s="33">
        <f t="shared" si="11"/>
        <v>70.199999999999989</v>
      </c>
      <c r="Z14" s="33">
        <f t="shared" si="12"/>
        <v>2.9905982905982911</v>
      </c>
      <c r="AF14" s="33" t="s">
        <v>23</v>
      </c>
      <c r="AG14" s="33">
        <f t="shared" si="3"/>
        <v>0</v>
      </c>
      <c r="AH14" s="33">
        <f t="shared" si="4"/>
        <v>0</v>
      </c>
      <c r="AI14" s="33">
        <f t="shared" si="5"/>
        <v>0</v>
      </c>
      <c r="AJ14" s="33">
        <f t="shared" si="6"/>
        <v>0</v>
      </c>
      <c r="AK14" s="33">
        <f t="shared" si="7"/>
        <v>0</v>
      </c>
      <c r="AL14" s="33">
        <f t="shared" si="8"/>
        <v>0</v>
      </c>
      <c r="AM14" s="33">
        <f t="shared" si="9"/>
        <v>0</v>
      </c>
    </row>
    <row r="15" spans="1:39" x14ac:dyDescent="0.25">
      <c r="A15" s="32" t="s">
        <v>12</v>
      </c>
      <c r="B15" s="32">
        <v>20605215</v>
      </c>
      <c r="C15" s="32" t="s">
        <v>167</v>
      </c>
      <c r="D15" s="32" t="s">
        <v>168</v>
      </c>
      <c r="E15" s="32" t="s">
        <v>148</v>
      </c>
      <c r="F15" s="32">
        <v>24</v>
      </c>
      <c r="G15" s="32">
        <v>59.99</v>
      </c>
      <c r="H15" s="32">
        <v>1</v>
      </c>
      <c r="I15" s="53">
        <v>2</v>
      </c>
      <c r="J15" s="53">
        <v>2</v>
      </c>
      <c r="K15" s="53">
        <v>1</v>
      </c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3">
        <f t="shared" si="10"/>
        <v>6</v>
      </c>
      <c r="Y15" s="33">
        <f t="shared" si="11"/>
        <v>144</v>
      </c>
      <c r="Z15" s="33">
        <f t="shared" si="12"/>
        <v>2.4995833333333333</v>
      </c>
      <c r="AF15" s="33" t="str">
        <f>A1</f>
        <v>Fransa</v>
      </c>
      <c r="AG15" s="33">
        <f>SUM(AG3:AG14)</f>
        <v>4715.8999999999996</v>
      </c>
      <c r="AH15" s="33">
        <f t="shared" ref="AH15:AM15" si="13">SUM(AH3:AH14)</f>
        <v>43</v>
      </c>
      <c r="AI15" s="33">
        <f t="shared" si="13"/>
        <v>88</v>
      </c>
      <c r="AJ15" s="33">
        <f t="shared" si="13"/>
        <v>95</v>
      </c>
      <c r="AK15" s="33">
        <f t="shared" si="13"/>
        <v>80</v>
      </c>
      <c r="AL15" s="33">
        <f t="shared" si="13"/>
        <v>30</v>
      </c>
      <c r="AM15" s="33">
        <f t="shared" si="13"/>
        <v>0</v>
      </c>
    </row>
    <row r="16" spans="1:39" x14ac:dyDescent="0.25">
      <c r="A16" s="32" t="s">
        <v>12</v>
      </c>
      <c r="B16" s="32">
        <v>20605356</v>
      </c>
      <c r="C16" s="32" t="s">
        <v>144</v>
      </c>
      <c r="D16" s="32" t="s">
        <v>169</v>
      </c>
      <c r="E16" s="32" t="s">
        <v>148</v>
      </c>
      <c r="F16" s="32">
        <v>10.7</v>
      </c>
      <c r="G16" s="32">
        <v>29.99</v>
      </c>
      <c r="H16" s="32"/>
      <c r="I16" s="53">
        <v>1</v>
      </c>
      <c r="J16" s="53">
        <v>2</v>
      </c>
      <c r="K16" s="53">
        <v>2</v>
      </c>
      <c r="L16" s="53">
        <v>1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3">
        <f t="shared" si="10"/>
        <v>6</v>
      </c>
      <c r="Y16" s="33">
        <f t="shared" si="11"/>
        <v>64.199999999999989</v>
      </c>
      <c r="Z16" s="33">
        <f t="shared" si="12"/>
        <v>2.8028037383177571</v>
      </c>
    </row>
    <row r="17" spans="1:26" x14ac:dyDescent="0.25">
      <c r="A17" s="32" t="s">
        <v>12</v>
      </c>
      <c r="B17" s="32">
        <v>20605356</v>
      </c>
      <c r="C17" s="32" t="s">
        <v>144</v>
      </c>
      <c r="D17" s="32" t="s">
        <v>169</v>
      </c>
      <c r="E17" s="32" t="s">
        <v>137</v>
      </c>
      <c r="F17" s="32">
        <v>10.7</v>
      </c>
      <c r="G17" s="32">
        <v>29.99</v>
      </c>
      <c r="H17" s="32"/>
      <c r="I17" s="53">
        <v>1</v>
      </c>
      <c r="J17" s="53">
        <v>2</v>
      </c>
      <c r="K17" s="53">
        <v>2</v>
      </c>
      <c r="L17" s="53">
        <v>1</v>
      </c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3">
        <f t="shared" si="10"/>
        <v>6</v>
      </c>
      <c r="Y17" s="33">
        <f t="shared" si="11"/>
        <v>64.199999999999989</v>
      </c>
      <c r="Z17" s="33">
        <f t="shared" si="12"/>
        <v>2.8028037383177571</v>
      </c>
    </row>
    <row r="18" spans="1:26" x14ac:dyDescent="0.25">
      <c r="A18" s="32" t="s">
        <v>12</v>
      </c>
      <c r="B18" s="32">
        <v>20605361</v>
      </c>
      <c r="C18" s="32" t="s">
        <v>144</v>
      </c>
      <c r="D18" s="32" t="s">
        <v>170</v>
      </c>
      <c r="E18" s="32" t="s">
        <v>137</v>
      </c>
      <c r="F18" s="32">
        <v>13.55</v>
      </c>
      <c r="G18" s="32">
        <v>39.99</v>
      </c>
      <c r="H18" s="32">
        <v>1</v>
      </c>
      <c r="I18" s="53">
        <v>2</v>
      </c>
      <c r="J18" s="53">
        <v>2</v>
      </c>
      <c r="K18" s="53">
        <v>2</v>
      </c>
      <c r="L18" s="53">
        <v>1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3">
        <f t="shared" si="10"/>
        <v>8</v>
      </c>
      <c r="Y18" s="33">
        <f t="shared" si="11"/>
        <v>108.4</v>
      </c>
      <c r="Z18" s="33">
        <f t="shared" si="12"/>
        <v>2.9512915129151289</v>
      </c>
    </row>
    <row r="19" spans="1:26" x14ac:dyDescent="0.25">
      <c r="A19" s="32" t="s">
        <v>12</v>
      </c>
      <c r="B19" s="32">
        <v>20605690</v>
      </c>
      <c r="C19" s="32" t="s">
        <v>144</v>
      </c>
      <c r="D19" s="32" t="s">
        <v>171</v>
      </c>
      <c r="E19" s="32" t="s">
        <v>137</v>
      </c>
      <c r="F19" s="32">
        <v>13.55</v>
      </c>
      <c r="G19" s="32">
        <v>39.99</v>
      </c>
      <c r="H19" s="32">
        <v>1</v>
      </c>
      <c r="I19" s="53">
        <v>2</v>
      </c>
      <c r="J19" s="53">
        <v>2</v>
      </c>
      <c r="K19" s="53">
        <v>1</v>
      </c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3">
        <f t="shared" si="10"/>
        <v>6</v>
      </c>
      <c r="Y19" s="33">
        <f t="shared" si="11"/>
        <v>81.300000000000011</v>
      </c>
      <c r="Z19" s="33">
        <f t="shared" si="12"/>
        <v>2.9512915129151289</v>
      </c>
    </row>
    <row r="20" spans="1:26" x14ac:dyDescent="0.25">
      <c r="A20" s="32" t="s">
        <v>12</v>
      </c>
      <c r="B20" s="32">
        <v>20605370</v>
      </c>
      <c r="C20" s="32" t="s">
        <v>144</v>
      </c>
      <c r="D20" s="32" t="s">
        <v>172</v>
      </c>
      <c r="E20" s="32" t="s">
        <v>165</v>
      </c>
      <c r="F20" s="32">
        <v>17.850000000000001</v>
      </c>
      <c r="G20" s="32">
        <v>49.99</v>
      </c>
      <c r="H20" s="32">
        <v>1</v>
      </c>
      <c r="I20" s="53">
        <v>2</v>
      </c>
      <c r="J20" s="53">
        <v>2</v>
      </c>
      <c r="K20" s="53">
        <v>2</v>
      </c>
      <c r="L20" s="53">
        <v>1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>
        <f t="shared" si="10"/>
        <v>8</v>
      </c>
      <c r="Y20" s="33">
        <f t="shared" si="11"/>
        <v>142.80000000000001</v>
      </c>
      <c r="Z20" s="33">
        <f t="shared" si="12"/>
        <v>2.8005602240896357</v>
      </c>
    </row>
    <row r="21" spans="1:26" x14ac:dyDescent="0.25">
      <c r="A21" s="32" t="s">
        <v>12</v>
      </c>
      <c r="B21" s="32">
        <v>20605224</v>
      </c>
      <c r="C21" s="32" t="s">
        <v>173</v>
      </c>
      <c r="D21" s="32" t="s">
        <v>174</v>
      </c>
      <c r="E21" s="32" t="s">
        <v>165</v>
      </c>
      <c r="F21" s="32">
        <v>23.25</v>
      </c>
      <c r="G21" s="32">
        <v>64.989999999999995</v>
      </c>
      <c r="H21" s="32">
        <v>1</v>
      </c>
      <c r="I21" s="53">
        <v>2</v>
      </c>
      <c r="J21" s="53">
        <v>2</v>
      </c>
      <c r="K21" s="53">
        <v>1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>
        <f t="shared" si="10"/>
        <v>6</v>
      </c>
      <c r="Y21" s="33">
        <f t="shared" si="11"/>
        <v>139.5</v>
      </c>
      <c r="Z21" s="33">
        <f t="shared" si="12"/>
        <v>2.7952688172043008</v>
      </c>
    </row>
    <row r="22" spans="1:26" x14ac:dyDescent="0.25">
      <c r="A22" s="32" t="s">
        <v>12</v>
      </c>
      <c r="B22" s="32">
        <v>20605211</v>
      </c>
      <c r="C22" s="32" t="s">
        <v>128</v>
      </c>
      <c r="D22" s="32" t="s">
        <v>175</v>
      </c>
      <c r="E22" s="32" t="s">
        <v>127</v>
      </c>
      <c r="F22" s="32">
        <v>13.55</v>
      </c>
      <c r="G22" s="32">
        <v>39.99</v>
      </c>
      <c r="H22" s="32">
        <v>1</v>
      </c>
      <c r="I22" s="53">
        <v>2</v>
      </c>
      <c r="J22" s="53">
        <v>2</v>
      </c>
      <c r="K22" s="53">
        <v>2</v>
      </c>
      <c r="L22" s="53">
        <v>1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>
        <f t="shared" si="10"/>
        <v>8</v>
      </c>
      <c r="Y22" s="33">
        <f t="shared" si="11"/>
        <v>108.4</v>
      </c>
      <c r="Z22" s="33">
        <f t="shared" si="12"/>
        <v>2.9512915129151289</v>
      </c>
    </row>
    <row r="23" spans="1:26" x14ac:dyDescent="0.25">
      <c r="A23" s="32" t="s">
        <v>12</v>
      </c>
      <c r="B23" s="32">
        <v>20605211</v>
      </c>
      <c r="C23" s="32" t="s">
        <v>128</v>
      </c>
      <c r="D23" s="32" t="s">
        <v>175</v>
      </c>
      <c r="E23" s="32" t="s">
        <v>162</v>
      </c>
      <c r="F23" s="32">
        <v>13.55</v>
      </c>
      <c r="G23" s="32">
        <v>39.99</v>
      </c>
      <c r="H23" s="32">
        <v>1</v>
      </c>
      <c r="I23" s="53">
        <v>2</v>
      </c>
      <c r="J23" s="53">
        <v>2</v>
      </c>
      <c r="K23" s="53">
        <v>1</v>
      </c>
      <c r="L23" s="5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3">
        <f t="shared" si="10"/>
        <v>6</v>
      </c>
      <c r="Y23" s="33">
        <f t="shared" si="11"/>
        <v>81.300000000000011</v>
      </c>
      <c r="Z23" s="33">
        <f t="shared" si="12"/>
        <v>2.9512915129151289</v>
      </c>
    </row>
    <row r="24" spans="1:26" x14ac:dyDescent="0.25">
      <c r="A24" s="32" t="s">
        <v>12</v>
      </c>
      <c r="B24" s="32">
        <v>20605284</v>
      </c>
      <c r="C24" s="32" t="s">
        <v>144</v>
      </c>
      <c r="D24" s="32" t="s">
        <v>178</v>
      </c>
      <c r="E24" s="32" t="s">
        <v>179</v>
      </c>
      <c r="F24" s="32">
        <v>10</v>
      </c>
      <c r="G24" s="32">
        <v>29.99</v>
      </c>
      <c r="H24" s="32">
        <v>1</v>
      </c>
      <c r="I24" s="53">
        <v>2</v>
      </c>
      <c r="J24" s="53">
        <v>2</v>
      </c>
      <c r="K24" s="53">
        <v>1</v>
      </c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3">
        <f t="shared" si="10"/>
        <v>6</v>
      </c>
      <c r="Y24" s="33">
        <f t="shared" si="11"/>
        <v>60</v>
      </c>
      <c r="Z24" s="33">
        <f t="shared" si="12"/>
        <v>2.9989999999999997</v>
      </c>
    </row>
    <row r="25" spans="1:26" x14ac:dyDescent="0.25">
      <c r="A25" s="32" t="s">
        <v>12</v>
      </c>
      <c r="B25" s="32">
        <v>20605284</v>
      </c>
      <c r="C25" s="32" t="s">
        <v>144</v>
      </c>
      <c r="D25" s="32" t="s">
        <v>178</v>
      </c>
      <c r="E25" s="32" t="s">
        <v>137</v>
      </c>
      <c r="F25" s="32">
        <v>10</v>
      </c>
      <c r="G25" s="32">
        <v>29.99</v>
      </c>
      <c r="H25" s="32">
        <v>1</v>
      </c>
      <c r="I25" s="53">
        <v>2</v>
      </c>
      <c r="J25" s="53">
        <v>2</v>
      </c>
      <c r="K25" s="53">
        <v>1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3">
        <f t="shared" si="10"/>
        <v>6</v>
      </c>
      <c r="Y25" s="33">
        <f t="shared" si="11"/>
        <v>60</v>
      </c>
      <c r="Z25" s="33">
        <f t="shared" ref="Z25" si="14">SUM(G25/F25)</f>
        <v>2.9989999999999997</v>
      </c>
    </row>
    <row r="26" spans="1:26" x14ac:dyDescent="0.25">
      <c r="A26" s="32" t="s">
        <v>12</v>
      </c>
      <c r="B26" s="32">
        <v>20605759</v>
      </c>
      <c r="C26" s="32" t="s">
        <v>128</v>
      </c>
      <c r="D26" s="32" t="s">
        <v>176</v>
      </c>
      <c r="E26" s="32" t="s">
        <v>165</v>
      </c>
      <c r="F26" s="32">
        <v>10.7</v>
      </c>
      <c r="G26" s="32">
        <v>29.99</v>
      </c>
      <c r="H26" s="32">
        <v>1</v>
      </c>
      <c r="I26" s="32">
        <v>2</v>
      </c>
      <c r="J26" s="32">
        <v>2</v>
      </c>
      <c r="K26" s="32">
        <v>2</v>
      </c>
      <c r="L26" s="32">
        <v>1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3">
        <f t="shared" si="10"/>
        <v>8</v>
      </c>
      <c r="Y26" s="33">
        <f t="shared" si="11"/>
        <v>85.6</v>
      </c>
      <c r="Z26" s="33">
        <f t="shared" si="12"/>
        <v>2.8028037383177571</v>
      </c>
    </row>
    <row r="27" spans="1:26" x14ac:dyDescent="0.25">
      <c r="A27" s="32" t="s">
        <v>12</v>
      </c>
      <c r="B27" s="32">
        <v>20605759</v>
      </c>
      <c r="C27" s="32" t="s">
        <v>128</v>
      </c>
      <c r="D27" s="32" t="s">
        <v>176</v>
      </c>
      <c r="E27" s="32" t="s">
        <v>177</v>
      </c>
      <c r="F27" s="32">
        <v>10.7</v>
      </c>
      <c r="G27" s="32">
        <v>29.99</v>
      </c>
      <c r="H27" s="32">
        <v>1</v>
      </c>
      <c r="I27" s="32">
        <v>2</v>
      </c>
      <c r="J27" s="32">
        <v>2</v>
      </c>
      <c r="K27" s="32">
        <v>2</v>
      </c>
      <c r="L27" s="32">
        <v>1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>
        <f t="shared" si="10"/>
        <v>8</v>
      </c>
      <c r="Y27" s="33">
        <f t="shared" si="11"/>
        <v>85.6</v>
      </c>
      <c r="Z27" s="33">
        <f t="shared" si="12"/>
        <v>2.8028037383177571</v>
      </c>
    </row>
    <row r="28" spans="1:26" x14ac:dyDescent="0.25">
      <c r="A28" s="32" t="s">
        <v>12</v>
      </c>
      <c r="B28" s="32">
        <v>20605759</v>
      </c>
      <c r="C28" s="32" t="s">
        <v>128</v>
      </c>
      <c r="D28" s="32" t="s">
        <v>176</v>
      </c>
      <c r="E28" s="32" t="s">
        <v>148</v>
      </c>
      <c r="F28" s="32">
        <v>10.7</v>
      </c>
      <c r="G28" s="32">
        <v>29.99</v>
      </c>
      <c r="H28" s="32">
        <v>1</v>
      </c>
      <c r="I28" s="32">
        <v>2</v>
      </c>
      <c r="J28" s="32">
        <v>2</v>
      </c>
      <c r="K28" s="32">
        <v>1</v>
      </c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3">
        <f t="shared" si="10"/>
        <v>6</v>
      </c>
      <c r="Y28" s="33">
        <f t="shared" si="11"/>
        <v>64.199999999999989</v>
      </c>
      <c r="Z28" s="33">
        <f t="shared" si="12"/>
        <v>2.8028037383177571</v>
      </c>
    </row>
    <row r="29" spans="1:26" x14ac:dyDescent="0.25">
      <c r="A29" s="32" t="s">
        <v>12</v>
      </c>
      <c r="B29" s="32">
        <v>20605478</v>
      </c>
      <c r="C29" s="32" t="s">
        <v>144</v>
      </c>
      <c r="D29" s="32" t="s">
        <v>180</v>
      </c>
      <c r="E29" s="32" t="s">
        <v>155</v>
      </c>
      <c r="F29" s="32">
        <v>6.4</v>
      </c>
      <c r="G29" s="32">
        <v>19.989999999999998</v>
      </c>
      <c r="H29" s="32">
        <v>1</v>
      </c>
      <c r="I29" s="32">
        <v>2</v>
      </c>
      <c r="J29" s="32">
        <v>2</v>
      </c>
      <c r="K29" s="32">
        <v>2</v>
      </c>
      <c r="L29" s="32">
        <v>1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3">
        <f t="shared" si="10"/>
        <v>8</v>
      </c>
      <c r="Y29" s="33">
        <f t="shared" si="11"/>
        <v>51.2</v>
      </c>
      <c r="Z29" s="33">
        <f t="shared" si="12"/>
        <v>3.1234374999999996</v>
      </c>
    </row>
    <row r="30" spans="1:26" x14ac:dyDescent="0.25">
      <c r="A30" s="32" t="s">
        <v>578</v>
      </c>
      <c r="B30" s="32">
        <v>20605595</v>
      </c>
      <c r="C30" s="32" t="s">
        <v>579</v>
      </c>
      <c r="D30" s="32" t="s">
        <v>580</v>
      </c>
      <c r="E30" s="32" t="s">
        <v>581</v>
      </c>
      <c r="F30" s="32">
        <v>16.05</v>
      </c>
      <c r="G30" s="32">
        <v>44.99</v>
      </c>
      <c r="H30" s="32"/>
      <c r="I30" s="32">
        <v>1</v>
      </c>
      <c r="J30" s="32">
        <v>2</v>
      </c>
      <c r="K30" s="32">
        <v>2</v>
      </c>
      <c r="L30" s="32">
        <v>1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3">
        <f t="shared" si="10"/>
        <v>6</v>
      </c>
      <c r="Y30" s="33">
        <f t="shared" si="11"/>
        <v>96.300000000000011</v>
      </c>
      <c r="Z30" s="33">
        <f t="shared" si="12"/>
        <v>2.8031152647975079</v>
      </c>
    </row>
    <row r="31" spans="1:26" x14ac:dyDescent="0.25">
      <c r="A31" s="32" t="s">
        <v>578</v>
      </c>
      <c r="B31" s="32">
        <v>20605526</v>
      </c>
      <c r="C31" s="32" t="s">
        <v>582</v>
      </c>
      <c r="D31" s="32" t="s">
        <v>583</v>
      </c>
      <c r="E31" s="32" t="s">
        <v>584</v>
      </c>
      <c r="F31" s="32">
        <v>16.05</v>
      </c>
      <c r="G31" s="32">
        <v>44.99</v>
      </c>
      <c r="H31" s="32">
        <v>1</v>
      </c>
      <c r="I31" s="32">
        <v>2</v>
      </c>
      <c r="J31" s="32">
        <v>2</v>
      </c>
      <c r="K31" s="32">
        <v>2</v>
      </c>
      <c r="L31" s="32">
        <v>1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>
        <f t="shared" ref="X31:X66" si="15">SUM(H31:L31)</f>
        <v>8</v>
      </c>
      <c r="Y31" s="33">
        <f t="shared" ref="Y31:Y66" si="16">SUM(F31*X31)</f>
        <v>128.4</v>
      </c>
      <c r="Z31" s="33">
        <f t="shared" ref="Z31:Z66" si="17">SUM(G31/F31)</f>
        <v>2.8031152647975079</v>
      </c>
    </row>
    <row r="32" spans="1:26" x14ac:dyDescent="0.25">
      <c r="A32" s="32" t="s">
        <v>578</v>
      </c>
      <c r="B32" s="32">
        <v>20604373</v>
      </c>
      <c r="C32" s="32" t="s">
        <v>582</v>
      </c>
      <c r="D32" s="32" t="s">
        <v>586</v>
      </c>
      <c r="E32" s="32" t="s">
        <v>585</v>
      </c>
      <c r="F32" s="32">
        <v>12.5</v>
      </c>
      <c r="G32" s="32">
        <v>37.99</v>
      </c>
      <c r="H32" s="32">
        <v>1</v>
      </c>
      <c r="I32" s="32">
        <v>2</v>
      </c>
      <c r="J32" s="32">
        <v>2</v>
      </c>
      <c r="K32" s="32">
        <v>2</v>
      </c>
      <c r="L32" s="32">
        <v>1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>
        <f t="shared" si="15"/>
        <v>8</v>
      </c>
      <c r="Y32" s="33">
        <f t="shared" si="16"/>
        <v>100</v>
      </c>
      <c r="Z32" s="33">
        <f t="shared" si="17"/>
        <v>3.0392000000000001</v>
      </c>
    </row>
    <row r="33" spans="1:26" x14ac:dyDescent="0.25">
      <c r="A33" s="32" t="s">
        <v>578</v>
      </c>
      <c r="B33" s="32">
        <v>20604373</v>
      </c>
      <c r="C33" s="32" t="s">
        <v>582</v>
      </c>
      <c r="D33" s="32" t="s">
        <v>586</v>
      </c>
      <c r="E33" s="32" t="s">
        <v>587</v>
      </c>
      <c r="F33" s="32">
        <v>12.5</v>
      </c>
      <c r="G33" s="32">
        <v>37.99</v>
      </c>
      <c r="H33" s="32">
        <v>1</v>
      </c>
      <c r="I33" s="32">
        <v>2</v>
      </c>
      <c r="J33" s="32">
        <v>2</v>
      </c>
      <c r="K33" s="32">
        <v>2</v>
      </c>
      <c r="L33" s="32">
        <v>1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3">
        <f t="shared" si="15"/>
        <v>8</v>
      </c>
      <c r="Y33" s="33">
        <f t="shared" si="16"/>
        <v>100</v>
      </c>
      <c r="Z33" s="33">
        <f t="shared" si="17"/>
        <v>3.0392000000000001</v>
      </c>
    </row>
    <row r="34" spans="1:26" x14ac:dyDescent="0.25">
      <c r="A34" s="32" t="s">
        <v>578</v>
      </c>
      <c r="B34" s="32">
        <v>20605527</v>
      </c>
      <c r="C34" s="32" t="s">
        <v>582</v>
      </c>
      <c r="D34" s="32" t="s">
        <v>588</v>
      </c>
      <c r="E34" s="32" t="s">
        <v>581</v>
      </c>
      <c r="F34" s="32">
        <v>13.55</v>
      </c>
      <c r="G34" s="32">
        <v>39.99</v>
      </c>
      <c r="H34" s="32">
        <v>1</v>
      </c>
      <c r="I34" s="32">
        <v>2</v>
      </c>
      <c r="J34" s="32">
        <v>2</v>
      </c>
      <c r="K34" s="32">
        <v>1</v>
      </c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3">
        <f t="shared" si="15"/>
        <v>6</v>
      </c>
      <c r="Y34" s="33">
        <f t="shared" si="16"/>
        <v>81.300000000000011</v>
      </c>
      <c r="Z34" s="33">
        <f t="shared" si="17"/>
        <v>2.9512915129151289</v>
      </c>
    </row>
    <row r="35" spans="1:26" x14ac:dyDescent="0.25">
      <c r="A35" s="32" t="s">
        <v>578</v>
      </c>
      <c r="B35" s="32">
        <v>20605745</v>
      </c>
      <c r="C35" s="32" t="s">
        <v>589</v>
      </c>
      <c r="D35" s="32" t="s">
        <v>590</v>
      </c>
      <c r="E35" s="32" t="s">
        <v>585</v>
      </c>
      <c r="F35" s="32">
        <v>17.850000000000001</v>
      </c>
      <c r="G35" s="32">
        <v>49.99</v>
      </c>
      <c r="H35" s="32">
        <v>1</v>
      </c>
      <c r="I35" s="32">
        <v>2</v>
      </c>
      <c r="J35" s="32">
        <v>2</v>
      </c>
      <c r="K35" s="32">
        <v>2</v>
      </c>
      <c r="L35" s="32">
        <v>1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3">
        <f t="shared" si="15"/>
        <v>8</v>
      </c>
      <c r="Y35" s="33">
        <f t="shared" si="16"/>
        <v>142.80000000000001</v>
      </c>
      <c r="Z35" s="33">
        <f t="shared" si="17"/>
        <v>2.8005602240896357</v>
      </c>
    </row>
    <row r="36" spans="1:26" x14ac:dyDescent="0.25">
      <c r="A36" s="32" t="s">
        <v>578</v>
      </c>
      <c r="B36" s="32">
        <v>20605745</v>
      </c>
      <c r="C36" s="32" t="s">
        <v>589</v>
      </c>
      <c r="D36" s="32" t="s">
        <v>590</v>
      </c>
      <c r="E36" s="32" t="s">
        <v>587</v>
      </c>
      <c r="F36" s="32">
        <v>17.850000000000001</v>
      </c>
      <c r="G36" s="32">
        <v>49.99</v>
      </c>
      <c r="H36" s="32">
        <v>1</v>
      </c>
      <c r="I36" s="32">
        <v>2</v>
      </c>
      <c r="J36" s="32">
        <v>2</v>
      </c>
      <c r="K36" s="32">
        <v>2</v>
      </c>
      <c r="L36" s="32">
        <v>1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3">
        <f t="shared" si="15"/>
        <v>8</v>
      </c>
      <c r="Y36" s="33">
        <f t="shared" si="16"/>
        <v>142.80000000000001</v>
      </c>
      <c r="Z36" s="33">
        <f t="shared" si="17"/>
        <v>2.8005602240896357</v>
      </c>
    </row>
    <row r="37" spans="1:26" x14ac:dyDescent="0.25">
      <c r="A37" s="32" t="s">
        <v>13</v>
      </c>
      <c r="B37" s="32">
        <v>20605746</v>
      </c>
      <c r="C37" s="32" t="s">
        <v>582</v>
      </c>
      <c r="D37" s="32" t="s">
        <v>591</v>
      </c>
      <c r="E37" s="32" t="s">
        <v>587</v>
      </c>
      <c r="F37" s="32">
        <v>13.55</v>
      </c>
      <c r="G37" s="32">
        <v>39.99</v>
      </c>
      <c r="H37" s="32"/>
      <c r="I37" s="32">
        <v>1</v>
      </c>
      <c r="J37" s="32">
        <v>2</v>
      </c>
      <c r="K37" s="32">
        <v>2</v>
      </c>
      <c r="L37" s="32">
        <v>1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3">
        <f t="shared" si="15"/>
        <v>6</v>
      </c>
      <c r="Y37" s="33">
        <f t="shared" si="16"/>
        <v>81.300000000000011</v>
      </c>
      <c r="Z37" s="33">
        <f t="shared" si="17"/>
        <v>2.9512915129151289</v>
      </c>
    </row>
    <row r="38" spans="1:26" x14ac:dyDescent="0.25">
      <c r="A38" s="32" t="s">
        <v>578</v>
      </c>
      <c r="B38" s="32">
        <v>20605460</v>
      </c>
      <c r="C38" s="32" t="s">
        <v>592</v>
      </c>
      <c r="D38" s="32" t="s">
        <v>593</v>
      </c>
      <c r="E38" s="32" t="s">
        <v>594</v>
      </c>
      <c r="F38" s="32">
        <v>16.05</v>
      </c>
      <c r="G38" s="32">
        <v>44.99</v>
      </c>
      <c r="H38" s="32">
        <v>1</v>
      </c>
      <c r="I38" s="32">
        <v>2</v>
      </c>
      <c r="J38" s="32">
        <v>2</v>
      </c>
      <c r="K38" s="32">
        <v>2</v>
      </c>
      <c r="L38" s="32">
        <v>1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3">
        <f t="shared" si="15"/>
        <v>8</v>
      </c>
      <c r="Y38" s="33">
        <f t="shared" si="16"/>
        <v>128.4</v>
      </c>
      <c r="Z38" s="33">
        <f t="shared" si="17"/>
        <v>2.8031152647975079</v>
      </c>
    </row>
    <row r="39" spans="1:26" x14ac:dyDescent="0.25">
      <c r="A39" s="32" t="s">
        <v>578</v>
      </c>
      <c r="B39" s="32">
        <v>20606035</v>
      </c>
      <c r="C39" s="32" t="s">
        <v>582</v>
      </c>
      <c r="D39" s="32" t="s">
        <v>595</v>
      </c>
      <c r="E39" s="32" t="s">
        <v>594</v>
      </c>
      <c r="F39" s="32">
        <v>10.7</v>
      </c>
      <c r="G39" s="32">
        <v>32.99</v>
      </c>
      <c r="H39" s="32">
        <v>1</v>
      </c>
      <c r="I39" s="32">
        <v>2</v>
      </c>
      <c r="J39" s="32">
        <v>2</v>
      </c>
      <c r="K39" s="32">
        <v>1</v>
      </c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3">
        <f t="shared" si="15"/>
        <v>6</v>
      </c>
      <c r="Y39" s="33">
        <f t="shared" si="16"/>
        <v>64.199999999999989</v>
      </c>
      <c r="Z39" s="33">
        <f t="shared" si="17"/>
        <v>3.0831775700934583</v>
      </c>
    </row>
    <row r="40" spans="1:26" x14ac:dyDescent="0.25">
      <c r="A40" s="32" t="s">
        <v>578</v>
      </c>
      <c r="B40" s="32">
        <v>20605619</v>
      </c>
      <c r="C40" s="32" t="s">
        <v>582</v>
      </c>
      <c r="D40" s="32" t="s">
        <v>596</v>
      </c>
      <c r="E40" s="32" t="s">
        <v>594</v>
      </c>
      <c r="F40" s="32">
        <v>4.3499999999999996</v>
      </c>
      <c r="G40" s="32">
        <v>14.99</v>
      </c>
      <c r="H40" s="32">
        <v>1</v>
      </c>
      <c r="I40" s="32">
        <v>2</v>
      </c>
      <c r="J40" s="32">
        <v>2</v>
      </c>
      <c r="K40" s="32">
        <v>1</v>
      </c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3">
        <f t="shared" si="15"/>
        <v>6</v>
      </c>
      <c r="Y40" s="33">
        <f t="shared" si="16"/>
        <v>26.099999999999998</v>
      </c>
      <c r="Z40" s="33">
        <f t="shared" si="17"/>
        <v>3.4459770114942532</v>
      </c>
    </row>
    <row r="41" spans="1:26" x14ac:dyDescent="0.25">
      <c r="A41" s="32" t="s">
        <v>578</v>
      </c>
      <c r="B41" s="32">
        <v>20605619</v>
      </c>
      <c r="C41" s="32" t="s">
        <v>582</v>
      </c>
      <c r="D41" s="32" t="s">
        <v>596</v>
      </c>
      <c r="E41" s="32" t="s">
        <v>587</v>
      </c>
      <c r="F41" s="32">
        <v>4.3499999999999996</v>
      </c>
      <c r="G41" s="32">
        <v>14.99</v>
      </c>
      <c r="H41" s="32">
        <v>1</v>
      </c>
      <c r="I41" s="32">
        <v>2</v>
      </c>
      <c r="J41" s="32">
        <v>2</v>
      </c>
      <c r="K41" s="32">
        <v>1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3">
        <f t="shared" si="15"/>
        <v>6</v>
      </c>
      <c r="Y41" s="33">
        <f t="shared" si="16"/>
        <v>26.099999999999998</v>
      </c>
      <c r="Z41" s="33">
        <f t="shared" si="17"/>
        <v>3.4459770114942532</v>
      </c>
    </row>
    <row r="42" spans="1:26" x14ac:dyDescent="0.25">
      <c r="A42" s="32" t="s">
        <v>578</v>
      </c>
      <c r="B42" s="32">
        <v>20605619</v>
      </c>
      <c r="C42" s="32" t="s">
        <v>582</v>
      </c>
      <c r="D42" s="32" t="s">
        <v>596</v>
      </c>
      <c r="E42" s="32" t="s">
        <v>177</v>
      </c>
      <c r="F42" s="32">
        <v>4.3499999999999996</v>
      </c>
      <c r="G42" s="32">
        <v>14.99</v>
      </c>
      <c r="H42" s="32">
        <v>1</v>
      </c>
      <c r="I42" s="32">
        <v>2</v>
      </c>
      <c r="J42" s="32">
        <v>2</v>
      </c>
      <c r="K42" s="32">
        <v>1</v>
      </c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3">
        <f t="shared" si="15"/>
        <v>6</v>
      </c>
      <c r="Y42" s="33">
        <f t="shared" si="16"/>
        <v>26.099999999999998</v>
      </c>
      <c r="Z42" s="33">
        <f t="shared" si="17"/>
        <v>3.4459770114942532</v>
      </c>
    </row>
    <row r="43" spans="1:26" x14ac:dyDescent="0.25">
      <c r="A43" s="32" t="s">
        <v>578</v>
      </c>
      <c r="B43" s="32">
        <v>20605624</v>
      </c>
      <c r="C43" s="32" t="s">
        <v>582</v>
      </c>
      <c r="D43" s="32" t="s">
        <v>597</v>
      </c>
      <c r="E43" s="32" t="s">
        <v>598</v>
      </c>
      <c r="F43" s="32">
        <v>8.35</v>
      </c>
      <c r="G43" s="32">
        <v>24.99</v>
      </c>
      <c r="H43" s="32">
        <v>1</v>
      </c>
      <c r="I43" s="32">
        <v>2</v>
      </c>
      <c r="J43" s="32">
        <v>2</v>
      </c>
      <c r="K43" s="32">
        <v>2</v>
      </c>
      <c r="L43" s="32">
        <v>1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>
        <f t="shared" si="15"/>
        <v>8</v>
      </c>
      <c r="Y43" s="33">
        <f t="shared" si="16"/>
        <v>66.8</v>
      </c>
      <c r="Z43" s="33">
        <f t="shared" si="17"/>
        <v>2.9928143712574848</v>
      </c>
    </row>
    <row r="44" spans="1:26" x14ac:dyDescent="0.25">
      <c r="A44" s="32" t="s">
        <v>578</v>
      </c>
      <c r="B44" s="32">
        <v>20605583</v>
      </c>
      <c r="C44" s="32" t="s">
        <v>582</v>
      </c>
      <c r="D44" s="32" t="s">
        <v>599</v>
      </c>
      <c r="E44" s="32" t="s">
        <v>587</v>
      </c>
      <c r="F44" s="32">
        <v>10.7</v>
      </c>
      <c r="G44" s="32">
        <v>29.99</v>
      </c>
      <c r="H44" s="32">
        <v>1</v>
      </c>
      <c r="I44" s="32">
        <v>2</v>
      </c>
      <c r="J44" s="32">
        <v>2</v>
      </c>
      <c r="K44" s="32">
        <v>1</v>
      </c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3">
        <f t="shared" si="15"/>
        <v>6</v>
      </c>
      <c r="Y44" s="33">
        <f t="shared" si="16"/>
        <v>64.199999999999989</v>
      </c>
      <c r="Z44" s="33">
        <f t="shared" si="17"/>
        <v>2.8028037383177571</v>
      </c>
    </row>
    <row r="45" spans="1:26" x14ac:dyDescent="0.25">
      <c r="A45" s="32" t="s">
        <v>578</v>
      </c>
      <c r="B45" s="32">
        <v>20605774</v>
      </c>
      <c r="C45" s="32" t="s">
        <v>600</v>
      </c>
      <c r="D45" s="32" t="s">
        <v>602</v>
      </c>
      <c r="E45" s="32" t="s">
        <v>601</v>
      </c>
      <c r="F45" s="32">
        <v>21.45</v>
      </c>
      <c r="G45" s="32">
        <v>59.99</v>
      </c>
      <c r="H45" s="32">
        <v>1</v>
      </c>
      <c r="I45" s="32">
        <v>2</v>
      </c>
      <c r="J45" s="32">
        <v>2</v>
      </c>
      <c r="K45" s="32">
        <v>2</v>
      </c>
      <c r="L45" s="32">
        <v>1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3">
        <f t="shared" si="15"/>
        <v>8</v>
      </c>
      <c r="Y45" s="33">
        <f t="shared" si="16"/>
        <v>171.6</v>
      </c>
      <c r="Z45" s="33">
        <f t="shared" si="17"/>
        <v>2.7967365967365971</v>
      </c>
    </row>
    <row r="46" spans="1:26" x14ac:dyDescent="0.25">
      <c r="A46" s="32" t="s">
        <v>13</v>
      </c>
      <c r="B46" s="32">
        <v>20605637</v>
      </c>
      <c r="C46" s="32" t="s">
        <v>582</v>
      </c>
      <c r="D46" s="32" t="s">
        <v>603</v>
      </c>
      <c r="E46" s="32" t="s">
        <v>598</v>
      </c>
      <c r="F46" s="32">
        <v>11.1</v>
      </c>
      <c r="G46" s="32">
        <v>29.99</v>
      </c>
      <c r="H46" s="32">
        <v>1</v>
      </c>
      <c r="I46" s="32">
        <v>2</v>
      </c>
      <c r="J46" s="32">
        <v>2</v>
      </c>
      <c r="K46" s="32">
        <v>2</v>
      </c>
      <c r="L46" s="32">
        <v>1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3">
        <f t="shared" si="15"/>
        <v>8</v>
      </c>
      <c r="Y46" s="33">
        <f t="shared" si="16"/>
        <v>88.8</v>
      </c>
      <c r="Z46" s="33">
        <f t="shared" si="17"/>
        <v>2.701801801801802</v>
      </c>
    </row>
    <row r="47" spans="1:26" x14ac:dyDescent="0.25">
      <c r="A47" s="32" t="s">
        <v>578</v>
      </c>
      <c r="B47" s="32">
        <v>20605462</v>
      </c>
      <c r="C47" s="32" t="s">
        <v>600</v>
      </c>
      <c r="D47" s="32" t="s">
        <v>604</v>
      </c>
      <c r="E47" s="32" t="s">
        <v>587</v>
      </c>
      <c r="F47" s="32">
        <v>16.05</v>
      </c>
      <c r="G47" s="32">
        <v>49.99</v>
      </c>
      <c r="H47" s="32">
        <v>1</v>
      </c>
      <c r="I47" s="32">
        <v>2</v>
      </c>
      <c r="J47" s="32">
        <v>2</v>
      </c>
      <c r="K47" s="32">
        <v>2</v>
      </c>
      <c r="L47" s="32">
        <v>1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>
        <f t="shared" si="15"/>
        <v>8</v>
      </c>
      <c r="Y47" s="33">
        <f t="shared" si="16"/>
        <v>128.4</v>
      </c>
      <c r="Z47" s="33">
        <f t="shared" si="17"/>
        <v>3.1146417445482868</v>
      </c>
    </row>
    <row r="48" spans="1:26" x14ac:dyDescent="0.25">
      <c r="A48" s="32" t="s">
        <v>578</v>
      </c>
      <c r="B48" s="32">
        <v>20605459</v>
      </c>
      <c r="C48" s="32" t="s">
        <v>368</v>
      </c>
      <c r="D48" s="32" t="s">
        <v>605</v>
      </c>
      <c r="E48" s="32" t="s">
        <v>598</v>
      </c>
      <c r="F48" s="32">
        <v>21.45</v>
      </c>
      <c r="G48" s="32">
        <v>59.99</v>
      </c>
      <c r="H48" s="32">
        <v>1</v>
      </c>
      <c r="I48" s="32">
        <v>1</v>
      </c>
      <c r="J48" s="32">
        <v>1</v>
      </c>
      <c r="K48" s="32">
        <v>1</v>
      </c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>
        <f t="shared" si="15"/>
        <v>4</v>
      </c>
      <c r="Y48" s="33">
        <f t="shared" si="16"/>
        <v>85.8</v>
      </c>
      <c r="Z48" s="33">
        <f t="shared" si="17"/>
        <v>2.7967365967365971</v>
      </c>
    </row>
    <row r="49" spans="1:27" x14ac:dyDescent="0.25">
      <c r="A49" s="32" t="s">
        <v>578</v>
      </c>
      <c r="B49" s="32">
        <v>20605459</v>
      </c>
      <c r="C49" s="32" t="s">
        <v>368</v>
      </c>
      <c r="D49" s="32" t="s">
        <v>605</v>
      </c>
      <c r="E49" s="32" t="s">
        <v>132</v>
      </c>
      <c r="F49" s="32">
        <v>21.45</v>
      </c>
      <c r="G49" s="32">
        <v>59.99</v>
      </c>
      <c r="H49" s="32">
        <v>1</v>
      </c>
      <c r="I49" s="32">
        <v>1</v>
      </c>
      <c r="J49" s="32">
        <v>1</v>
      </c>
      <c r="K49" s="32">
        <v>1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3">
        <f t="shared" si="15"/>
        <v>4</v>
      </c>
      <c r="Y49" s="33">
        <f t="shared" si="16"/>
        <v>85.8</v>
      </c>
      <c r="Z49" s="33">
        <f t="shared" si="17"/>
        <v>2.7967365967365971</v>
      </c>
    </row>
    <row r="50" spans="1:27" x14ac:dyDescent="0.25">
      <c r="A50" s="32" t="s">
        <v>578</v>
      </c>
      <c r="B50" s="32">
        <v>20605459</v>
      </c>
      <c r="C50" s="32" t="s">
        <v>368</v>
      </c>
      <c r="D50" s="32" t="s">
        <v>605</v>
      </c>
      <c r="E50" s="32" t="s">
        <v>606</v>
      </c>
      <c r="F50" s="32">
        <v>21.45</v>
      </c>
      <c r="G50" s="32">
        <v>59.99</v>
      </c>
      <c r="H50" s="32">
        <v>0</v>
      </c>
      <c r="I50" s="32">
        <v>0</v>
      </c>
      <c r="J50" s="32">
        <v>0</v>
      </c>
      <c r="K50" s="32">
        <v>0</v>
      </c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3">
        <f t="shared" si="15"/>
        <v>0</v>
      </c>
      <c r="Y50" s="33">
        <f t="shared" si="16"/>
        <v>0</v>
      </c>
      <c r="Z50" s="33">
        <f t="shared" si="17"/>
        <v>2.7967365967365971</v>
      </c>
      <c r="AA50" s="32" t="s">
        <v>715</v>
      </c>
    </row>
    <row r="51" spans="1:27" x14ac:dyDescent="0.25">
      <c r="A51" s="32" t="s">
        <v>578</v>
      </c>
      <c r="B51" s="32">
        <v>20605684</v>
      </c>
      <c r="C51" s="32" t="s">
        <v>589</v>
      </c>
      <c r="D51" s="32" t="s">
        <v>607</v>
      </c>
      <c r="E51" s="32" t="s">
        <v>608</v>
      </c>
      <c r="F51" s="32">
        <v>16.05</v>
      </c>
      <c r="G51" s="32">
        <v>49.99</v>
      </c>
      <c r="H51" s="32">
        <v>1</v>
      </c>
      <c r="I51" s="32">
        <v>2</v>
      </c>
      <c r="J51" s="32">
        <v>2</v>
      </c>
      <c r="K51" s="32">
        <v>2</v>
      </c>
      <c r="L51" s="32">
        <v>1</v>
      </c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3">
        <f t="shared" si="15"/>
        <v>8</v>
      </c>
      <c r="Y51" s="33">
        <f t="shared" si="16"/>
        <v>128.4</v>
      </c>
      <c r="Z51" s="33">
        <f t="shared" si="17"/>
        <v>3.1146417445482868</v>
      </c>
    </row>
    <row r="52" spans="1:27" x14ac:dyDescent="0.25">
      <c r="A52" s="32" t="s">
        <v>578</v>
      </c>
      <c r="B52" s="32">
        <v>20605684</v>
      </c>
      <c r="C52" s="32" t="s">
        <v>589</v>
      </c>
      <c r="D52" s="32" t="s">
        <v>607</v>
      </c>
      <c r="E52" s="32" t="s">
        <v>137</v>
      </c>
      <c r="F52" s="32">
        <v>16.05</v>
      </c>
      <c r="G52" s="32">
        <v>49.99</v>
      </c>
      <c r="H52" s="32">
        <v>1</v>
      </c>
      <c r="I52" s="32">
        <v>2</v>
      </c>
      <c r="J52" s="32">
        <v>2</v>
      </c>
      <c r="K52" s="32">
        <v>2</v>
      </c>
      <c r="L52" s="32">
        <v>1</v>
      </c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3">
        <f t="shared" si="15"/>
        <v>8</v>
      </c>
      <c r="Y52" s="33">
        <f t="shared" si="16"/>
        <v>128.4</v>
      </c>
      <c r="Z52" s="33">
        <f t="shared" si="17"/>
        <v>3.1146417445482868</v>
      </c>
    </row>
    <row r="53" spans="1:27" x14ac:dyDescent="0.25">
      <c r="A53" s="32" t="s">
        <v>578</v>
      </c>
      <c r="B53" s="32">
        <v>20605677</v>
      </c>
      <c r="C53" s="32" t="s">
        <v>582</v>
      </c>
      <c r="D53" s="32" t="s">
        <v>609</v>
      </c>
      <c r="E53" s="32" t="s">
        <v>608</v>
      </c>
      <c r="F53" s="32">
        <v>13.55</v>
      </c>
      <c r="G53" s="32">
        <v>39.99</v>
      </c>
      <c r="H53" s="32"/>
      <c r="I53" s="32">
        <v>1</v>
      </c>
      <c r="J53" s="32">
        <v>2</v>
      </c>
      <c r="K53" s="32">
        <v>2</v>
      </c>
      <c r="L53" s="32">
        <v>1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3">
        <f t="shared" si="15"/>
        <v>6</v>
      </c>
      <c r="Y53" s="33">
        <f t="shared" si="16"/>
        <v>81.300000000000011</v>
      </c>
      <c r="Z53" s="33">
        <f t="shared" si="17"/>
        <v>2.9512915129151289</v>
      </c>
    </row>
    <row r="54" spans="1:27" x14ac:dyDescent="0.25">
      <c r="A54" s="32" t="s">
        <v>578</v>
      </c>
      <c r="B54" s="32">
        <v>20605461</v>
      </c>
      <c r="C54" s="32" t="s">
        <v>610</v>
      </c>
      <c r="D54" s="32" t="s">
        <v>611</v>
      </c>
      <c r="E54" s="32" t="s">
        <v>598</v>
      </c>
      <c r="F54" s="32">
        <v>16.05</v>
      </c>
      <c r="G54" s="32">
        <v>44.99</v>
      </c>
      <c r="H54" s="32">
        <v>1</v>
      </c>
      <c r="I54" s="32">
        <v>1</v>
      </c>
      <c r="J54" s="32">
        <v>1</v>
      </c>
      <c r="K54" s="32">
        <v>1</v>
      </c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3">
        <f t="shared" si="15"/>
        <v>4</v>
      </c>
      <c r="Y54" s="33">
        <f t="shared" si="16"/>
        <v>64.2</v>
      </c>
      <c r="Z54" s="33">
        <f t="shared" si="17"/>
        <v>2.8031152647975079</v>
      </c>
    </row>
    <row r="55" spans="1:27" x14ac:dyDescent="0.25">
      <c r="A55" s="32" t="s">
        <v>578</v>
      </c>
      <c r="B55" s="32">
        <v>20605461</v>
      </c>
      <c r="C55" s="32" t="s">
        <v>610</v>
      </c>
      <c r="D55" s="32" t="s">
        <v>611</v>
      </c>
      <c r="E55" s="32" t="s">
        <v>608</v>
      </c>
      <c r="F55" s="32">
        <v>16.05</v>
      </c>
      <c r="G55" s="32">
        <v>44.99</v>
      </c>
      <c r="H55" s="32">
        <v>1</v>
      </c>
      <c r="I55" s="32">
        <v>1</v>
      </c>
      <c r="J55" s="32">
        <v>1</v>
      </c>
      <c r="K55" s="32">
        <v>1</v>
      </c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3">
        <f t="shared" si="15"/>
        <v>4</v>
      </c>
      <c r="Y55" s="33">
        <f t="shared" si="16"/>
        <v>64.2</v>
      </c>
      <c r="Z55" s="33">
        <f t="shared" si="17"/>
        <v>2.8031152647975079</v>
      </c>
    </row>
    <row r="56" spans="1:27" x14ac:dyDescent="0.25">
      <c r="A56" s="32" t="s">
        <v>578</v>
      </c>
      <c r="B56" s="32">
        <v>20605461</v>
      </c>
      <c r="C56" s="32" t="s">
        <v>610</v>
      </c>
      <c r="D56" s="32" t="s">
        <v>611</v>
      </c>
      <c r="E56" s="32" t="s">
        <v>587</v>
      </c>
      <c r="F56" s="32">
        <v>16.05</v>
      </c>
      <c r="G56" s="32">
        <v>44.99</v>
      </c>
      <c r="H56" s="32">
        <v>1</v>
      </c>
      <c r="I56" s="32">
        <v>1</v>
      </c>
      <c r="J56" s="32">
        <v>1</v>
      </c>
      <c r="K56" s="32">
        <v>1</v>
      </c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3">
        <f t="shared" si="15"/>
        <v>4</v>
      </c>
      <c r="Y56" s="33">
        <f t="shared" si="16"/>
        <v>64.2</v>
      </c>
      <c r="Z56" s="33">
        <f t="shared" si="17"/>
        <v>2.8031152647975079</v>
      </c>
    </row>
    <row r="57" spans="1:27" x14ac:dyDescent="0.25">
      <c r="A57" s="32" t="s">
        <v>578</v>
      </c>
      <c r="B57" s="32">
        <v>20605523</v>
      </c>
      <c r="C57" s="32" t="s">
        <v>582</v>
      </c>
      <c r="D57" s="32" t="s">
        <v>612</v>
      </c>
      <c r="E57" s="32" t="s">
        <v>581</v>
      </c>
      <c r="F57" s="32">
        <v>10.35</v>
      </c>
      <c r="G57" s="32">
        <v>29.99</v>
      </c>
      <c r="H57" s="32">
        <v>1</v>
      </c>
      <c r="I57" s="32">
        <v>2</v>
      </c>
      <c r="J57" s="32">
        <v>2</v>
      </c>
      <c r="K57" s="32">
        <v>2</v>
      </c>
      <c r="L57" s="32">
        <v>1</v>
      </c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3">
        <f t="shared" si="15"/>
        <v>8</v>
      </c>
      <c r="Y57" s="33">
        <f t="shared" si="16"/>
        <v>82.8</v>
      </c>
      <c r="Z57" s="33">
        <f t="shared" si="17"/>
        <v>2.8975845410628018</v>
      </c>
    </row>
    <row r="58" spans="1:27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3">
        <f t="shared" si="15"/>
        <v>0</v>
      </c>
      <c r="Y58" s="33">
        <f t="shared" si="16"/>
        <v>0</v>
      </c>
      <c r="Z58" s="33" t="e">
        <f t="shared" si="17"/>
        <v>#DIV/0!</v>
      </c>
    </row>
    <row r="59" spans="1:27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3">
        <f t="shared" si="15"/>
        <v>0</v>
      </c>
      <c r="Y59" s="33">
        <f t="shared" si="16"/>
        <v>0</v>
      </c>
      <c r="Z59" s="33" t="e">
        <f t="shared" si="17"/>
        <v>#DIV/0!</v>
      </c>
    </row>
    <row r="60" spans="1:27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>
        <f t="shared" si="15"/>
        <v>0</v>
      </c>
      <c r="Y60" s="33">
        <f t="shared" si="16"/>
        <v>0</v>
      </c>
      <c r="Z60" s="33" t="e">
        <f t="shared" si="17"/>
        <v>#DIV/0!</v>
      </c>
    </row>
    <row r="61" spans="1:27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3">
        <f t="shared" si="15"/>
        <v>0</v>
      </c>
      <c r="Y61" s="33">
        <f t="shared" si="16"/>
        <v>0</v>
      </c>
      <c r="Z61" s="33" t="e">
        <f t="shared" si="17"/>
        <v>#DIV/0!</v>
      </c>
    </row>
    <row r="62" spans="1:27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3">
        <f t="shared" si="15"/>
        <v>0</v>
      </c>
      <c r="Y62" s="33">
        <f t="shared" si="16"/>
        <v>0</v>
      </c>
      <c r="Z62" s="33" t="e">
        <f t="shared" si="17"/>
        <v>#DIV/0!</v>
      </c>
    </row>
    <row r="63" spans="1:27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3">
        <f t="shared" si="15"/>
        <v>0</v>
      </c>
      <c r="Y63" s="33">
        <f t="shared" si="16"/>
        <v>0</v>
      </c>
      <c r="Z63" s="33" t="e">
        <f t="shared" si="17"/>
        <v>#DIV/0!</v>
      </c>
    </row>
    <row r="64" spans="1:27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3">
        <f t="shared" si="15"/>
        <v>0</v>
      </c>
      <c r="Y64" s="33">
        <f t="shared" si="16"/>
        <v>0</v>
      </c>
      <c r="Z64" s="33" t="e">
        <f t="shared" si="17"/>
        <v>#DIV/0!</v>
      </c>
    </row>
    <row r="65" spans="1:26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3">
        <f t="shared" si="15"/>
        <v>0</v>
      </c>
      <c r="Y65" s="33">
        <f t="shared" si="16"/>
        <v>0</v>
      </c>
      <c r="Z65" s="33" t="e">
        <f t="shared" si="17"/>
        <v>#DIV/0!</v>
      </c>
    </row>
    <row r="66" spans="1:26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3">
        <f t="shared" si="15"/>
        <v>0</v>
      </c>
      <c r="Y66" s="33">
        <f t="shared" si="16"/>
        <v>0</v>
      </c>
      <c r="Z66" s="33" t="e">
        <f t="shared" si="17"/>
        <v>#DIV/0!</v>
      </c>
    </row>
    <row r="67" spans="1:26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53">
        <f>SUM(X7:X66)</f>
        <v>336</v>
      </c>
      <c r="Y67" s="53">
        <f>SUM(Y7:Y66)</f>
        <v>4715.8999999999996</v>
      </c>
    </row>
    <row r="68" spans="1:26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6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spans="1:26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6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6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6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:26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:26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6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:26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:26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6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1:26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:23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1:23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:23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1:23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:23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:23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1:23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:23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5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:25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:25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5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5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spans="1:25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53"/>
      <c r="Y102" s="53"/>
    </row>
    <row r="103" spans="1:25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:25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5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5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5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:25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5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:25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5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5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23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:23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spans="1:23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:23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:23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:23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:23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:23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:23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:23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23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:23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:23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:23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:23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:23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:23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:23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:23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:23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:23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:23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 spans="1:23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spans="1:23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spans="1:23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spans="1:23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spans="1:23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spans="1:23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spans="1:23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spans="1:23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spans="1:23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spans="1:23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spans="1:23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spans="1:23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spans="1:23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spans="1:23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:23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:23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spans="1:23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:23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spans="1:23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spans="1:23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spans="1:23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spans="1:23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spans="1:23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 spans="1:23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 spans="1:23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 spans="1:23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spans="1:23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 spans="1:23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 spans="1:23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 spans="1:23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 spans="1:23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 spans="1:23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 spans="1:23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 spans="1:23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spans="1:23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 spans="1:23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 spans="1:23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:23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 spans="1:23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 spans="1:23" x14ac:dyDescent="0.25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</sheetData>
  <phoneticPr fontId="0" type="noConversion"/>
  <pageMargins left="0.70000000000000007" right="0.70000000000000007" top="0.75000000000000011" bottom="0.39000000000000007" header="0.30000000000000004" footer="0.30000000000000004"/>
  <pageSetup paperSize="9" orientation="landscape" horizontalDpi="4294967292" verticalDpi="4294967292"/>
  <rowBreaks count="1" manualBreakCount="1">
    <brk id="35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195"/>
  <sheetViews>
    <sheetView topLeftCell="B1" workbookViewId="0">
      <selection activeCell="AG15" sqref="AG15"/>
    </sheetView>
  </sheetViews>
  <sheetFormatPr baseColWidth="10" defaultColWidth="8.83203125" defaultRowHeight="15" x14ac:dyDescent="0.2"/>
  <cols>
    <col min="2" max="2" width="11.5" bestFit="1" customWidth="1"/>
    <col min="3" max="3" width="11" bestFit="1" customWidth="1"/>
    <col min="4" max="4" width="26.83203125" bestFit="1" customWidth="1"/>
    <col min="5" max="5" width="11" bestFit="1" customWidth="1"/>
    <col min="6" max="6" width="9.6640625" customWidth="1"/>
    <col min="7" max="7" width="11" bestFit="1" customWidth="1"/>
    <col min="8" max="13" width="4.83203125" customWidth="1"/>
    <col min="14" max="23" width="4.83203125" hidden="1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21" x14ac:dyDescent="0.25">
      <c r="A1" s="1" t="s">
        <v>107</v>
      </c>
      <c r="B1" s="2"/>
      <c r="C1" s="2"/>
      <c r="D1" s="2"/>
      <c r="E1" s="35">
        <f>X195</f>
        <v>36</v>
      </c>
      <c r="F1" s="35">
        <f>Y195</f>
        <v>154.84</v>
      </c>
      <c r="G1" s="2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2"/>
      <c r="Y1" s="2"/>
      <c r="Z1" s="2"/>
      <c r="AG1" t="str">
        <f>$A$1</f>
        <v>Gracee</v>
      </c>
      <c r="AH1" t="str">
        <f t="shared" ref="AH1:AM1" si="0">$A$1</f>
        <v>Gracee</v>
      </c>
      <c r="AI1" t="str">
        <f t="shared" si="0"/>
        <v>Gracee</v>
      </c>
      <c r="AJ1" t="str">
        <f t="shared" si="0"/>
        <v>Gracee</v>
      </c>
      <c r="AK1" t="str">
        <f t="shared" si="0"/>
        <v>Gracee</v>
      </c>
      <c r="AL1" t="str">
        <f t="shared" si="0"/>
        <v>Gracee</v>
      </c>
      <c r="AM1" t="str">
        <f t="shared" si="0"/>
        <v>Gracee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>
        <v>38</v>
      </c>
      <c r="I2">
        <v>40</v>
      </c>
      <c r="J2">
        <v>42</v>
      </c>
      <c r="K2">
        <v>44</v>
      </c>
      <c r="L2">
        <v>46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2" t="s">
        <v>42</v>
      </c>
      <c r="Y2" s="2" t="s">
        <v>6</v>
      </c>
      <c r="Z2" s="2" t="s">
        <v>43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Y3">
        <f t="shared" ref="Y3:Y70" si="1">F3*X3</f>
        <v>0</v>
      </c>
      <c r="AF3" t="s">
        <v>12</v>
      </c>
      <c r="AG3">
        <f t="shared" ref="AG3:AG14" si="2">SUMIF($A$3:$A$184,AF3,$Y$3:$Y$188)</f>
        <v>154.84</v>
      </c>
      <c r="AH3">
        <f t="shared" ref="AH3:AH14" si="3">SUMIF($A$3:$A$184,AF3,$H$3:$H$188)</f>
        <v>36</v>
      </c>
      <c r="AI3">
        <f t="shared" ref="AI3:AI14" si="4">SUMIF($A$3:$A$184,AF3,$I$3:$I$188)</f>
        <v>0</v>
      </c>
      <c r="AJ3">
        <f t="shared" ref="AJ3:AJ14" si="5">SUMIF($A$3:$A$184,AF3,$J$3:$J$188)</f>
        <v>0</v>
      </c>
      <c r="AK3">
        <f t="shared" ref="AK3:AK14" si="6">SUMIF($A$3:$A$184,AF3,$K$3:$K$188)</f>
        <v>0</v>
      </c>
      <c r="AL3">
        <f t="shared" ref="AL3:AL14" si="7">SUMIF($A$3:$A$184,AF3,$L$3:$L$188)</f>
        <v>0</v>
      </c>
      <c r="AM3">
        <f t="shared" ref="AM3:AM14" si="8">SUMIF($A$3:$A$184,AF3,$M$3:$M$188)</f>
        <v>0</v>
      </c>
    </row>
    <row r="4" spans="1:39" x14ac:dyDescent="0.2">
      <c r="N4">
        <v>42</v>
      </c>
      <c r="O4">
        <v>35</v>
      </c>
      <c r="AF4" t="s">
        <v>13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</row>
    <row r="5" spans="1:39" x14ac:dyDescent="0.2"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AF5" t="s">
        <v>14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</row>
    <row r="6" spans="1:39" x14ac:dyDescent="0.2">
      <c r="AF6" t="s">
        <v>15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</row>
    <row r="7" spans="1:39" x14ac:dyDescent="0.2">
      <c r="A7" t="s">
        <v>109</v>
      </c>
      <c r="B7" t="s">
        <v>807</v>
      </c>
      <c r="C7" t="s">
        <v>808</v>
      </c>
      <c r="D7" t="s">
        <v>808</v>
      </c>
      <c r="E7" t="s">
        <v>452</v>
      </c>
      <c r="F7">
        <v>4.79</v>
      </c>
      <c r="G7">
        <v>21</v>
      </c>
      <c r="H7">
        <v>2</v>
      </c>
      <c r="X7">
        <f>SUM(H7:M7)</f>
        <v>2</v>
      </c>
      <c r="Y7">
        <f>F7*X7</f>
        <v>9.58</v>
      </c>
      <c r="Z7">
        <f t="shared" ref="Z7:Z70" si="9">SUM(G7/F7)</f>
        <v>4.3841336116910226</v>
      </c>
      <c r="AF7" t="s">
        <v>16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</row>
    <row r="8" spans="1:39" x14ac:dyDescent="0.2">
      <c r="A8" t="s">
        <v>12</v>
      </c>
      <c r="B8" t="s">
        <v>809</v>
      </c>
      <c r="C8" t="s">
        <v>808</v>
      </c>
      <c r="D8" t="s">
        <v>808</v>
      </c>
      <c r="E8" t="s">
        <v>810</v>
      </c>
      <c r="F8">
        <v>4.99</v>
      </c>
      <c r="G8">
        <v>21</v>
      </c>
      <c r="H8">
        <v>2</v>
      </c>
      <c r="X8">
        <f t="shared" ref="X8:X25" si="10">SUM(H8:M8)</f>
        <v>2</v>
      </c>
      <c r="Y8">
        <f t="shared" ref="Y8:Y25" si="11">F8*X8</f>
        <v>9.98</v>
      </c>
      <c r="Z8">
        <f t="shared" ref="Z8:Z25" si="12">SUM(G8/F8)</f>
        <v>4.2084168336673349</v>
      </c>
      <c r="AF8" t="s">
        <v>17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</row>
    <row r="9" spans="1:39" x14ac:dyDescent="0.2">
      <c r="A9" t="s">
        <v>109</v>
      </c>
      <c r="B9" t="s">
        <v>811</v>
      </c>
      <c r="C9" t="s">
        <v>808</v>
      </c>
      <c r="D9" t="s">
        <v>808</v>
      </c>
      <c r="E9" t="s">
        <v>810</v>
      </c>
      <c r="F9">
        <v>4.99</v>
      </c>
      <c r="G9">
        <v>21</v>
      </c>
      <c r="H9">
        <v>2</v>
      </c>
      <c r="X9">
        <f t="shared" si="10"/>
        <v>2</v>
      </c>
      <c r="Y9">
        <f t="shared" si="11"/>
        <v>9.98</v>
      </c>
      <c r="Z9">
        <f t="shared" si="12"/>
        <v>4.2084168336673349</v>
      </c>
      <c r="AF9" t="s">
        <v>18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x14ac:dyDescent="0.2">
      <c r="A10" t="s">
        <v>109</v>
      </c>
      <c r="B10" t="s">
        <v>812</v>
      </c>
      <c r="C10" t="s">
        <v>808</v>
      </c>
      <c r="D10" t="s">
        <v>808</v>
      </c>
      <c r="E10" t="s">
        <v>452</v>
      </c>
      <c r="F10">
        <v>4.99</v>
      </c>
      <c r="G10">
        <v>21</v>
      </c>
      <c r="H10">
        <v>2</v>
      </c>
      <c r="X10">
        <f t="shared" si="10"/>
        <v>2</v>
      </c>
      <c r="Y10">
        <f t="shared" si="11"/>
        <v>9.98</v>
      </c>
      <c r="Z10">
        <f t="shared" si="12"/>
        <v>4.2084168336673349</v>
      </c>
      <c r="AF10" t="s">
        <v>19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x14ac:dyDescent="0.2">
      <c r="A11" t="s">
        <v>109</v>
      </c>
      <c r="B11" t="s">
        <v>813</v>
      </c>
      <c r="C11" t="s">
        <v>808</v>
      </c>
      <c r="D11" t="s">
        <v>808</v>
      </c>
      <c r="E11" t="s">
        <v>452</v>
      </c>
      <c r="F11">
        <v>4.99</v>
      </c>
      <c r="G11">
        <v>21</v>
      </c>
      <c r="H11">
        <v>2</v>
      </c>
      <c r="X11">
        <f t="shared" si="10"/>
        <v>2</v>
      </c>
      <c r="Y11">
        <f t="shared" si="11"/>
        <v>9.98</v>
      </c>
      <c r="Z11">
        <f t="shared" si="12"/>
        <v>4.2084168336673349</v>
      </c>
      <c r="AF11" t="s">
        <v>20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x14ac:dyDescent="0.2">
      <c r="A12" t="s">
        <v>109</v>
      </c>
      <c r="B12" t="s">
        <v>814</v>
      </c>
      <c r="C12" t="s">
        <v>808</v>
      </c>
      <c r="D12" t="s">
        <v>808</v>
      </c>
      <c r="E12" t="s">
        <v>452</v>
      </c>
      <c r="F12">
        <v>3.99</v>
      </c>
      <c r="G12">
        <v>21</v>
      </c>
      <c r="H12">
        <v>2</v>
      </c>
      <c r="X12">
        <f t="shared" si="10"/>
        <v>2</v>
      </c>
      <c r="Y12">
        <f t="shared" si="11"/>
        <v>7.98</v>
      </c>
      <c r="Z12">
        <f t="shared" si="12"/>
        <v>5.2631578947368416</v>
      </c>
      <c r="AF12" t="s">
        <v>21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x14ac:dyDescent="0.2">
      <c r="A13" t="s">
        <v>109</v>
      </c>
      <c r="B13" t="s">
        <v>815</v>
      </c>
      <c r="C13" t="s">
        <v>816</v>
      </c>
      <c r="D13" t="s">
        <v>817</v>
      </c>
      <c r="E13" t="s">
        <v>452</v>
      </c>
      <c r="F13">
        <v>2.75</v>
      </c>
      <c r="G13">
        <v>15</v>
      </c>
      <c r="H13">
        <v>2</v>
      </c>
      <c r="X13">
        <f t="shared" si="10"/>
        <v>2</v>
      </c>
      <c r="Y13">
        <f t="shared" si="11"/>
        <v>5.5</v>
      </c>
      <c r="Z13">
        <f t="shared" si="12"/>
        <v>5.4545454545454541</v>
      </c>
      <c r="AF13" t="s">
        <v>22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x14ac:dyDescent="0.2">
      <c r="A14" t="s">
        <v>109</v>
      </c>
      <c r="B14" t="s">
        <v>818</v>
      </c>
      <c r="C14" t="s">
        <v>816</v>
      </c>
      <c r="D14" t="s">
        <v>817</v>
      </c>
      <c r="E14" t="s">
        <v>452</v>
      </c>
      <c r="F14">
        <v>4.99</v>
      </c>
      <c r="G14">
        <v>21</v>
      </c>
      <c r="H14">
        <v>2</v>
      </c>
      <c r="X14">
        <f t="shared" si="10"/>
        <v>2</v>
      </c>
      <c r="Y14">
        <f t="shared" si="11"/>
        <v>9.98</v>
      </c>
      <c r="Z14">
        <f t="shared" si="12"/>
        <v>4.2084168336673349</v>
      </c>
      <c r="AF14" t="s">
        <v>23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x14ac:dyDescent="0.2">
      <c r="A15" t="s">
        <v>109</v>
      </c>
      <c r="B15" t="s">
        <v>818</v>
      </c>
      <c r="C15" t="s">
        <v>816</v>
      </c>
      <c r="D15" t="s">
        <v>817</v>
      </c>
      <c r="E15" t="s">
        <v>810</v>
      </c>
      <c r="F15">
        <v>4.99</v>
      </c>
      <c r="G15">
        <v>21</v>
      </c>
      <c r="H15">
        <v>2</v>
      </c>
      <c r="X15">
        <f t="shared" si="10"/>
        <v>2</v>
      </c>
      <c r="Y15">
        <f t="shared" si="11"/>
        <v>9.98</v>
      </c>
      <c r="Z15">
        <f t="shared" si="12"/>
        <v>4.2084168336673349</v>
      </c>
      <c r="AF15" t="str">
        <f>A1</f>
        <v>Gracee</v>
      </c>
      <c r="AG15">
        <f>SUM(AG3:AG14)</f>
        <v>154.84</v>
      </c>
      <c r="AH15">
        <f t="shared" ref="AH15:AM15" si="13">SUM(AH3:AH14)</f>
        <v>36</v>
      </c>
      <c r="AI15">
        <f t="shared" si="13"/>
        <v>0</v>
      </c>
      <c r="AJ15">
        <f t="shared" si="13"/>
        <v>0</v>
      </c>
      <c r="AK15">
        <f t="shared" si="13"/>
        <v>0</v>
      </c>
      <c r="AL15">
        <f t="shared" si="13"/>
        <v>0</v>
      </c>
      <c r="AM15">
        <f t="shared" si="13"/>
        <v>0</v>
      </c>
    </row>
    <row r="16" spans="1:39" x14ac:dyDescent="0.2">
      <c r="A16" t="s">
        <v>109</v>
      </c>
      <c r="B16" t="s">
        <v>819</v>
      </c>
      <c r="C16" t="s">
        <v>808</v>
      </c>
      <c r="D16" t="s">
        <v>808</v>
      </c>
      <c r="E16" t="s">
        <v>452</v>
      </c>
      <c r="F16">
        <v>3.25</v>
      </c>
      <c r="G16">
        <v>16</v>
      </c>
      <c r="H16">
        <v>2</v>
      </c>
      <c r="X16">
        <f t="shared" si="10"/>
        <v>2</v>
      </c>
      <c r="Y16">
        <f t="shared" si="11"/>
        <v>6.5</v>
      </c>
      <c r="Z16">
        <f t="shared" si="12"/>
        <v>4.9230769230769234</v>
      </c>
    </row>
    <row r="17" spans="1:26" x14ac:dyDescent="0.2">
      <c r="A17" t="s">
        <v>109</v>
      </c>
      <c r="B17" t="s">
        <v>819</v>
      </c>
      <c r="C17" t="s">
        <v>808</v>
      </c>
      <c r="D17" t="s">
        <v>808</v>
      </c>
      <c r="E17" t="s">
        <v>810</v>
      </c>
      <c r="F17">
        <v>3.25</v>
      </c>
      <c r="G17">
        <v>16</v>
      </c>
      <c r="H17">
        <v>2</v>
      </c>
      <c r="X17">
        <f t="shared" si="10"/>
        <v>2</v>
      </c>
      <c r="Y17">
        <f t="shared" si="11"/>
        <v>6.5</v>
      </c>
      <c r="Z17">
        <f t="shared" si="12"/>
        <v>4.9230769230769234</v>
      </c>
    </row>
    <row r="18" spans="1:26" x14ac:dyDescent="0.2">
      <c r="A18" t="s">
        <v>109</v>
      </c>
      <c r="B18" t="s">
        <v>820</v>
      </c>
      <c r="C18" t="s">
        <v>808</v>
      </c>
      <c r="D18" t="s">
        <v>808</v>
      </c>
      <c r="E18" t="s">
        <v>452</v>
      </c>
      <c r="F18">
        <v>3.99</v>
      </c>
      <c r="G18">
        <v>19</v>
      </c>
      <c r="H18">
        <v>2</v>
      </c>
      <c r="X18">
        <f t="shared" si="10"/>
        <v>2</v>
      </c>
      <c r="Y18">
        <f t="shared" si="11"/>
        <v>7.98</v>
      </c>
      <c r="Z18">
        <f t="shared" si="12"/>
        <v>4.7619047619047619</v>
      </c>
    </row>
    <row r="19" spans="1:26" x14ac:dyDescent="0.2">
      <c r="A19" t="s">
        <v>109</v>
      </c>
      <c r="B19" t="s">
        <v>820</v>
      </c>
      <c r="C19" t="s">
        <v>808</v>
      </c>
      <c r="D19" t="s">
        <v>808</v>
      </c>
      <c r="E19" t="s">
        <v>810</v>
      </c>
      <c r="F19">
        <v>3.99</v>
      </c>
      <c r="G19">
        <v>19</v>
      </c>
      <c r="H19">
        <v>2</v>
      </c>
      <c r="X19">
        <f t="shared" si="10"/>
        <v>2</v>
      </c>
      <c r="Y19">
        <f t="shared" si="11"/>
        <v>7.98</v>
      </c>
      <c r="Z19">
        <f t="shared" si="12"/>
        <v>4.7619047619047619</v>
      </c>
    </row>
    <row r="20" spans="1:26" x14ac:dyDescent="0.2">
      <c r="A20" t="s">
        <v>109</v>
      </c>
      <c r="B20" t="s">
        <v>821</v>
      </c>
      <c r="C20" t="s">
        <v>808</v>
      </c>
      <c r="D20" t="s">
        <v>808</v>
      </c>
      <c r="E20" t="s">
        <v>452</v>
      </c>
      <c r="F20">
        <v>3.99</v>
      </c>
      <c r="G20">
        <v>19</v>
      </c>
      <c r="H20">
        <v>2</v>
      </c>
      <c r="X20">
        <f t="shared" si="10"/>
        <v>2</v>
      </c>
      <c r="Y20">
        <f t="shared" si="11"/>
        <v>7.98</v>
      </c>
      <c r="Z20">
        <f t="shared" si="12"/>
        <v>4.7619047619047619</v>
      </c>
    </row>
    <row r="21" spans="1:26" x14ac:dyDescent="0.2">
      <c r="A21" t="s">
        <v>109</v>
      </c>
      <c r="B21" t="s">
        <v>821</v>
      </c>
      <c r="C21" t="s">
        <v>808</v>
      </c>
      <c r="D21" t="s">
        <v>808</v>
      </c>
      <c r="E21" t="s">
        <v>810</v>
      </c>
      <c r="F21">
        <v>3.99</v>
      </c>
      <c r="G21">
        <v>19</v>
      </c>
      <c r="H21">
        <v>2</v>
      </c>
      <c r="X21">
        <f t="shared" si="10"/>
        <v>2</v>
      </c>
      <c r="Y21">
        <f t="shared" si="11"/>
        <v>7.98</v>
      </c>
      <c r="Z21">
        <f t="shared" si="12"/>
        <v>4.7619047619047619</v>
      </c>
    </row>
    <row r="22" spans="1:26" x14ac:dyDescent="0.2">
      <c r="A22" t="s">
        <v>109</v>
      </c>
      <c r="B22" t="s">
        <v>822</v>
      </c>
      <c r="C22" t="s">
        <v>808</v>
      </c>
      <c r="D22" t="s">
        <v>808</v>
      </c>
      <c r="E22" t="s">
        <v>452</v>
      </c>
      <c r="F22">
        <v>4.25</v>
      </c>
      <c r="G22">
        <v>19</v>
      </c>
      <c r="H22">
        <v>2</v>
      </c>
      <c r="X22">
        <f t="shared" si="10"/>
        <v>2</v>
      </c>
      <c r="Y22">
        <f t="shared" si="11"/>
        <v>8.5</v>
      </c>
      <c r="Z22">
        <f t="shared" si="12"/>
        <v>4.4705882352941178</v>
      </c>
    </row>
    <row r="23" spans="1:26" x14ac:dyDescent="0.2">
      <c r="A23" t="s">
        <v>109</v>
      </c>
      <c r="B23" t="s">
        <v>823</v>
      </c>
      <c r="C23" t="s">
        <v>824</v>
      </c>
      <c r="D23" t="s">
        <v>824</v>
      </c>
      <c r="E23" t="s">
        <v>452</v>
      </c>
      <c r="F23">
        <v>3.25</v>
      </c>
      <c r="G23">
        <v>12</v>
      </c>
      <c r="H23">
        <v>2</v>
      </c>
      <c r="X23">
        <f t="shared" si="10"/>
        <v>2</v>
      </c>
      <c r="Y23">
        <f t="shared" si="11"/>
        <v>6.5</v>
      </c>
      <c r="Z23">
        <f t="shared" si="12"/>
        <v>3.6923076923076925</v>
      </c>
    </row>
    <row r="24" spans="1:26" x14ac:dyDescent="0.2">
      <c r="A24" t="s">
        <v>109</v>
      </c>
      <c r="B24" t="s">
        <v>825</v>
      </c>
      <c r="C24" t="s">
        <v>808</v>
      </c>
      <c r="D24" t="s">
        <v>808</v>
      </c>
      <c r="E24" t="s">
        <v>810</v>
      </c>
      <c r="F24">
        <v>5.99</v>
      </c>
      <c r="G24">
        <v>25</v>
      </c>
      <c r="H24">
        <v>2</v>
      </c>
      <c r="X24">
        <f t="shared" si="10"/>
        <v>2</v>
      </c>
      <c r="Y24">
        <f t="shared" si="11"/>
        <v>11.98</v>
      </c>
      <c r="Z24">
        <f t="shared" si="12"/>
        <v>4.1736227045075127</v>
      </c>
    </row>
    <row r="25" spans="1:26" x14ac:dyDescent="0.2">
      <c r="X25">
        <f t="shared" si="10"/>
        <v>0</v>
      </c>
      <c r="Y25">
        <f t="shared" si="11"/>
        <v>0</v>
      </c>
      <c r="Z25" t="e">
        <f t="shared" si="12"/>
        <v>#DIV/0!</v>
      </c>
    </row>
    <row r="26" spans="1:26" x14ac:dyDescent="0.2">
      <c r="X26">
        <f t="shared" ref="X26:X69" si="14">SUM(H26:M26)</f>
        <v>0</v>
      </c>
      <c r="Y26">
        <f t="shared" si="1"/>
        <v>0</v>
      </c>
      <c r="Z26" t="e">
        <f t="shared" si="9"/>
        <v>#DIV/0!</v>
      </c>
    </row>
    <row r="27" spans="1:26" x14ac:dyDescent="0.2">
      <c r="X27">
        <f t="shared" si="14"/>
        <v>0</v>
      </c>
      <c r="Y27">
        <f t="shared" si="1"/>
        <v>0</v>
      </c>
      <c r="Z27" t="e">
        <f t="shared" si="9"/>
        <v>#DIV/0!</v>
      </c>
    </row>
    <row r="28" spans="1:26" x14ac:dyDescent="0.2">
      <c r="X28">
        <f t="shared" si="14"/>
        <v>0</v>
      </c>
      <c r="Y28">
        <f t="shared" si="1"/>
        <v>0</v>
      </c>
      <c r="Z28" t="e">
        <f t="shared" si="9"/>
        <v>#DIV/0!</v>
      </c>
    </row>
    <row r="29" spans="1:26" x14ac:dyDescent="0.2">
      <c r="X29">
        <f t="shared" si="14"/>
        <v>0</v>
      </c>
      <c r="Y29">
        <f t="shared" si="1"/>
        <v>0</v>
      </c>
      <c r="Z29" t="e">
        <f t="shared" si="9"/>
        <v>#DIV/0!</v>
      </c>
    </row>
    <row r="30" spans="1:26" x14ac:dyDescent="0.2">
      <c r="X30">
        <f t="shared" si="14"/>
        <v>0</v>
      </c>
      <c r="Y30">
        <f t="shared" si="1"/>
        <v>0</v>
      </c>
      <c r="Z30" t="e">
        <f t="shared" si="9"/>
        <v>#DIV/0!</v>
      </c>
    </row>
    <row r="31" spans="1:26" x14ac:dyDescent="0.2">
      <c r="X31">
        <f t="shared" si="14"/>
        <v>0</v>
      </c>
      <c r="Y31">
        <f t="shared" si="1"/>
        <v>0</v>
      </c>
      <c r="Z31" t="e">
        <f t="shared" si="9"/>
        <v>#DIV/0!</v>
      </c>
    </row>
    <row r="32" spans="1:26" x14ac:dyDescent="0.2">
      <c r="X32">
        <f t="shared" si="14"/>
        <v>0</v>
      </c>
      <c r="Y32">
        <f t="shared" si="1"/>
        <v>0</v>
      </c>
      <c r="Z32" t="e">
        <f t="shared" si="9"/>
        <v>#DIV/0!</v>
      </c>
    </row>
    <row r="33" spans="24:26" x14ac:dyDescent="0.2">
      <c r="X33">
        <f t="shared" si="14"/>
        <v>0</v>
      </c>
      <c r="Y33">
        <f t="shared" si="1"/>
        <v>0</v>
      </c>
      <c r="Z33" t="e">
        <f t="shared" si="9"/>
        <v>#DIV/0!</v>
      </c>
    </row>
    <row r="34" spans="24:26" x14ac:dyDescent="0.2">
      <c r="X34">
        <f t="shared" si="14"/>
        <v>0</v>
      </c>
      <c r="Y34">
        <f t="shared" si="1"/>
        <v>0</v>
      </c>
      <c r="Z34" t="e">
        <f t="shared" si="9"/>
        <v>#DIV/0!</v>
      </c>
    </row>
    <row r="35" spans="24:26" x14ac:dyDescent="0.2">
      <c r="X35">
        <f t="shared" si="14"/>
        <v>0</v>
      </c>
      <c r="Y35">
        <f t="shared" si="1"/>
        <v>0</v>
      </c>
      <c r="Z35" t="e">
        <f t="shared" si="9"/>
        <v>#DIV/0!</v>
      </c>
    </row>
    <row r="36" spans="24:26" x14ac:dyDescent="0.2">
      <c r="X36">
        <f t="shared" si="14"/>
        <v>0</v>
      </c>
      <c r="Y36">
        <f t="shared" si="1"/>
        <v>0</v>
      </c>
      <c r="Z36" t="e">
        <f t="shared" si="9"/>
        <v>#DIV/0!</v>
      </c>
    </row>
    <row r="37" spans="24:26" x14ac:dyDescent="0.2">
      <c r="X37">
        <f t="shared" si="14"/>
        <v>0</v>
      </c>
      <c r="Y37">
        <f t="shared" si="1"/>
        <v>0</v>
      </c>
      <c r="Z37" t="e">
        <f t="shared" si="9"/>
        <v>#DIV/0!</v>
      </c>
    </row>
    <row r="38" spans="24:26" x14ac:dyDescent="0.2">
      <c r="X38">
        <f t="shared" si="14"/>
        <v>0</v>
      </c>
      <c r="Y38">
        <f t="shared" si="1"/>
        <v>0</v>
      </c>
      <c r="Z38" t="e">
        <f t="shared" si="9"/>
        <v>#DIV/0!</v>
      </c>
    </row>
    <row r="39" spans="24:26" x14ac:dyDescent="0.2">
      <c r="X39">
        <f t="shared" si="14"/>
        <v>0</v>
      </c>
      <c r="Y39">
        <f t="shared" si="1"/>
        <v>0</v>
      </c>
      <c r="Z39" t="e">
        <f t="shared" si="9"/>
        <v>#DIV/0!</v>
      </c>
    </row>
    <row r="40" spans="24:26" x14ac:dyDescent="0.2">
      <c r="X40">
        <f t="shared" si="14"/>
        <v>0</v>
      </c>
      <c r="Y40">
        <f t="shared" si="1"/>
        <v>0</v>
      </c>
      <c r="Z40" t="e">
        <f t="shared" si="9"/>
        <v>#DIV/0!</v>
      </c>
    </row>
    <row r="41" spans="24:26" x14ac:dyDescent="0.2">
      <c r="X41">
        <f t="shared" si="14"/>
        <v>0</v>
      </c>
      <c r="Y41">
        <f t="shared" si="1"/>
        <v>0</v>
      </c>
      <c r="Z41" t="e">
        <f t="shared" si="9"/>
        <v>#DIV/0!</v>
      </c>
    </row>
    <row r="42" spans="24:26" x14ac:dyDescent="0.2">
      <c r="X42">
        <f t="shared" si="14"/>
        <v>0</v>
      </c>
      <c r="Y42">
        <f t="shared" si="1"/>
        <v>0</v>
      </c>
      <c r="Z42" t="e">
        <f t="shared" si="9"/>
        <v>#DIV/0!</v>
      </c>
    </row>
    <row r="43" spans="24:26" x14ac:dyDescent="0.2">
      <c r="X43">
        <f t="shared" si="14"/>
        <v>0</v>
      </c>
      <c r="Y43">
        <f t="shared" si="1"/>
        <v>0</v>
      </c>
      <c r="Z43" t="e">
        <f t="shared" si="9"/>
        <v>#DIV/0!</v>
      </c>
    </row>
    <row r="44" spans="24:26" x14ac:dyDescent="0.2">
      <c r="X44">
        <f t="shared" si="14"/>
        <v>0</v>
      </c>
      <c r="Y44">
        <f t="shared" si="1"/>
        <v>0</v>
      </c>
      <c r="Z44" t="e">
        <f t="shared" si="9"/>
        <v>#DIV/0!</v>
      </c>
    </row>
    <row r="45" spans="24:26" x14ac:dyDescent="0.2">
      <c r="X45">
        <f t="shared" si="14"/>
        <v>0</v>
      </c>
      <c r="Y45">
        <f>F46*X45</f>
        <v>0</v>
      </c>
      <c r="Z45" t="e">
        <f>SUM(G46/F46)</f>
        <v>#DIV/0!</v>
      </c>
    </row>
    <row r="46" spans="24:26" x14ac:dyDescent="0.2">
      <c r="X46">
        <f t="shared" si="14"/>
        <v>0</v>
      </c>
      <c r="Y46">
        <f>F47*X46</f>
        <v>0</v>
      </c>
      <c r="Z46" t="e">
        <f>SUM(G47/F47)</f>
        <v>#DIV/0!</v>
      </c>
    </row>
    <row r="47" spans="24:26" x14ac:dyDescent="0.2">
      <c r="X47">
        <f t="shared" si="14"/>
        <v>0</v>
      </c>
      <c r="Y47">
        <f t="shared" si="1"/>
        <v>0</v>
      </c>
      <c r="Z47" t="e">
        <f t="shared" si="9"/>
        <v>#DIV/0!</v>
      </c>
    </row>
    <row r="48" spans="24:26" x14ac:dyDescent="0.2">
      <c r="X48">
        <f t="shared" si="14"/>
        <v>0</v>
      </c>
      <c r="Y48">
        <f t="shared" si="1"/>
        <v>0</v>
      </c>
      <c r="Z48" t="e">
        <f t="shared" si="9"/>
        <v>#DIV/0!</v>
      </c>
    </row>
    <row r="49" spans="24:26" x14ac:dyDescent="0.2">
      <c r="Y49">
        <f t="shared" si="1"/>
        <v>0</v>
      </c>
      <c r="Z49" t="e">
        <f t="shared" si="9"/>
        <v>#DIV/0!</v>
      </c>
    </row>
    <row r="50" spans="24:26" x14ac:dyDescent="0.2">
      <c r="Y50">
        <f t="shared" si="1"/>
        <v>0</v>
      </c>
      <c r="Z50" t="e">
        <f t="shared" si="9"/>
        <v>#DIV/0!</v>
      </c>
    </row>
    <row r="51" spans="24:26" x14ac:dyDescent="0.2">
      <c r="X51">
        <f t="shared" si="14"/>
        <v>0</v>
      </c>
      <c r="Y51">
        <f t="shared" si="1"/>
        <v>0</v>
      </c>
      <c r="Z51" t="e">
        <f t="shared" si="9"/>
        <v>#DIV/0!</v>
      </c>
    </row>
    <row r="52" spans="24:26" x14ac:dyDescent="0.2">
      <c r="X52">
        <f t="shared" si="14"/>
        <v>0</v>
      </c>
      <c r="Y52">
        <f t="shared" si="1"/>
        <v>0</v>
      </c>
      <c r="Z52" t="e">
        <f t="shared" si="9"/>
        <v>#DIV/0!</v>
      </c>
    </row>
    <row r="53" spans="24:26" x14ac:dyDescent="0.2">
      <c r="X53">
        <f t="shared" si="14"/>
        <v>0</v>
      </c>
      <c r="Y53">
        <f t="shared" si="1"/>
        <v>0</v>
      </c>
      <c r="Z53" t="e">
        <f t="shared" si="9"/>
        <v>#DIV/0!</v>
      </c>
    </row>
    <row r="54" spans="24:26" x14ac:dyDescent="0.2">
      <c r="X54">
        <f t="shared" si="14"/>
        <v>0</v>
      </c>
      <c r="Y54">
        <f t="shared" si="1"/>
        <v>0</v>
      </c>
      <c r="Z54" t="e">
        <f t="shared" si="9"/>
        <v>#DIV/0!</v>
      </c>
    </row>
    <row r="55" spans="24:26" x14ac:dyDescent="0.2">
      <c r="X55">
        <f t="shared" si="14"/>
        <v>0</v>
      </c>
      <c r="Y55">
        <f t="shared" si="1"/>
        <v>0</v>
      </c>
      <c r="Z55" t="e">
        <f t="shared" si="9"/>
        <v>#DIV/0!</v>
      </c>
    </row>
    <row r="56" spans="24:26" x14ac:dyDescent="0.2">
      <c r="X56">
        <f t="shared" si="14"/>
        <v>0</v>
      </c>
      <c r="Y56">
        <f t="shared" si="1"/>
        <v>0</v>
      </c>
      <c r="Z56" t="e">
        <f t="shared" si="9"/>
        <v>#DIV/0!</v>
      </c>
    </row>
    <row r="57" spans="24:26" x14ac:dyDescent="0.2">
      <c r="X57">
        <f t="shared" si="14"/>
        <v>0</v>
      </c>
      <c r="Y57">
        <f t="shared" si="1"/>
        <v>0</v>
      </c>
      <c r="Z57" t="e">
        <f t="shared" si="9"/>
        <v>#DIV/0!</v>
      </c>
    </row>
    <row r="58" spans="24:26" x14ac:dyDescent="0.2">
      <c r="X58">
        <f t="shared" si="14"/>
        <v>0</v>
      </c>
      <c r="Y58">
        <f t="shared" si="1"/>
        <v>0</v>
      </c>
      <c r="Z58" t="e">
        <f t="shared" si="9"/>
        <v>#DIV/0!</v>
      </c>
    </row>
    <row r="59" spans="24:26" x14ac:dyDescent="0.2">
      <c r="X59">
        <f t="shared" si="14"/>
        <v>0</v>
      </c>
      <c r="Y59">
        <f t="shared" si="1"/>
        <v>0</v>
      </c>
      <c r="Z59" t="e">
        <f t="shared" si="9"/>
        <v>#DIV/0!</v>
      </c>
    </row>
    <row r="60" spans="24:26" x14ac:dyDescent="0.2">
      <c r="X60">
        <f t="shared" si="14"/>
        <v>0</v>
      </c>
      <c r="Y60">
        <f t="shared" si="1"/>
        <v>0</v>
      </c>
      <c r="Z60" t="e">
        <f t="shared" si="9"/>
        <v>#DIV/0!</v>
      </c>
    </row>
    <row r="61" spans="24:26" x14ac:dyDescent="0.2">
      <c r="X61">
        <f t="shared" si="14"/>
        <v>0</v>
      </c>
      <c r="Y61">
        <f t="shared" si="1"/>
        <v>0</v>
      </c>
      <c r="Z61" t="e">
        <f t="shared" si="9"/>
        <v>#DIV/0!</v>
      </c>
    </row>
    <row r="62" spans="24:26" x14ac:dyDescent="0.2">
      <c r="X62">
        <f t="shared" si="14"/>
        <v>0</v>
      </c>
      <c r="Y62">
        <f t="shared" si="1"/>
        <v>0</v>
      </c>
      <c r="Z62" t="e">
        <f t="shared" si="9"/>
        <v>#DIV/0!</v>
      </c>
    </row>
    <row r="63" spans="24:26" x14ac:dyDescent="0.2">
      <c r="X63">
        <f t="shared" si="14"/>
        <v>0</v>
      </c>
      <c r="Y63">
        <f t="shared" si="1"/>
        <v>0</v>
      </c>
      <c r="Z63" t="e">
        <f t="shared" si="9"/>
        <v>#DIV/0!</v>
      </c>
    </row>
    <row r="64" spans="24:26" x14ac:dyDescent="0.2">
      <c r="X64">
        <f t="shared" si="14"/>
        <v>0</v>
      </c>
      <c r="Y64">
        <f t="shared" si="1"/>
        <v>0</v>
      </c>
      <c r="Z64" t="e">
        <f t="shared" si="9"/>
        <v>#DIV/0!</v>
      </c>
    </row>
    <row r="65" spans="24:26" x14ac:dyDescent="0.2">
      <c r="X65">
        <f t="shared" si="14"/>
        <v>0</v>
      </c>
      <c r="Y65">
        <f t="shared" si="1"/>
        <v>0</v>
      </c>
      <c r="Z65" t="e">
        <f t="shared" si="9"/>
        <v>#DIV/0!</v>
      </c>
    </row>
    <row r="66" spans="24:26" x14ac:dyDescent="0.2">
      <c r="X66">
        <f t="shared" si="14"/>
        <v>0</v>
      </c>
      <c r="Y66">
        <f t="shared" si="1"/>
        <v>0</v>
      </c>
      <c r="Z66" t="e">
        <f t="shared" si="9"/>
        <v>#DIV/0!</v>
      </c>
    </row>
    <row r="67" spans="24:26" x14ac:dyDescent="0.2">
      <c r="X67">
        <f t="shared" si="14"/>
        <v>0</v>
      </c>
      <c r="Y67">
        <f t="shared" si="1"/>
        <v>0</v>
      </c>
      <c r="Z67" t="e">
        <f t="shared" si="9"/>
        <v>#DIV/0!</v>
      </c>
    </row>
    <row r="68" spans="24:26" x14ac:dyDescent="0.2">
      <c r="X68">
        <f t="shared" si="14"/>
        <v>0</v>
      </c>
      <c r="Y68">
        <f t="shared" si="1"/>
        <v>0</v>
      </c>
      <c r="Z68" t="e">
        <f t="shared" si="9"/>
        <v>#DIV/0!</v>
      </c>
    </row>
    <row r="69" spans="24:26" x14ac:dyDescent="0.2">
      <c r="X69">
        <f t="shared" si="14"/>
        <v>0</v>
      </c>
      <c r="Y69">
        <f t="shared" si="1"/>
        <v>0</v>
      </c>
      <c r="Z69" t="e">
        <f t="shared" si="9"/>
        <v>#DIV/0!</v>
      </c>
    </row>
    <row r="70" spans="24:26" x14ac:dyDescent="0.2">
      <c r="X70">
        <f t="shared" ref="X70:X133" si="15">SUM(H70:M70)</f>
        <v>0</v>
      </c>
      <c r="Y70">
        <f t="shared" si="1"/>
        <v>0</v>
      </c>
      <c r="Z70" t="e">
        <f t="shared" si="9"/>
        <v>#DIV/0!</v>
      </c>
    </row>
    <row r="71" spans="24:26" x14ac:dyDescent="0.2">
      <c r="X71">
        <f t="shared" si="15"/>
        <v>0</v>
      </c>
      <c r="Y71">
        <f t="shared" ref="Y71:Y134" si="16">F71*X71</f>
        <v>0</v>
      </c>
      <c r="Z71" t="e">
        <f t="shared" ref="Z71:Z82" si="17">SUM(G71/F71)</f>
        <v>#DIV/0!</v>
      </c>
    </row>
    <row r="72" spans="24:26" x14ac:dyDescent="0.2">
      <c r="X72">
        <f t="shared" si="15"/>
        <v>0</v>
      </c>
      <c r="Y72">
        <f t="shared" si="16"/>
        <v>0</v>
      </c>
      <c r="Z72" t="e">
        <f t="shared" si="17"/>
        <v>#DIV/0!</v>
      </c>
    </row>
    <row r="73" spans="24:26" x14ac:dyDescent="0.2">
      <c r="X73">
        <f t="shared" si="15"/>
        <v>0</v>
      </c>
      <c r="Y73">
        <f t="shared" si="16"/>
        <v>0</v>
      </c>
      <c r="Z73" t="e">
        <f t="shared" si="17"/>
        <v>#DIV/0!</v>
      </c>
    </row>
    <row r="74" spans="24:26" x14ac:dyDescent="0.2">
      <c r="X74">
        <f t="shared" si="15"/>
        <v>0</v>
      </c>
      <c r="Y74">
        <f t="shared" si="16"/>
        <v>0</v>
      </c>
      <c r="Z74" t="e">
        <f t="shared" si="17"/>
        <v>#DIV/0!</v>
      </c>
    </row>
    <row r="75" spans="24:26" x14ac:dyDescent="0.2">
      <c r="X75">
        <f t="shared" si="15"/>
        <v>0</v>
      </c>
      <c r="Y75">
        <f t="shared" si="16"/>
        <v>0</v>
      </c>
      <c r="Z75" t="e">
        <f t="shared" si="17"/>
        <v>#DIV/0!</v>
      </c>
    </row>
    <row r="76" spans="24:26" x14ac:dyDescent="0.2">
      <c r="X76">
        <f t="shared" si="15"/>
        <v>0</v>
      </c>
      <c r="Y76">
        <f t="shared" si="16"/>
        <v>0</v>
      </c>
      <c r="Z76" t="e">
        <f t="shared" si="17"/>
        <v>#DIV/0!</v>
      </c>
    </row>
    <row r="77" spans="24:26" x14ac:dyDescent="0.2">
      <c r="X77">
        <f t="shared" si="15"/>
        <v>0</v>
      </c>
      <c r="Y77">
        <f t="shared" si="16"/>
        <v>0</v>
      </c>
      <c r="Z77" t="e">
        <f t="shared" si="17"/>
        <v>#DIV/0!</v>
      </c>
    </row>
    <row r="78" spans="24:26" x14ac:dyDescent="0.2">
      <c r="X78">
        <f t="shared" si="15"/>
        <v>0</v>
      </c>
      <c r="Y78">
        <f t="shared" si="16"/>
        <v>0</v>
      </c>
      <c r="Z78" t="e">
        <f t="shared" si="17"/>
        <v>#DIV/0!</v>
      </c>
    </row>
    <row r="79" spans="24:26" x14ac:dyDescent="0.2">
      <c r="X79">
        <f t="shared" si="15"/>
        <v>0</v>
      </c>
      <c r="Y79">
        <f t="shared" si="16"/>
        <v>0</v>
      </c>
      <c r="Z79" t="e">
        <f t="shared" si="17"/>
        <v>#DIV/0!</v>
      </c>
    </row>
    <row r="80" spans="24:26" x14ac:dyDescent="0.2">
      <c r="X80">
        <f t="shared" si="15"/>
        <v>0</v>
      </c>
      <c r="Y80">
        <f t="shared" si="16"/>
        <v>0</v>
      </c>
      <c r="Z80" t="e">
        <f t="shared" si="17"/>
        <v>#DIV/0!</v>
      </c>
    </row>
    <row r="81" spans="24:26" x14ac:dyDescent="0.2">
      <c r="X81">
        <f t="shared" si="15"/>
        <v>0</v>
      </c>
      <c r="Y81">
        <f t="shared" si="16"/>
        <v>0</v>
      </c>
      <c r="Z81" t="e">
        <f t="shared" si="17"/>
        <v>#DIV/0!</v>
      </c>
    </row>
    <row r="82" spans="24:26" x14ac:dyDescent="0.2">
      <c r="X82">
        <f t="shared" si="15"/>
        <v>0</v>
      </c>
      <c r="Y82">
        <f t="shared" si="16"/>
        <v>0</v>
      </c>
      <c r="Z82" t="e">
        <f t="shared" si="17"/>
        <v>#DIV/0!</v>
      </c>
    </row>
    <row r="83" spans="24:26" x14ac:dyDescent="0.2">
      <c r="X83">
        <f t="shared" si="15"/>
        <v>0</v>
      </c>
      <c r="Y83">
        <f t="shared" si="16"/>
        <v>0</v>
      </c>
    </row>
    <row r="84" spans="24:26" x14ac:dyDescent="0.2">
      <c r="X84">
        <f t="shared" si="15"/>
        <v>0</v>
      </c>
      <c r="Y84">
        <f t="shared" si="16"/>
        <v>0</v>
      </c>
      <c r="Z84" t="e">
        <f t="shared" ref="Z84:Z91" si="18">SUM(G84/F84)</f>
        <v>#DIV/0!</v>
      </c>
    </row>
    <row r="85" spans="24:26" x14ac:dyDescent="0.2">
      <c r="X85">
        <f t="shared" si="15"/>
        <v>0</v>
      </c>
      <c r="Y85">
        <f t="shared" si="16"/>
        <v>0</v>
      </c>
      <c r="Z85" t="e">
        <f t="shared" si="18"/>
        <v>#DIV/0!</v>
      </c>
    </row>
    <row r="86" spans="24:26" x14ac:dyDescent="0.2">
      <c r="X86">
        <f t="shared" si="15"/>
        <v>0</v>
      </c>
      <c r="Y86">
        <f t="shared" si="16"/>
        <v>0</v>
      </c>
      <c r="Z86" t="e">
        <f t="shared" si="18"/>
        <v>#DIV/0!</v>
      </c>
    </row>
    <row r="87" spans="24:26" x14ac:dyDescent="0.2">
      <c r="X87">
        <f t="shared" si="15"/>
        <v>0</v>
      </c>
      <c r="Y87">
        <f t="shared" si="16"/>
        <v>0</v>
      </c>
      <c r="Z87" t="e">
        <f t="shared" si="18"/>
        <v>#DIV/0!</v>
      </c>
    </row>
    <row r="88" spans="24:26" x14ac:dyDescent="0.2">
      <c r="X88">
        <f t="shared" si="15"/>
        <v>0</v>
      </c>
      <c r="Y88">
        <f t="shared" si="16"/>
        <v>0</v>
      </c>
      <c r="Z88" t="e">
        <f t="shared" si="18"/>
        <v>#DIV/0!</v>
      </c>
    </row>
    <row r="89" spans="24:26" x14ac:dyDescent="0.2">
      <c r="X89">
        <f t="shared" si="15"/>
        <v>0</v>
      </c>
      <c r="Y89">
        <f t="shared" si="16"/>
        <v>0</v>
      </c>
      <c r="Z89" t="e">
        <f t="shared" si="18"/>
        <v>#DIV/0!</v>
      </c>
    </row>
    <row r="90" spans="24:26" x14ac:dyDescent="0.2">
      <c r="X90">
        <f t="shared" si="15"/>
        <v>0</v>
      </c>
      <c r="Y90">
        <f t="shared" si="16"/>
        <v>0</v>
      </c>
      <c r="Z90" t="e">
        <f t="shared" si="18"/>
        <v>#DIV/0!</v>
      </c>
    </row>
    <row r="91" spans="24:26" x14ac:dyDescent="0.2">
      <c r="X91">
        <f t="shared" si="15"/>
        <v>0</v>
      </c>
      <c r="Y91">
        <f t="shared" si="16"/>
        <v>0</v>
      </c>
      <c r="Z91" t="e">
        <f t="shared" si="18"/>
        <v>#DIV/0!</v>
      </c>
    </row>
    <row r="92" spans="24:26" x14ac:dyDescent="0.2">
      <c r="X92">
        <f t="shared" si="15"/>
        <v>0</v>
      </c>
      <c r="Y92">
        <f t="shared" si="16"/>
        <v>0</v>
      </c>
    </row>
    <row r="93" spans="24:26" x14ac:dyDescent="0.2">
      <c r="X93">
        <f t="shared" si="15"/>
        <v>0</v>
      </c>
      <c r="Y93">
        <f t="shared" si="16"/>
        <v>0</v>
      </c>
    </row>
    <row r="94" spans="24:26" x14ac:dyDescent="0.2">
      <c r="X94">
        <f t="shared" si="15"/>
        <v>0</v>
      </c>
      <c r="Y94">
        <f t="shared" si="16"/>
        <v>0</v>
      </c>
    </row>
    <row r="95" spans="24:26" x14ac:dyDescent="0.2">
      <c r="X95">
        <f t="shared" si="15"/>
        <v>0</v>
      </c>
      <c r="Y95">
        <f t="shared" si="16"/>
        <v>0</v>
      </c>
    </row>
    <row r="96" spans="24:26" x14ac:dyDescent="0.2">
      <c r="X96">
        <f t="shared" si="15"/>
        <v>0</v>
      </c>
      <c r="Y96">
        <f t="shared" si="16"/>
        <v>0</v>
      </c>
    </row>
    <row r="97" spans="24:26" x14ac:dyDescent="0.2">
      <c r="X97">
        <f t="shared" si="15"/>
        <v>0</v>
      </c>
      <c r="Y97">
        <f t="shared" si="16"/>
        <v>0</v>
      </c>
    </row>
    <row r="98" spans="24:26" x14ac:dyDescent="0.2">
      <c r="X98">
        <f t="shared" si="15"/>
        <v>0</v>
      </c>
      <c r="Y98">
        <f t="shared" si="16"/>
        <v>0</v>
      </c>
    </row>
    <row r="99" spans="24:26" x14ac:dyDescent="0.2">
      <c r="X99">
        <f t="shared" si="15"/>
        <v>0</v>
      </c>
      <c r="Y99">
        <f t="shared" si="16"/>
        <v>0</v>
      </c>
    </row>
    <row r="100" spans="24:26" x14ac:dyDescent="0.2">
      <c r="X100">
        <f t="shared" si="15"/>
        <v>0</v>
      </c>
      <c r="Y100">
        <f t="shared" si="16"/>
        <v>0</v>
      </c>
    </row>
    <row r="101" spans="24:26" x14ac:dyDescent="0.2">
      <c r="X101">
        <f t="shared" si="15"/>
        <v>0</v>
      </c>
      <c r="Y101">
        <f t="shared" si="16"/>
        <v>0</v>
      </c>
    </row>
    <row r="102" spans="24:26" x14ac:dyDescent="0.2">
      <c r="X102">
        <f t="shared" si="15"/>
        <v>0</v>
      </c>
      <c r="Y102">
        <f t="shared" si="16"/>
        <v>0</v>
      </c>
    </row>
    <row r="103" spans="24:26" x14ac:dyDescent="0.2">
      <c r="X103">
        <f t="shared" si="15"/>
        <v>0</v>
      </c>
      <c r="Y103">
        <f t="shared" si="16"/>
        <v>0</v>
      </c>
    </row>
    <row r="104" spans="24:26" x14ac:dyDescent="0.2">
      <c r="X104">
        <f t="shared" si="15"/>
        <v>0</v>
      </c>
      <c r="Y104">
        <f t="shared" si="16"/>
        <v>0</v>
      </c>
    </row>
    <row r="105" spans="24:26" x14ac:dyDescent="0.2">
      <c r="X105">
        <f t="shared" si="15"/>
        <v>0</v>
      </c>
      <c r="Y105">
        <f t="shared" si="16"/>
        <v>0</v>
      </c>
    </row>
    <row r="106" spans="24:26" x14ac:dyDescent="0.2">
      <c r="X106">
        <f t="shared" si="15"/>
        <v>0</v>
      </c>
      <c r="Y106">
        <f t="shared" si="16"/>
        <v>0</v>
      </c>
      <c r="Z106" t="s">
        <v>50</v>
      </c>
    </row>
    <row r="107" spans="24:26" x14ac:dyDescent="0.2">
      <c r="X107">
        <f t="shared" si="15"/>
        <v>0</v>
      </c>
      <c r="Y107">
        <f t="shared" si="16"/>
        <v>0</v>
      </c>
    </row>
    <row r="108" spans="24:26" x14ac:dyDescent="0.2">
      <c r="X108">
        <f t="shared" si="15"/>
        <v>0</v>
      </c>
      <c r="Y108">
        <f t="shared" si="16"/>
        <v>0</v>
      </c>
    </row>
    <row r="109" spans="24:26" x14ac:dyDescent="0.2">
      <c r="X109">
        <f t="shared" si="15"/>
        <v>0</v>
      </c>
      <c r="Y109">
        <f t="shared" si="16"/>
        <v>0</v>
      </c>
    </row>
    <row r="110" spans="24:26" x14ac:dyDescent="0.2">
      <c r="X110">
        <f t="shared" si="15"/>
        <v>0</v>
      </c>
      <c r="Y110">
        <f t="shared" si="16"/>
        <v>0</v>
      </c>
    </row>
    <row r="111" spans="24:26" x14ac:dyDescent="0.2">
      <c r="X111">
        <f t="shared" si="15"/>
        <v>0</v>
      </c>
      <c r="Y111">
        <f t="shared" si="16"/>
        <v>0</v>
      </c>
    </row>
    <row r="112" spans="24:26" x14ac:dyDescent="0.2">
      <c r="X112">
        <f t="shared" si="15"/>
        <v>0</v>
      </c>
      <c r="Y112">
        <f t="shared" si="16"/>
        <v>0</v>
      </c>
    </row>
    <row r="113" spans="24:25" x14ac:dyDescent="0.2">
      <c r="X113">
        <f t="shared" si="15"/>
        <v>0</v>
      </c>
      <c r="Y113">
        <f t="shared" si="16"/>
        <v>0</v>
      </c>
    </row>
    <row r="114" spans="24:25" x14ac:dyDescent="0.2">
      <c r="X114">
        <f t="shared" si="15"/>
        <v>0</v>
      </c>
      <c r="Y114">
        <f t="shared" si="16"/>
        <v>0</v>
      </c>
    </row>
    <row r="115" spans="24:25" x14ac:dyDescent="0.2">
      <c r="X115">
        <f t="shared" si="15"/>
        <v>0</v>
      </c>
      <c r="Y115">
        <f t="shared" si="16"/>
        <v>0</v>
      </c>
    </row>
    <row r="116" spans="24:25" x14ac:dyDescent="0.2">
      <c r="X116">
        <f t="shared" si="15"/>
        <v>0</v>
      </c>
      <c r="Y116">
        <f t="shared" si="16"/>
        <v>0</v>
      </c>
    </row>
    <row r="117" spans="24:25" x14ac:dyDescent="0.2">
      <c r="X117">
        <f t="shared" si="15"/>
        <v>0</v>
      </c>
      <c r="Y117">
        <f t="shared" si="16"/>
        <v>0</v>
      </c>
    </row>
    <row r="118" spans="24:25" x14ac:dyDescent="0.2">
      <c r="X118">
        <f t="shared" si="15"/>
        <v>0</v>
      </c>
      <c r="Y118">
        <f t="shared" si="16"/>
        <v>0</v>
      </c>
    </row>
    <row r="119" spans="24:25" x14ac:dyDescent="0.2">
      <c r="X119">
        <f t="shared" si="15"/>
        <v>0</v>
      </c>
      <c r="Y119">
        <f t="shared" si="16"/>
        <v>0</v>
      </c>
    </row>
    <row r="120" spans="24:25" x14ac:dyDescent="0.2">
      <c r="X120">
        <f t="shared" si="15"/>
        <v>0</v>
      </c>
      <c r="Y120">
        <f t="shared" si="16"/>
        <v>0</v>
      </c>
    </row>
    <row r="121" spans="24:25" x14ac:dyDescent="0.2">
      <c r="X121">
        <f t="shared" si="15"/>
        <v>0</v>
      </c>
      <c r="Y121">
        <f t="shared" si="16"/>
        <v>0</v>
      </c>
    </row>
    <row r="122" spans="24:25" x14ac:dyDescent="0.2">
      <c r="X122">
        <f t="shared" si="15"/>
        <v>0</v>
      </c>
      <c r="Y122">
        <f t="shared" si="16"/>
        <v>0</v>
      </c>
    </row>
    <row r="123" spans="24:25" x14ac:dyDescent="0.2">
      <c r="X123">
        <f t="shared" si="15"/>
        <v>0</v>
      </c>
      <c r="Y123">
        <f t="shared" si="16"/>
        <v>0</v>
      </c>
    </row>
    <row r="124" spans="24:25" x14ac:dyDescent="0.2">
      <c r="X124">
        <f t="shared" si="15"/>
        <v>0</v>
      </c>
      <c r="Y124">
        <f t="shared" si="16"/>
        <v>0</v>
      </c>
    </row>
    <row r="125" spans="24:25" x14ac:dyDescent="0.2">
      <c r="X125">
        <f t="shared" si="15"/>
        <v>0</v>
      </c>
      <c r="Y125">
        <f t="shared" si="16"/>
        <v>0</v>
      </c>
    </row>
    <row r="126" spans="24:25" x14ac:dyDescent="0.2">
      <c r="X126">
        <f t="shared" si="15"/>
        <v>0</v>
      </c>
      <c r="Y126">
        <f t="shared" si="16"/>
        <v>0</v>
      </c>
    </row>
    <row r="127" spans="24:25" x14ac:dyDescent="0.2">
      <c r="X127">
        <f t="shared" si="15"/>
        <v>0</v>
      </c>
      <c r="Y127">
        <f t="shared" si="16"/>
        <v>0</v>
      </c>
    </row>
    <row r="128" spans="24:25" x14ac:dyDescent="0.2">
      <c r="X128">
        <f t="shared" si="15"/>
        <v>0</v>
      </c>
      <c r="Y128">
        <f t="shared" si="16"/>
        <v>0</v>
      </c>
    </row>
    <row r="129" spans="24:25" x14ac:dyDescent="0.2">
      <c r="X129">
        <f t="shared" si="15"/>
        <v>0</v>
      </c>
      <c r="Y129">
        <f t="shared" si="16"/>
        <v>0</v>
      </c>
    </row>
    <row r="130" spans="24:25" x14ac:dyDescent="0.2">
      <c r="X130">
        <f t="shared" si="15"/>
        <v>0</v>
      </c>
      <c r="Y130">
        <f t="shared" si="16"/>
        <v>0</v>
      </c>
    </row>
    <row r="131" spans="24:25" x14ac:dyDescent="0.2">
      <c r="X131">
        <f t="shared" si="15"/>
        <v>0</v>
      </c>
      <c r="Y131">
        <f t="shared" si="16"/>
        <v>0</v>
      </c>
    </row>
    <row r="132" spans="24:25" x14ac:dyDescent="0.2">
      <c r="X132">
        <f t="shared" si="15"/>
        <v>0</v>
      </c>
      <c r="Y132">
        <f t="shared" si="16"/>
        <v>0</v>
      </c>
    </row>
    <row r="133" spans="24:25" x14ac:dyDescent="0.2">
      <c r="X133">
        <f t="shared" si="15"/>
        <v>0</v>
      </c>
      <c r="Y133">
        <f t="shared" si="16"/>
        <v>0</v>
      </c>
    </row>
    <row r="134" spans="24:25" x14ac:dyDescent="0.2">
      <c r="X134">
        <f t="shared" ref="X134:X193" si="19">SUM(H134:M134)</f>
        <v>0</v>
      </c>
      <c r="Y134">
        <f t="shared" si="16"/>
        <v>0</v>
      </c>
    </row>
    <row r="135" spans="24:25" x14ac:dyDescent="0.2">
      <c r="X135">
        <f t="shared" si="19"/>
        <v>0</v>
      </c>
      <c r="Y135">
        <f t="shared" ref="Y135:Y193" si="20">F135*X135</f>
        <v>0</v>
      </c>
    </row>
    <row r="136" spans="24:25" x14ac:dyDescent="0.2">
      <c r="X136">
        <f t="shared" si="19"/>
        <v>0</v>
      </c>
      <c r="Y136">
        <f t="shared" si="20"/>
        <v>0</v>
      </c>
    </row>
    <row r="137" spans="24:25" x14ac:dyDescent="0.2">
      <c r="X137">
        <f t="shared" si="19"/>
        <v>0</v>
      </c>
      <c r="Y137">
        <f t="shared" si="20"/>
        <v>0</v>
      </c>
    </row>
    <row r="138" spans="24:25" x14ac:dyDescent="0.2">
      <c r="X138">
        <f t="shared" si="19"/>
        <v>0</v>
      </c>
      <c r="Y138">
        <f t="shared" si="20"/>
        <v>0</v>
      </c>
    </row>
    <row r="139" spans="24:25" x14ac:dyDescent="0.2">
      <c r="X139">
        <f t="shared" si="19"/>
        <v>0</v>
      </c>
      <c r="Y139">
        <f t="shared" si="20"/>
        <v>0</v>
      </c>
    </row>
    <row r="140" spans="24:25" x14ac:dyDescent="0.2">
      <c r="X140">
        <f t="shared" si="19"/>
        <v>0</v>
      </c>
      <c r="Y140">
        <f t="shared" si="20"/>
        <v>0</v>
      </c>
    </row>
    <row r="141" spans="24:25" x14ac:dyDescent="0.2">
      <c r="X141">
        <f t="shared" si="19"/>
        <v>0</v>
      </c>
      <c r="Y141">
        <f t="shared" si="20"/>
        <v>0</v>
      </c>
    </row>
    <row r="142" spans="24:25" x14ac:dyDescent="0.2">
      <c r="X142">
        <f t="shared" si="19"/>
        <v>0</v>
      </c>
      <c r="Y142">
        <f t="shared" si="20"/>
        <v>0</v>
      </c>
    </row>
    <row r="143" spans="24:25" x14ac:dyDescent="0.2">
      <c r="X143">
        <f t="shared" si="19"/>
        <v>0</v>
      </c>
      <c r="Y143">
        <f t="shared" si="20"/>
        <v>0</v>
      </c>
    </row>
    <row r="144" spans="24:25" x14ac:dyDescent="0.2">
      <c r="X144">
        <f t="shared" si="19"/>
        <v>0</v>
      </c>
      <c r="Y144">
        <f t="shared" si="20"/>
        <v>0</v>
      </c>
    </row>
    <row r="145" spans="24:25" x14ac:dyDescent="0.2">
      <c r="X145">
        <f t="shared" si="19"/>
        <v>0</v>
      </c>
      <c r="Y145">
        <f t="shared" si="20"/>
        <v>0</v>
      </c>
    </row>
    <row r="146" spans="24:25" x14ac:dyDescent="0.2">
      <c r="X146">
        <f t="shared" si="19"/>
        <v>0</v>
      </c>
      <c r="Y146">
        <f t="shared" si="20"/>
        <v>0</v>
      </c>
    </row>
    <row r="147" spans="24:25" x14ac:dyDescent="0.2">
      <c r="X147">
        <f t="shared" si="19"/>
        <v>0</v>
      </c>
      <c r="Y147">
        <f t="shared" si="20"/>
        <v>0</v>
      </c>
    </row>
    <row r="148" spans="24:25" x14ac:dyDescent="0.2">
      <c r="X148">
        <f t="shared" si="19"/>
        <v>0</v>
      </c>
      <c r="Y148">
        <f t="shared" si="20"/>
        <v>0</v>
      </c>
    </row>
    <row r="149" spans="24:25" x14ac:dyDescent="0.2">
      <c r="X149">
        <f t="shared" si="19"/>
        <v>0</v>
      </c>
      <c r="Y149">
        <f t="shared" si="20"/>
        <v>0</v>
      </c>
    </row>
    <row r="150" spans="24:25" x14ac:dyDescent="0.2">
      <c r="X150">
        <f t="shared" si="19"/>
        <v>0</v>
      </c>
      <c r="Y150">
        <f t="shared" si="20"/>
        <v>0</v>
      </c>
    </row>
    <row r="151" spans="24:25" x14ac:dyDescent="0.2">
      <c r="X151">
        <f t="shared" si="19"/>
        <v>0</v>
      </c>
      <c r="Y151">
        <f t="shared" si="20"/>
        <v>0</v>
      </c>
    </row>
    <row r="152" spans="24:25" x14ac:dyDescent="0.2">
      <c r="X152">
        <f t="shared" si="19"/>
        <v>0</v>
      </c>
      <c r="Y152">
        <f t="shared" si="20"/>
        <v>0</v>
      </c>
    </row>
    <row r="153" spans="24:25" x14ac:dyDescent="0.2">
      <c r="X153">
        <f t="shared" si="19"/>
        <v>0</v>
      </c>
      <c r="Y153">
        <f t="shared" si="20"/>
        <v>0</v>
      </c>
    </row>
    <row r="154" spans="24:25" x14ac:dyDescent="0.2">
      <c r="X154">
        <f t="shared" si="19"/>
        <v>0</v>
      </c>
      <c r="Y154">
        <f t="shared" si="20"/>
        <v>0</v>
      </c>
    </row>
    <row r="155" spans="24:25" x14ac:dyDescent="0.2">
      <c r="X155">
        <f t="shared" si="19"/>
        <v>0</v>
      </c>
      <c r="Y155">
        <f t="shared" si="20"/>
        <v>0</v>
      </c>
    </row>
    <row r="156" spans="24:25" x14ac:dyDescent="0.2">
      <c r="X156">
        <f t="shared" si="19"/>
        <v>0</v>
      </c>
      <c r="Y156">
        <f t="shared" si="20"/>
        <v>0</v>
      </c>
    </row>
    <row r="157" spans="24:25" x14ac:dyDescent="0.2">
      <c r="X157">
        <f t="shared" si="19"/>
        <v>0</v>
      </c>
      <c r="Y157">
        <f t="shared" si="20"/>
        <v>0</v>
      </c>
    </row>
    <row r="158" spans="24:25" x14ac:dyDescent="0.2">
      <c r="X158">
        <f t="shared" si="19"/>
        <v>0</v>
      </c>
      <c r="Y158">
        <f t="shared" si="20"/>
        <v>0</v>
      </c>
    </row>
    <row r="159" spans="24:25" x14ac:dyDescent="0.2">
      <c r="X159">
        <f t="shared" si="19"/>
        <v>0</v>
      </c>
      <c r="Y159">
        <f t="shared" si="20"/>
        <v>0</v>
      </c>
    </row>
    <row r="160" spans="24:25" x14ac:dyDescent="0.2">
      <c r="X160">
        <f t="shared" si="19"/>
        <v>0</v>
      </c>
      <c r="Y160">
        <f t="shared" si="20"/>
        <v>0</v>
      </c>
    </row>
    <row r="161" spans="24:25" x14ac:dyDescent="0.2">
      <c r="X161">
        <f t="shared" si="19"/>
        <v>0</v>
      </c>
      <c r="Y161">
        <f t="shared" si="20"/>
        <v>0</v>
      </c>
    </row>
    <row r="162" spans="24:25" x14ac:dyDescent="0.2">
      <c r="X162">
        <f t="shared" si="19"/>
        <v>0</v>
      </c>
      <c r="Y162">
        <f t="shared" si="20"/>
        <v>0</v>
      </c>
    </row>
    <row r="163" spans="24:25" x14ac:dyDescent="0.2">
      <c r="X163">
        <f t="shared" si="19"/>
        <v>0</v>
      </c>
      <c r="Y163">
        <f t="shared" si="20"/>
        <v>0</v>
      </c>
    </row>
    <row r="164" spans="24:25" x14ac:dyDescent="0.2">
      <c r="X164">
        <f t="shared" si="19"/>
        <v>0</v>
      </c>
      <c r="Y164">
        <f t="shared" si="20"/>
        <v>0</v>
      </c>
    </row>
    <row r="165" spans="24:25" x14ac:dyDescent="0.2">
      <c r="X165">
        <f t="shared" si="19"/>
        <v>0</v>
      </c>
      <c r="Y165">
        <f t="shared" si="20"/>
        <v>0</v>
      </c>
    </row>
    <row r="166" spans="24:25" x14ac:dyDescent="0.2">
      <c r="X166">
        <f t="shared" si="19"/>
        <v>0</v>
      </c>
      <c r="Y166">
        <f t="shared" si="20"/>
        <v>0</v>
      </c>
    </row>
    <row r="167" spans="24:25" x14ac:dyDescent="0.2">
      <c r="X167">
        <f t="shared" si="19"/>
        <v>0</v>
      </c>
      <c r="Y167">
        <f t="shared" si="20"/>
        <v>0</v>
      </c>
    </row>
    <row r="168" spans="24:25" x14ac:dyDescent="0.2">
      <c r="X168">
        <f t="shared" si="19"/>
        <v>0</v>
      </c>
      <c r="Y168">
        <f t="shared" si="20"/>
        <v>0</v>
      </c>
    </row>
    <row r="169" spans="24:25" x14ac:dyDescent="0.2">
      <c r="X169">
        <f t="shared" si="19"/>
        <v>0</v>
      </c>
      <c r="Y169">
        <f t="shared" si="20"/>
        <v>0</v>
      </c>
    </row>
    <row r="170" spans="24:25" x14ac:dyDescent="0.2">
      <c r="X170">
        <f t="shared" si="19"/>
        <v>0</v>
      </c>
      <c r="Y170">
        <f t="shared" si="20"/>
        <v>0</v>
      </c>
    </row>
    <row r="171" spans="24:25" x14ac:dyDescent="0.2">
      <c r="X171">
        <f t="shared" si="19"/>
        <v>0</v>
      </c>
      <c r="Y171">
        <f t="shared" si="20"/>
        <v>0</v>
      </c>
    </row>
    <row r="172" spans="24:25" x14ac:dyDescent="0.2">
      <c r="X172">
        <f t="shared" si="19"/>
        <v>0</v>
      </c>
      <c r="Y172">
        <f t="shared" si="20"/>
        <v>0</v>
      </c>
    </row>
    <row r="173" spans="24:25" x14ac:dyDescent="0.2">
      <c r="X173">
        <f t="shared" si="19"/>
        <v>0</v>
      </c>
      <c r="Y173">
        <f t="shared" si="20"/>
        <v>0</v>
      </c>
    </row>
    <row r="174" spans="24:25" x14ac:dyDescent="0.2">
      <c r="X174">
        <f t="shared" si="19"/>
        <v>0</v>
      </c>
      <c r="Y174">
        <f t="shared" si="20"/>
        <v>0</v>
      </c>
    </row>
    <row r="175" spans="24:25" x14ac:dyDescent="0.2">
      <c r="X175">
        <f t="shared" si="19"/>
        <v>0</v>
      </c>
      <c r="Y175">
        <f t="shared" si="20"/>
        <v>0</v>
      </c>
    </row>
    <row r="176" spans="24:25" x14ac:dyDescent="0.2">
      <c r="X176">
        <f t="shared" si="19"/>
        <v>0</v>
      </c>
      <c r="Y176">
        <f t="shared" si="20"/>
        <v>0</v>
      </c>
    </row>
    <row r="177" spans="24:25" x14ac:dyDescent="0.2">
      <c r="X177">
        <f t="shared" si="19"/>
        <v>0</v>
      </c>
      <c r="Y177">
        <f t="shared" si="20"/>
        <v>0</v>
      </c>
    </row>
    <row r="178" spans="24:25" x14ac:dyDescent="0.2">
      <c r="X178">
        <f t="shared" si="19"/>
        <v>0</v>
      </c>
      <c r="Y178">
        <f t="shared" si="20"/>
        <v>0</v>
      </c>
    </row>
    <row r="179" spans="24:25" x14ac:dyDescent="0.2">
      <c r="X179">
        <f t="shared" si="19"/>
        <v>0</v>
      </c>
      <c r="Y179">
        <f t="shared" si="20"/>
        <v>0</v>
      </c>
    </row>
    <row r="180" spans="24:25" x14ac:dyDescent="0.2">
      <c r="X180">
        <f t="shared" si="19"/>
        <v>0</v>
      </c>
      <c r="Y180">
        <f t="shared" si="20"/>
        <v>0</v>
      </c>
    </row>
    <row r="181" spans="24:25" x14ac:dyDescent="0.2">
      <c r="X181">
        <f t="shared" si="19"/>
        <v>0</v>
      </c>
      <c r="Y181">
        <f t="shared" si="20"/>
        <v>0</v>
      </c>
    </row>
    <row r="182" spans="24:25" x14ac:dyDescent="0.2">
      <c r="X182">
        <f t="shared" si="19"/>
        <v>0</v>
      </c>
      <c r="Y182">
        <f t="shared" si="20"/>
        <v>0</v>
      </c>
    </row>
    <row r="183" spans="24:25" x14ac:dyDescent="0.2">
      <c r="X183">
        <f t="shared" si="19"/>
        <v>0</v>
      </c>
      <c r="Y183">
        <f t="shared" si="20"/>
        <v>0</v>
      </c>
    </row>
    <row r="184" spans="24:25" x14ac:dyDescent="0.2">
      <c r="X184">
        <f t="shared" si="19"/>
        <v>0</v>
      </c>
      <c r="Y184">
        <f t="shared" si="20"/>
        <v>0</v>
      </c>
    </row>
    <row r="185" spans="24:25" x14ac:dyDescent="0.2">
      <c r="X185">
        <f t="shared" si="19"/>
        <v>0</v>
      </c>
      <c r="Y185">
        <f t="shared" si="20"/>
        <v>0</v>
      </c>
    </row>
    <row r="186" spans="24:25" x14ac:dyDescent="0.2">
      <c r="X186">
        <f t="shared" si="19"/>
        <v>0</v>
      </c>
      <c r="Y186">
        <f t="shared" si="20"/>
        <v>0</v>
      </c>
    </row>
    <row r="187" spans="24:25" x14ac:dyDescent="0.2">
      <c r="X187">
        <f t="shared" si="19"/>
        <v>0</v>
      </c>
      <c r="Y187">
        <f t="shared" si="20"/>
        <v>0</v>
      </c>
    </row>
    <row r="188" spans="24:25" x14ac:dyDescent="0.2">
      <c r="X188">
        <f t="shared" si="19"/>
        <v>0</v>
      </c>
      <c r="Y188">
        <f t="shared" si="20"/>
        <v>0</v>
      </c>
    </row>
    <row r="189" spans="24:25" x14ac:dyDescent="0.2">
      <c r="X189">
        <f t="shared" si="19"/>
        <v>0</v>
      </c>
      <c r="Y189">
        <f t="shared" si="20"/>
        <v>0</v>
      </c>
    </row>
    <row r="190" spans="24:25" x14ac:dyDescent="0.2">
      <c r="X190">
        <f t="shared" si="19"/>
        <v>0</v>
      </c>
      <c r="Y190">
        <f t="shared" si="20"/>
        <v>0</v>
      </c>
    </row>
    <row r="191" spans="24:25" x14ac:dyDescent="0.2">
      <c r="X191">
        <f t="shared" si="19"/>
        <v>0</v>
      </c>
      <c r="Y191">
        <f t="shared" si="20"/>
        <v>0</v>
      </c>
    </row>
    <row r="192" spans="24:25" x14ac:dyDescent="0.2">
      <c r="X192">
        <f t="shared" si="19"/>
        <v>0</v>
      </c>
      <c r="Y192">
        <f t="shared" si="20"/>
        <v>0</v>
      </c>
    </row>
    <row r="193" spans="24:25" x14ac:dyDescent="0.2">
      <c r="X193">
        <f t="shared" si="19"/>
        <v>0</v>
      </c>
      <c r="Y193">
        <f t="shared" si="20"/>
        <v>0</v>
      </c>
    </row>
    <row r="195" spans="24:25" x14ac:dyDescent="0.2">
      <c r="X195">
        <f>SUM(X3:X194)</f>
        <v>36</v>
      </c>
      <c r="Y195">
        <f>SUM(Y3:Y194)</f>
        <v>154.84</v>
      </c>
    </row>
  </sheetData>
  <phoneticPr fontId="0" type="noConversion"/>
  <hyperlinks>
    <hyperlink ref="D1" r:id="rId1" display="sales@palladioassociates.com" xr:uid="{A2487C63-1748-5447-BC22-BDDD864DA1DA}"/>
  </hyperlinks>
  <pageMargins left="0.70000000000000007" right="0.70000000000000007" top="0.39000000000000007" bottom="0.39000000000000007" header="0.30000000000000004" footer="0.30000000000000004"/>
  <pageSetup paperSize="9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210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30" style="10" bestFit="1" customWidth="1"/>
    <col min="5" max="5" width="17" style="10" bestFit="1" customWidth="1"/>
    <col min="6" max="6" width="9.6640625" style="10" bestFit="1" customWidth="1"/>
    <col min="7" max="7" width="11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1.5" bestFit="1" customWidth="1"/>
    <col min="32" max="16384" width="8.83203125" style="10"/>
  </cols>
  <sheetData>
    <row r="1" spans="1:39" ht="16" x14ac:dyDescent="0.2">
      <c r="A1" s="8" t="s">
        <v>85</v>
      </c>
      <c r="B1" s="9"/>
      <c r="C1" s="9" t="s">
        <v>536</v>
      </c>
      <c r="D1" s="9" t="s">
        <v>537</v>
      </c>
      <c r="E1" s="9">
        <f>X191</f>
        <v>65</v>
      </c>
      <c r="F1" s="9">
        <f>Y191</f>
        <v>3201.5</v>
      </c>
      <c r="G1" s="9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Hispanitas</v>
      </c>
      <c r="AH1" s="10" t="str">
        <f t="shared" ref="AH1:AM1" si="0">$A$1</f>
        <v>Hispanitas</v>
      </c>
      <c r="AI1" s="10" t="str">
        <f t="shared" si="0"/>
        <v>Hispanitas</v>
      </c>
      <c r="AJ1" s="10" t="str">
        <f t="shared" si="0"/>
        <v>Hispanitas</v>
      </c>
      <c r="AK1" s="10" t="str">
        <f t="shared" si="0"/>
        <v>Hispanitas</v>
      </c>
      <c r="AL1" s="10" t="str">
        <f t="shared" si="0"/>
        <v>Hispanitas</v>
      </c>
      <c r="AM1" s="10" t="str">
        <f t="shared" si="0"/>
        <v>Hispanitas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X3" s="10">
        <f t="shared" ref="X3:X65" si="1">SUM(H3:M3)</f>
        <v>0</v>
      </c>
      <c r="Y3" s="10">
        <f t="shared" ref="Y3:Y65" si="2">F3*X3</f>
        <v>0</v>
      </c>
      <c r="AF3" s="10" t="s">
        <v>12</v>
      </c>
      <c r="AG3" s="10">
        <f t="shared" ref="AG3:AG14" si="3">SUMIF($A$3:$A$184,AF3,$Y$3:$Y$184)</f>
        <v>0</v>
      </c>
      <c r="AH3" s="10">
        <f t="shared" ref="AH3:AH14" si="4">SUMIF($A$3:$A$184,AF3,$H$3:$H$184)</f>
        <v>0</v>
      </c>
      <c r="AI3" s="10">
        <f t="shared" ref="AI3:AI14" si="5">SUMIF($A$3:$A$184,AF3,$I$3:$I$184)</f>
        <v>0</v>
      </c>
      <c r="AJ3" s="10">
        <f t="shared" ref="AJ3:AJ14" si="6">SUMIF($A$3:$A$184,AF3,$J$3:$J$184)</f>
        <v>0</v>
      </c>
      <c r="AK3" s="10">
        <f t="shared" ref="AK3:AK14" si="7">SUMIF($A$3:$A$184,AF3,$K$3:$K$184)</f>
        <v>0</v>
      </c>
      <c r="AL3" s="10">
        <f t="shared" ref="AL3:AL14" si="8">SUMIF($A$3:$A$184,AF3,$L$3:$L$184)</f>
        <v>0</v>
      </c>
      <c r="AM3" s="10">
        <f t="shared" ref="AM3:AM14" si="9">SUMIF($A$3:$A$184,AF3,$M$3:$M$184)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66" si="10">SUM(G4/F4)</f>
        <v>#DIV/0!</v>
      </c>
      <c r="AF4" s="10" t="s">
        <v>13</v>
      </c>
      <c r="AG4" s="10">
        <f t="shared" si="3"/>
        <v>3201.5</v>
      </c>
      <c r="AH4" s="10">
        <f t="shared" si="4"/>
        <v>16</v>
      </c>
      <c r="AI4" s="10">
        <f t="shared" si="5"/>
        <v>8</v>
      </c>
      <c r="AJ4" s="10">
        <f t="shared" si="6"/>
        <v>11</v>
      </c>
      <c r="AK4" s="10">
        <f t="shared" si="7"/>
        <v>15</v>
      </c>
      <c r="AL4" s="10">
        <f t="shared" si="8"/>
        <v>9</v>
      </c>
      <c r="AM4" s="10">
        <f t="shared" si="9"/>
        <v>6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 t="s">
        <v>724</v>
      </c>
      <c r="C7" t="s">
        <v>577</v>
      </c>
      <c r="D7" t="s">
        <v>731</v>
      </c>
      <c r="E7" t="s">
        <v>725</v>
      </c>
      <c r="F7">
        <v>45</v>
      </c>
      <c r="G7">
        <v>119</v>
      </c>
      <c r="H7"/>
      <c r="I7">
        <v>1</v>
      </c>
      <c r="J7">
        <v>1</v>
      </c>
      <c r="K7">
        <v>2</v>
      </c>
      <c r="L7">
        <v>1</v>
      </c>
      <c r="M7">
        <v>1</v>
      </c>
      <c r="N7"/>
      <c r="O7"/>
      <c r="P7"/>
      <c r="Q7"/>
      <c r="R7"/>
      <c r="S7"/>
      <c r="T7"/>
      <c r="U7"/>
      <c r="V7"/>
      <c r="W7"/>
      <c r="X7" s="10">
        <f t="shared" si="1"/>
        <v>6</v>
      </c>
      <c r="Y7" s="10">
        <f t="shared" si="2"/>
        <v>270</v>
      </c>
      <c r="Z7" s="10">
        <f t="shared" si="10"/>
        <v>2.6444444444444444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 t="s">
        <v>726</v>
      </c>
      <c r="C8" t="s">
        <v>577</v>
      </c>
      <c r="D8" t="s">
        <v>727</v>
      </c>
      <c r="E8" t="s">
        <v>728</v>
      </c>
      <c r="F8">
        <v>45</v>
      </c>
      <c r="G8">
        <v>119</v>
      </c>
      <c r="H8"/>
      <c r="I8">
        <v>1</v>
      </c>
      <c r="J8">
        <v>1</v>
      </c>
      <c r="K8">
        <v>2</v>
      </c>
      <c r="L8">
        <v>2</v>
      </c>
      <c r="M8"/>
      <c r="N8"/>
      <c r="O8"/>
      <c r="P8"/>
      <c r="Q8"/>
      <c r="R8"/>
      <c r="S8"/>
      <c r="T8"/>
      <c r="U8"/>
      <c r="V8"/>
      <c r="W8"/>
      <c r="X8" s="10">
        <f t="shared" si="1"/>
        <v>6</v>
      </c>
      <c r="Y8" s="10">
        <f t="shared" si="2"/>
        <v>270</v>
      </c>
      <c r="Z8" s="10">
        <f t="shared" si="10"/>
        <v>2.6444444444444444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 t="s">
        <v>729</v>
      </c>
      <c r="C9" t="s">
        <v>577</v>
      </c>
      <c r="D9" t="s">
        <v>730</v>
      </c>
      <c r="E9" t="s">
        <v>732</v>
      </c>
      <c r="F9">
        <v>47.5</v>
      </c>
      <c r="G9">
        <v>129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/>
      <c r="O9"/>
      <c r="P9"/>
      <c r="Q9"/>
      <c r="R9"/>
      <c r="S9"/>
      <c r="T9"/>
      <c r="U9"/>
      <c r="V9"/>
      <c r="W9"/>
      <c r="X9" s="10">
        <f t="shared" si="1"/>
        <v>6</v>
      </c>
      <c r="Y9" s="10">
        <f t="shared" si="2"/>
        <v>285</v>
      </c>
      <c r="Z9" s="10">
        <f t="shared" si="10"/>
        <v>2.7157894736842105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 t="s">
        <v>733</v>
      </c>
      <c r="C10" t="s">
        <v>674</v>
      </c>
      <c r="D10" t="s">
        <v>734</v>
      </c>
      <c r="E10" t="s">
        <v>155</v>
      </c>
      <c r="F10">
        <v>43</v>
      </c>
      <c r="G10">
        <v>109</v>
      </c>
      <c r="H10">
        <v>1</v>
      </c>
      <c r="I10">
        <v>1</v>
      </c>
      <c r="J10">
        <v>1</v>
      </c>
      <c r="K10">
        <v>2</v>
      </c>
      <c r="L10">
        <v>1</v>
      </c>
      <c r="M10"/>
      <c r="N10"/>
      <c r="O10"/>
      <c r="P10"/>
      <c r="Q10"/>
      <c r="R10"/>
      <c r="S10"/>
      <c r="T10"/>
      <c r="U10"/>
      <c r="V10"/>
      <c r="W10"/>
      <c r="X10" s="10">
        <f t="shared" si="1"/>
        <v>6</v>
      </c>
      <c r="Y10" s="10">
        <f t="shared" si="2"/>
        <v>258</v>
      </c>
      <c r="Z10" s="10">
        <f t="shared" si="10"/>
        <v>2.5348837209302326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 t="s">
        <v>735</v>
      </c>
      <c r="C11" t="s">
        <v>674</v>
      </c>
      <c r="D11" t="s">
        <v>736</v>
      </c>
      <c r="E11" t="s">
        <v>737</v>
      </c>
      <c r="F11">
        <v>45</v>
      </c>
      <c r="G11">
        <v>119</v>
      </c>
      <c r="H11"/>
      <c r="I11">
        <v>1</v>
      </c>
      <c r="J11">
        <v>1</v>
      </c>
      <c r="K11">
        <v>2</v>
      </c>
      <c r="L11">
        <v>1</v>
      </c>
      <c r="M11">
        <v>1</v>
      </c>
      <c r="N11"/>
      <c r="O11"/>
      <c r="P11"/>
      <c r="Q11"/>
      <c r="R11"/>
      <c r="S11"/>
      <c r="T11"/>
      <c r="U11"/>
      <c r="V11"/>
      <c r="W11"/>
      <c r="X11" s="10">
        <f t="shared" si="1"/>
        <v>6</v>
      </c>
      <c r="Y11" s="10">
        <f t="shared" si="2"/>
        <v>270</v>
      </c>
      <c r="Z11" s="10">
        <f t="shared" si="10"/>
        <v>2.6444444444444444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 t="s">
        <v>738</v>
      </c>
      <c r="C12" t="s">
        <v>739</v>
      </c>
      <c r="D12" t="s">
        <v>741</v>
      </c>
      <c r="E12" t="s">
        <v>740</v>
      </c>
      <c r="F12">
        <v>47.5</v>
      </c>
      <c r="G12">
        <v>129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/>
      <c r="O12"/>
      <c r="P12"/>
      <c r="Q12"/>
      <c r="R12"/>
      <c r="S12"/>
      <c r="T12"/>
      <c r="U12"/>
      <c r="V12"/>
      <c r="W12"/>
      <c r="X12" s="10">
        <f t="shared" si="1"/>
        <v>8</v>
      </c>
      <c r="Y12" s="10">
        <f t="shared" si="2"/>
        <v>380</v>
      </c>
      <c r="Z12" s="10">
        <f t="shared" si="10"/>
        <v>2.7157894736842105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 t="s">
        <v>738</v>
      </c>
      <c r="C13" t="s">
        <v>739</v>
      </c>
      <c r="D13" t="s">
        <v>741</v>
      </c>
      <c r="E13" t="s">
        <v>155</v>
      </c>
      <c r="F13">
        <v>47.5</v>
      </c>
      <c r="G13">
        <v>129</v>
      </c>
      <c r="H13">
        <v>1</v>
      </c>
      <c r="I13">
        <v>1</v>
      </c>
      <c r="J13">
        <v>2</v>
      </c>
      <c r="K13">
        <v>2</v>
      </c>
      <c r="L13">
        <v>1</v>
      </c>
      <c r="M13">
        <v>1</v>
      </c>
      <c r="N13"/>
      <c r="O13"/>
      <c r="P13"/>
      <c r="Q13"/>
      <c r="R13"/>
      <c r="S13"/>
      <c r="T13"/>
      <c r="U13"/>
      <c r="V13"/>
      <c r="W13"/>
      <c r="X13" s="10">
        <f t="shared" si="1"/>
        <v>8</v>
      </c>
      <c r="Y13" s="10">
        <f t="shared" si="2"/>
        <v>380</v>
      </c>
      <c r="Z13" s="10">
        <f t="shared" si="10"/>
        <v>2.7157894736842105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 t="s">
        <v>742</v>
      </c>
      <c r="C14" t="s">
        <v>678</v>
      </c>
      <c r="D14" t="s">
        <v>743</v>
      </c>
      <c r="E14" t="s">
        <v>179</v>
      </c>
      <c r="F14">
        <v>45</v>
      </c>
      <c r="G14">
        <v>119</v>
      </c>
      <c r="H14">
        <v>1</v>
      </c>
      <c r="I14">
        <v>1</v>
      </c>
      <c r="J14">
        <v>2</v>
      </c>
      <c r="K14">
        <v>2</v>
      </c>
      <c r="L14">
        <v>1</v>
      </c>
      <c r="M14">
        <v>1</v>
      </c>
      <c r="N14"/>
      <c r="O14"/>
      <c r="P14"/>
      <c r="Q14"/>
      <c r="R14"/>
      <c r="S14"/>
      <c r="T14"/>
      <c r="U14"/>
      <c r="V14"/>
      <c r="W14"/>
      <c r="X14" s="10">
        <f t="shared" si="1"/>
        <v>8</v>
      </c>
      <c r="Y14" s="10">
        <f t="shared" si="2"/>
        <v>360</v>
      </c>
      <c r="Z14" s="10">
        <f t="shared" si="10"/>
        <v>2.6444444444444444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 t="s">
        <v>744</v>
      </c>
      <c r="C15" t="s">
        <v>369</v>
      </c>
      <c r="D15" t="s">
        <v>745</v>
      </c>
      <c r="E15" t="s">
        <v>179</v>
      </c>
      <c r="F15">
        <v>67.5</v>
      </c>
      <c r="G15">
        <v>139</v>
      </c>
      <c r="H15">
        <v>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2</v>
      </c>
      <c r="Y15" s="10">
        <f t="shared" si="2"/>
        <v>135</v>
      </c>
      <c r="Z15" s="10">
        <f t="shared" si="10"/>
        <v>2.0592592592592593</v>
      </c>
      <c r="AF15" s="10" t="str">
        <f>A1</f>
        <v>Hispanitas</v>
      </c>
      <c r="AG15" s="10">
        <f>SUM(AG3:AG14)</f>
        <v>3201.5</v>
      </c>
      <c r="AH15" s="10">
        <f t="shared" ref="AH15:AM15" si="11">SUM(AH3:AH14)</f>
        <v>16</v>
      </c>
      <c r="AI15" s="10">
        <f t="shared" si="11"/>
        <v>8</v>
      </c>
      <c r="AJ15" s="10">
        <f t="shared" si="11"/>
        <v>11</v>
      </c>
      <c r="AK15" s="10">
        <f t="shared" si="11"/>
        <v>15</v>
      </c>
      <c r="AL15" s="10">
        <f t="shared" si="11"/>
        <v>9</v>
      </c>
      <c r="AM15" s="10">
        <f t="shared" si="11"/>
        <v>6</v>
      </c>
    </row>
    <row r="16" spans="1:39" x14ac:dyDescent="0.2">
      <c r="A16" t="s">
        <v>13</v>
      </c>
      <c r="B16" t="s">
        <v>746</v>
      </c>
      <c r="C16" t="s">
        <v>369</v>
      </c>
      <c r="D16" t="s">
        <v>747</v>
      </c>
      <c r="E16" t="s">
        <v>725</v>
      </c>
      <c r="F16">
        <v>67.5</v>
      </c>
      <c r="G16">
        <v>139</v>
      </c>
      <c r="H16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1</v>
      </c>
      <c r="Y16" s="10">
        <f t="shared" si="2"/>
        <v>67.5</v>
      </c>
      <c r="Z16" s="10">
        <f t="shared" si="10"/>
        <v>2.0592592592592593</v>
      </c>
    </row>
    <row r="17" spans="1:35" x14ac:dyDescent="0.2">
      <c r="A17" t="s">
        <v>13</v>
      </c>
      <c r="B17" t="s">
        <v>746</v>
      </c>
      <c r="C17" t="s">
        <v>369</v>
      </c>
      <c r="D17" t="s">
        <v>747</v>
      </c>
      <c r="E17" t="s">
        <v>728</v>
      </c>
      <c r="F17">
        <v>67.5</v>
      </c>
      <c r="G17">
        <v>139</v>
      </c>
      <c r="H17">
        <v>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1</v>
      </c>
      <c r="Y17" s="10">
        <f t="shared" si="2"/>
        <v>67.5</v>
      </c>
      <c r="Z17" s="10">
        <f t="shared" si="10"/>
        <v>2.0592592592592593</v>
      </c>
    </row>
    <row r="18" spans="1:35" x14ac:dyDescent="0.2">
      <c r="A18" t="s">
        <v>13</v>
      </c>
      <c r="B18" t="s">
        <v>748</v>
      </c>
      <c r="C18" t="s">
        <v>369</v>
      </c>
      <c r="D18" t="s">
        <v>751</v>
      </c>
      <c r="E18" t="s">
        <v>155</v>
      </c>
      <c r="F18">
        <v>65.5</v>
      </c>
      <c r="G18">
        <v>129</v>
      </c>
      <c r="H18">
        <v>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1</v>
      </c>
      <c r="Y18" s="10">
        <f t="shared" si="2"/>
        <v>65.5</v>
      </c>
      <c r="Z18" s="10">
        <f t="shared" si="10"/>
        <v>1.9694656488549618</v>
      </c>
    </row>
    <row r="19" spans="1:35" x14ac:dyDescent="0.2">
      <c r="A19" t="s">
        <v>13</v>
      </c>
      <c r="B19" t="s">
        <v>748</v>
      </c>
      <c r="C19" t="s">
        <v>369</v>
      </c>
      <c r="D19" t="s">
        <v>751</v>
      </c>
      <c r="E19" t="s">
        <v>749</v>
      </c>
      <c r="F19">
        <v>65.5</v>
      </c>
      <c r="G19">
        <v>129</v>
      </c>
      <c r="H19">
        <v>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1</v>
      </c>
      <c r="Y19" s="10">
        <f t="shared" si="2"/>
        <v>65.5</v>
      </c>
      <c r="Z19" s="10">
        <f t="shared" si="10"/>
        <v>1.9694656488549618</v>
      </c>
    </row>
    <row r="20" spans="1:35" x14ac:dyDescent="0.2">
      <c r="A20" t="s">
        <v>13</v>
      </c>
      <c r="B20" t="s">
        <v>748</v>
      </c>
      <c r="C20" t="s">
        <v>369</v>
      </c>
      <c r="D20" t="s">
        <v>753</v>
      </c>
      <c r="E20" t="s">
        <v>725</v>
      </c>
      <c r="F20">
        <v>65.5</v>
      </c>
      <c r="G20">
        <v>129</v>
      </c>
      <c r="H20">
        <v>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1</v>
      </c>
      <c r="Y20" s="10">
        <f t="shared" si="2"/>
        <v>65.5</v>
      </c>
      <c r="Z20" s="10">
        <f t="shared" si="10"/>
        <v>1.9694656488549618</v>
      </c>
    </row>
    <row r="21" spans="1:35" x14ac:dyDescent="0.2">
      <c r="A21" t="s">
        <v>13</v>
      </c>
      <c r="B21" t="s">
        <v>752</v>
      </c>
      <c r="C21" t="s">
        <v>369</v>
      </c>
      <c r="D21" t="s">
        <v>750</v>
      </c>
      <c r="E21" t="s">
        <v>155</v>
      </c>
      <c r="F21">
        <v>65.5</v>
      </c>
      <c r="G21">
        <v>169</v>
      </c>
      <c r="H21">
        <v>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2</v>
      </c>
      <c r="Y21" s="10">
        <f t="shared" si="2"/>
        <v>131</v>
      </c>
      <c r="Z21" s="10">
        <f t="shared" si="10"/>
        <v>2.5801526717557253</v>
      </c>
    </row>
    <row r="22" spans="1:35" x14ac:dyDescent="0.2">
      <c r="A22" t="s">
        <v>13</v>
      </c>
      <c r="B22" t="s">
        <v>752</v>
      </c>
      <c r="C22" t="s">
        <v>369</v>
      </c>
      <c r="D22" t="s">
        <v>750</v>
      </c>
      <c r="E22" t="s">
        <v>749</v>
      </c>
      <c r="F22">
        <v>65.5</v>
      </c>
      <c r="G22">
        <v>169</v>
      </c>
      <c r="H22">
        <v>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ref="X22:X24" si="12">SUM(H22:M22)</f>
        <v>2</v>
      </c>
      <c r="Y22" s="10">
        <f t="shared" ref="Y22:Y24" si="13">F22*X22</f>
        <v>131</v>
      </c>
      <c r="Z22" s="10">
        <f t="shared" si="10"/>
        <v>2.5801526717557253</v>
      </c>
    </row>
    <row r="23" spans="1:3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2"/>
        <v>0</v>
      </c>
      <c r="Y23" s="10">
        <f t="shared" si="13"/>
        <v>0</v>
      </c>
      <c r="Z23" s="10" t="e">
        <f t="shared" si="10"/>
        <v>#DIV/0!</v>
      </c>
    </row>
    <row r="24" spans="1:3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2"/>
        <v>0</v>
      </c>
      <c r="Y24" s="10">
        <f t="shared" si="13"/>
        <v>0</v>
      </c>
      <c r="Z24" s="10" t="e">
        <f t="shared" si="10"/>
        <v>#DIV/0!</v>
      </c>
      <c r="AF24" s="10">
        <v>2</v>
      </c>
      <c r="AG24" s="10">
        <v>2</v>
      </c>
      <c r="AH24" s="10">
        <v>2</v>
      </c>
      <c r="AI24" s="10">
        <v>1</v>
      </c>
    </row>
    <row r="25" spans="1:3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F25" s="10">
        <v>3</v>
      </c>
      <c r="AG25" s="10">
        <v>3</v>
      </c>
      <c r="AH25" s="10">
        <v>2</v>
      </c>
      <c r="AI25" s="10">
        <v>1</v>
      </c>
    </row>
    <row r="26" spans="1:3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</row>
    <row r="27" spans="1:3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</row>
    <row r="28" spans="1:3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</row>
    <row r="29" spans="1:3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</row>
    <row r="30" spans="1:3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</row>
    <row r="31" spans="1:3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</row>
    <row r="32" spans="1:3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"/>
        <v>0</v>
      </c>
      <c r="Y65" s="10">
        <f t="shared" si="2"/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ref="X66:X129" si="14">SUM(H66:M66)</f>
        <v>0</v>
      </c>
      <c r="Y66" s="10">
        <f t="shared" ref="Y66:Y129" si="15">F66*X66</f>
        <v>0</v>
      </c>
      <c r="Z66" s="10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4"/>
        <v>0</v>
      </c>
      <c r="Y67" s="10">
        <f t="shared" si="15"/>
        <v>0</v>
      </c>
      <c r="Z67" s="10" t="e">
        <f t="shared" ref="Z67:Z78" si="16">SUM(G67/F67)</f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4"/>
        <v>0</v>
      </c>
      <c r="Y68" s="10">
        <f t="shared" si="15"/>
        <v>0</v>
      </c>
      <c r="Z68" s="10" t="e">
        <f t="shared" si="16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4"/>
        <v>0</v>
      </c>
      <c r="Y69" s="10">
        <f t="shared" si="15"/>
        <v>0</v>
      </c>
      <c r="Z69" s="10" t="e">
        <f t="shared" si="16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4"/>
        <v>0</v>
      </c>
      <c r="Y70" s="10">
        <f t="shared" si="15"/>
        <v>0</v>
      </c>
      <c r="Z70" s="10" t="e">
        <f t="shared" si="16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4"/>
        <v>0</v>
      </c>
      <c r="Y71" s="10">
        <f t="shared" si="15"/>
        <v>0</v>
      </c>
      <c r="Z71" s="10" t="e">
        <f t="shared" si="16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4"/>
        <v>0</v>
      </c>
      <c r="Y72" s="10">
        <f t="shared" si="15"/>
        <v>0</v>
      </c>
      <c r="Z72" s="10" t="e">
        <f t="shared" si="16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4"/>
        <v>0</v>
      </c>
      <c r="Y73" s="10">
        <f t="shared" si="15"/>
        <v>0</v>
      </c>
      <c r="Z73" s="10" t="e">
        <f t="shared" si="16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4"/>
        <v>0</v>
      </c>
      <c r="Y74" s="10">
        <f t="shared" si="15"/>
        <v>0</v>
      </c>
      <c r="Z74" s="10" t="e">
        <f t="shared" si="16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4"/>
        <v>0</v>
      </c>
      <c r="Y75" s="10">
        <f t="shared" si="15"/>
        <v>0</v>
      </c>
      <c r="Z75" s="10" t="e">
        <f t="shared" si="16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4"/>
        <v>0</v>
      </c>
      <c r="Y76" s="10">
        <f t="shared" si="15"/>
        <v>0</v>
      </c>
      <c r="Z76" s="10" t="e">
        <f t="shared" si="16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4"/>
        <v>0</v>
      </c>
      <c r="Y77" s="10">
        <f t="shared" si="15"/>
        <v>0</v>
      </c>
      <c r="Z77" s="10" t="e">
        <f t="shared" si="16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4"/>
        <v>0</v>
      </c>
      <c r="Y78" s="10">
        <f t="shared" si="15"/>
        <v>0</v>
      </c>
      <c r="Z78" s="10" t="e">
        <f t="shared" si="16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4"/>
        <v>0</v>
      </c>
      <c r="Y79" s="10">
        <f t="shared" si="15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4"/>
        <v>0</v>
      </c>
      <c r="Y80" s="10">
        <f t="shared" si="15"/>
        <v>0</v>
      </c>
      <c r="Z80" s="10" t="e">
        <f t="shared" ref="Z80:Z87" si="17">SUM(G80/F80)</f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4"/>
        <v>0</v>
      </c>
      <c r="Y81" s="10">
        <f t="shared" si="15"/>
        <v>0</v>
      </c>
      <c r="Z81" s="10" t="e">
        <f t="shared" si="17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4"/>
        <v>0</v>
      </c>
      <c r="Y82" s="10">
        <f t="shared" si="15"/>
        <v>0</v>
      </c>
      <c r="Z82" s="10" t="e">
        <f t="shared" si="17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4"/>
        <v>0</v>
      </c>
      <c r="Y83" s="10">
        <f t="shared" si="15"/>
        <v>0</v>
      </c>
      <c r="Z83" s="10" t="e">
        <f t="shared" si="17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4"/>
        <v>0</v>
      </c>
      <c r="Y84" s="10">
        <f t="shared" si="15"/>
        <v>0</v>
      </c>
      <c r="Z84" s="10" t="e">
        <f t="shared" si="17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4"/>
        <v>0</v>
      </c>
      <c r="Y85" s="10">
        <f t="shared" si="15"/>
        <v>0</v>
      </c>
      <c r="Z85" s="10" t="e">
        <f t="shared" si="17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4"/>
        <v>0</v>
      </c>
      <c r="Y86" s="10">
        <f t="shared" si="15"/>
        <v>0</v>
      </c>
      <c r="Z86" s="10" t="e">
        <f t="shared" si="17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4"/>
        <v>0</v>
      </c>
      <c r="Y87" s="10">
        <f t="shared" si="15"/>
        <v>0</v>
      </c>
      <c r="Z87" s="10" t="e">
        <f t="shared" si="17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4"/>
        <v>0</v>
      </c>
      <c r="Y88" s="10">
        <f t="shared" si="15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4"/>
        <v>0</v>
      </c>
      <c r="Y89" s="10">
        <f t="shared" si="15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4"/>
        <v>0</v>
      </c>
      <c r="Y90" s="10">
        <f t="shared" si="15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4"/>
        <v>0</v>
      </c>
      <c r="Y91" s="10">
        <f t="shared" si="15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4"/>
        <v>0</v>
      </c>
      <c r="Y92" s="10">
        <f t="shared" si="15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4"/>
        <v>0</v>
      </c>
      <c r="Y93" s="10">
        <f t="shared" si="15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4"/>
        <v>0</v>
      </c>
      <c r="Y94" s="10">
        <f t="shared" si="15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4"/>
        <v>0</v>
      </c>
      <c r="Y95" s="10">
        <f t="shared" si="15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4"/>
        <v>0</v>
      </c>
      <c r="Y96" s="10">
        <f t="shared" si="15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4"/>
        <v>0</v>
      </c>
      <c r="Y97" s="10">
        <f t="shared" si="15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4"/>
        <v>0</v>
      </c>
      <c r="Y98" s="10">
        <f t="shared" si="15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4"/>
        <v>0</v>
      </c>
      <c r="Y99" s="10">
        <f t="shared" si="15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4"/>
        <v>0</v>
      </c>
      <c r="Y100" s="10">
        <f t="shared" si="15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4"/>
        <v>0</v>
      </c>
      <c r="Y101" s="10">
        <f t="shared" si="15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4"/>
        <v>0</v>
      </c>
      <c r="Y102" s="10">
        <f t="shared" si="15"/>
        <v>0</v>
      </c>
      <c r="Z102" s="10" t="s">
        <v>50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4"/>
        <v>0</v>
      </c>
      <c r="Y103" s="10">
        <f t="shared" si="15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4"/>
        <v>0</v>
      </c>
      <c r="Y104" s="10">
        <f t="shared" si="15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4"/>
        <v>0</v>
      </c>
      <c r="Y105" s="10">
        <f t="shared" si="15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4"/>
        <v>0</v>
      </c>
      <c r="Y106" s="10">
        <f t="shared" si="15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4"/>
        <v>0</v>
      </c>
      <c r="Y107" s="10">
        <f t="shared" si="15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4"/>
        <v>0</v>
      </c>
      <c r="Y108" s="10">
        <f t="shared" si="15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4"/>
        <v>0</v>
      </c>
      <c r="Y109" s="10">
        <f t="shared" si="15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4"/>
        <v>0</v>
      </c>
      <c r="Y110" s="10">
        <f t="shared" si="15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4"/>
        <v>0</v>
      </c>
      <c r="Y111" s="10">
        <f t="shared" si="15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4"/>
        <v>0</v>
      </c>
      <c r="Y112" s="10">
        <f t="shared" si="15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4"/>
        <v>0</v>
      </c>
      <c r="Y113" s="10">
        <f t="shared" si="15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4"/>
        <v>0</v>
      </c>
      <c r="Y114" s="10">
        <f t="shared" si="15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4"/>
        <v>0</v>
      </c>
      <c r="Y115" s="10">
        <f t="shared" si="15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4"/>
        <v>0</v>
      </c>
      <c r="Y116" s="10">
        <f t="shared" si="15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4"/>
        <v>0</v>
      </c>
      <c r="Y117" s="10">
        <f t="shared" si="15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4"/>
        <v>0</v>
      </c>
      <c r="Y118" s="10">
        <f t="shared" si="15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4"/>
        <v>0</v>
      </c>
      <c r="Y119" s="10">
        <f t="shared" si="15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4"/>
        <v>0</v>
      </c>
      <c r="Y120" s="10">
        <f t="shared" si="15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4"/>
        <v>0</v>
      </c>
      <c r="Y121" s="10">
        <f t="shared" si="15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4"/>
        <v>0</v>
      </c>
      <c r="Y122" s="10">
        <f t="shared" si="15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4"/>
        <v>0</v>
      </c>
      <c r="Y123" s="10">
        <f t="shared" si="15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4"/>
        <v>0</v>
      </c>
      <c r="Y124" s="10">
        <f t="shared" si="15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4"/>
        <v>0</v>
      </c>
      <c r="Y125" s="10">
        <f t="shared" si="15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4"/>
        <v>0</v>
      </c>
      <c r="Y126" s="10">
        <f t="shared" si="15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4"/>
        <v>0</v>
      </c>
      <c r="Y127" s="10">
        <f t="shared" si="15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4"/>
        <v>0</v>
      </c>
      <c r="Y128" s="10">
        <f t="shared" si="15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4"/>
        <v>0</v>
      </c>
      <c r="Y129" s="10">
        <f t="shared" si="15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ref="X130:X189" si="18">SUM(H130:M130)</f>
        <v>0</v>
      </c>
      <c r="Y130" s="10">
        <f t="shared" ref="Y130:Y189" si="19">F130*X130</f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8"/>
        <v>0</v>
      </c>
      <c r="Y131" s="10">
        <f t="shared" si="19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8"/>
        <v>0</v>
      </c>
      <c r="Y132" s="10">
        <f t="shared" si="19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8"/>
        <v>0</v>
      </c>
      <c r="Y133" s="10">
        <f t="shared" si="19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8"/>
        <v>0</v>
      </c>
      <c r="Y134" s="10">
        <f t="shared" si="19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8"/>
        <v>0</v>
      </c>
      <c r="Y135" s="10">
        <f t="shared" si="19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8"/>
        <v>0</v>
      </c>
      <c r="Y136" s="10">
        <f t="shared" si="19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8"/>
        <v>0</v>
      </c>
      <c r="Y137" s="10">
        <f t="shared" si="19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8"/>
        <v>0</v>
      </c>
      <c r="Y138" s="10">
        <f t="shared" si="19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8"/>
        <v>0</v>
      </c>
      <c r="Y139" s="10">
        <f t="shared" si="19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8"/>
        <v>0</v>
      </c>
      <c r="Y140" s="10">
        <f t="shared" si="19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8"/>
        <v>0</v>
      </c>
      <c r="Y141" s="10">
        <f t="shared" si="19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8"/>
        <v>0</v>
      </c>
      <c r="Y142" s="10">
        <f t="shared" si="19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8"/>
        <v>0</v>
      </c>
      <c r="Y143" s="10">
        <f t="shared" si="19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8"/>
        <v>0</v>
      </c>
      <c r="Y144" s="10">
        <f t="shared" si="19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8"/>
        <v>0</v>
      </c>
      <c r="Y145" s="10">
        <f t="shared" si="19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8"/>
        <v>0</v>
      </c>
      <c r="Y146" s="10">
        <f t="shared" si="19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8"/>
        <v>0</v>
      </c>
      <c r="Y147" s="10">
        <f t="shared" si="19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8"/>
        <v>0</v>
      </c>
      <c r="Y148" s="10">
        <f t="shared" si="19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8"/>
        <v>0</v>
      </c>
      <c r="Y149" s="10">
        <f t="shared" si="19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8"/>
        <v>0</v>
      </c>
      <c r="Y150" s="10">
        <f t="shared" si="19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8"/>
        <v>0</v>
      </c>
      <c r="Y151" s="10">
        <f t="shared" si="19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8"/>
        <v>0</v>
      </c>
      <c r="Y152" s="10">
        <f t="shared" si="19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8"/>
        <v>0</v>
      </c>
      <c r="Y153" s="10">
        <f t="shared" si="19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8"/>
        <v>0</v>
      </c>
      <c r="Y154" s="10">
        <f t="shared" si="19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8"/>
        <v>0</v>
      </c>
      <c r="Y155" s="10">
        <f t="shared" si="19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8"/>
        <v>0</v>
      </c>
      <c r="Y156" s="10">
        <f t="shared" si="19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8"/>
        <v>0</v>
      </c>
      <c r="Y157" s="10">
        <f t="shared" si="19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8"/>
        <v>0</v>
      </c>
      <c r="Y158" s="10">
        <f t="shared" si="19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8"/>
        <v>0</v>
      </c>
      <c r="Y159" s="10">
        <f t="shared" si="19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8"/>
        <v>0</v>
      </c>
      <c r="Y160" s="10">
        <f t="shared" si="19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8"/>
        <v>0</v>
      </c>
      <c r="Y161" s="10">
        <f t="shared" si="19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8"/>
        <v>0</v>
      </c>
      <c r="Y162" s="10">
        <f t="shared" si="19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8"/>
        <v>0</v>
      </c>
      <c r="Y163" s="10">
        <f t="shared" si="19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8"/>
        <v>0</v>
      </c>
      <c r="Y164" s="10">
        <f t="shared" si="19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8"/>
        <v>0</v>
      </c>
      <c r="Y165" s="10">
        <f t="shared" si="19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8"/>
        <v>0</v>
      </c>
      <c r="Y166" s="10">
        <f t="shared" si="19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8"/>
        <v>0</v>
      </c>
      <c r="Y167" s="10">
        <f t="shared" si="19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8"/>
        <v>0</v>
      </c>
      <c r="Y168" s="10">
        <f t="shared" si="19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8"/>
        <v>0</v>
      </c>
      <c r="Y169" s="10">
        <f t="shared" si="19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8"/>
        <v>0</v>
      </c>
      <c r="Y170" s="10">
        <f t="shared" si="19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8"/>
        <v>0</v>
      </c>
      <c r="Y171" s="10">
        <f t="shared" si="19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8"/>
        <v>0</v>
      </c>
      <c r="Y172" s="10">
        <f t="shared" si="19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8"/>
        <v>0</v>
      </c>
      <c r="Y173" s="10">
        <f t="shared" si="19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8"/>
        <v>0</v>
      </c>
      <c r="Y174" s="10">
        <f t="shared" si="19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8"/>
        <v>0</v>
      </c>
      <c r="Y175" s="10">
        <f t="shared" si="19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8"/>
        <v>0</v>
      </c>
      <c r="Y176" s="10">
        <f t="shared" si="19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8"/>
        <v>0</v>
      </c>
      <c r="Y177" s="10">
        <f t="shared" si="19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8"/>
        <v>0</v>
      </c>
      <c r="Y178" s="10">
        <f t="shared" si="19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8"/>
        <v>0</v>
      </c>
      <c r="Y179" s="10">
        <f t="shared" si="19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8"/>
        <v>0</v>
      </c>
      <c r="Y180" s="10">
        <f t="shared" si="19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8"/>
        <v>0</v>
      </c>
      <c r="Y181" s="10">
        <f t="shared" si="19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8"/>
        <v>0</v>
      </c>
      <c r="Y182" s="10">
        <f t="shared" si="19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8"/>
        <v>0</v>
      </c>
      <c r="Y183" s="10">
        <f t="shared" si="19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8"/>
        <v>0</v>
      </c>
      <c r="Y184" s="10">
        <f t="shared" si="19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8"/>
        <v>0</v>
      </c>
      <c r="Y185" s="10">
        <f t="shared" si="19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8"/>
        <v>0</v>
      </c>
      <c r="Y186" s="10">
        <f t="shared" si="19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8"/>
        <v>0</v>
      </c>
      <c r="Y187" s="10">
        <f t="shared" si="19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8"/>
        <v>0</v>
      </c>
      <c r="Y188" s="10">
        <f t="shared" si="19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8"/>
        <v>0</v>
      </c>
      <c r="Y189" s="10">
        <f t="shared" si="19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0">
        <f>SUM(X3:X190)</f>
        <v>65</v>
      </c>
      <c r="Y191" s="10">
        <f>SUM(Y3:Y190)</f>
        <v>3201.5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</sheetData>
  <phoneticPr fontId="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211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8.83203125" style="10"/>
    <col min="2" max="2" width="12.83203125" style="10" bestFit="1" customWidth="1"/>
    <col min="3" max="3" width="16" style="10" bestFit="1" customWidth="1"/>
    <col min="4" max="4" width="46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14" width="4.83203125" style="10" customWidth="1"/>
    <col min="15" max="15" width="4.33203125" style="10" bestFit="1" customWidth="1"/>
    <col min="16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89</v>
      </c>
      <c r="B1" s="9"/>
      <c r="C1" s="9" t="s">
        <v>90</v>
      </c>
      <c r="D1" s="14"/>
      <c r="E1" s="9" t="s">
        <v>34</v>
      </c>
      <c r="F1" s="9">
        <f>X189</f>
        <v>62</v>
      </c>
      <c r="G1" s="9">
        <f>Y189</f>
        <v>2160.4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s="9"/>
      <c r="Y1" s="9"/>
      <c r="Z1" s="9"/>
      <c r="AG1" s="10" t="str">
        <f>$A$1</f>
        <v>JQ</v>
      </c>
      <c r="AH1" s="10" t="str">
        <f t="shared" ref="AH1:AM1" si="0">$A$1</f>
        <v>JQ</v>
      </c>
      <c r="AI1" s="10" t="str">
        <f t="shared" si="0"/>
        <v>JQ</v>
      </c>
      <c r="AJ1" s="10" t="str">
        <f t="shared" si="0"/>
        <v>JQ</v>
      </c>
      <c r="AK1" s="10" t="str">
        <f t="shared" si="0"/>
        <v>JQ</v>
      </c>
      <c r="AL1" s="10" t="str">
        <f t="shared" si="0"/>
        <v>JQ</v>
      </c>
      <c r="AM1" s="10" t="str">
        <f t="shared" si="0"/>
        <v>JQ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>
        <v>26</v>
      </c>
      <c r="I2">
        <v>27</v>
      </c>
      <c r="J2">
        <v>28</v>
      </c>
      <c r="K2">
        <v>29</v>
      </c>
      <c r="L2">
        <v>30</v>
      </c>
      <c r="M2">
        <v>31</v>
      </c>
      <c r="N2">
        <v>32</v>
      </c>
      <c r="O2">
        <v>33</v>
      </c>
      <c r="P2">
        <v>34</v>
      </c>
      <c r="Q2"/>
      <c r="R2"/>
      <c r="S2"/>
      <c r="T2"/>
      <c r="U2"/>
      <c r="V2"/>
      <c r="W2"/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10">
        <f t="shared" ref="X3:X63" si="1">SUM(H3:M3)</f>
        <v>0</v>
      </c>
      <c r="Y3" s="10">
        <f t="shared" ref="Y3:Y64" si="2">F3*X3</f>
        <v>0</v>
      </c>
      <c r="AF3" s="10" t="s">
        <v>12</v>
      </c>
      <c r="AG3" s="10">
        <f t="shared" ref="AG3:AG14" si="3">SUMIF($A$3:$A$182,AF3,$Y$3:$Y$182)</f>
        <v>2160.4</v>
      </c>
      <c r="AH3" s="10">
        <f t="shared" ref="AH3:AH14" si="4">SUMIF($A$3:$A$182,AF3,$H$3:$H$182)</f>
        <v>0</v>
      </c>
      <c r="AI3" s="10">
        <f t="shared" ref="AI3:AI14" si="5">SUMIF($A$3:$A$182,AF3,$I$3:$I$182)</f>
        <v>7</v>
      </c>
      <c r="AJ3" s="10">
        <f t="shared" ref="AJ3:AJ14" si="6">SUMIF($A$3:$A$182,AF3,$J$3:$J$182)</f>
        <v>8</v>
      </c>
      <c r="AK3" s="10">
        <f t="shared" ref="AK3:AK14" si="7">SUMIF($A$3:$A$182,AF3,$K$3:$K$182)</f>
        <v>14</v>
      </c>
      <c r="AL3" s="10">
        <f t="shared" ref="AL3:AL14" si="8">SUMIF($A$3:$A$182,AF3,$L$3:$L$182)</f>
        <v>16</v>
      </c>
      <c r="AM3" s="10">
        <f t="shared" ref="AM3:AM14" si="9">SUMIF($A$3:$A$182,AF3,$M$3:$M$182)</f>
        <v>9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F4" s="10" t="s">
        <v>13</v>
      </c>
      <c r="AG4" s="10">
        <f t="shared" si="3"/>
        <v>0</v>
      </c>
      <c r="AH4" s="10">
        <f t="shared" si="4"/>
        <v>0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12</v>
      </c>
      <c r="B7" t="s">
        <v>756</v>
      </c>
      <c r="C7" t="s">
        <v>173</v>
      </c>
      <c r="D7" t="s">
        <v>757</v>
      </c>
      <c r="E7" t="s">
        <v>760</v>
      </c>
      <c r="F7">
        <v>40</v>
      </c>
      <c r="G7">
        <v>119</v>
      </c>
      <c r="H7"/>
      <c r="I7">
        <v>1</v>
      </c>
      <c r="J7">
        <v>1</v>
      </c>
      <c r="K7">
        <v>2</v>
      </c>
      <c r="L7">
        <v>2</v>
      </c>
      <c r="M7">
        <v>1</v>
      </c>
      <c r="N7">
        <v>1</v>
      </c>
      <c r="O7"/>
      <c r="P7"/>
      <c r="Q7"/>
      <c r="R7"/>
      <c r="S7"/>
      <c r="T7"/>
      <c r="U7"/>
      <c r="V7"/>
      <c r="W7"/>
      <c r="X7" s="10">
        <f>SUM(H7:N7)</f>
        <v>8</v>
      </c>
      <c r="Y7" s="10">
        <f t="shared" si="2"/>
        <v>320</v>
      </c>
      <c r="Z7" s="10">
        <f t="shared" ref="Z7:Z32" si="10">SUM(G7/F7)</f>
        <v>2.9750000000000001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12</v>
      </c>
      <c r="B8" t="s">
        <v>758</v>
      </c>
      <c r="C8" t="s">
        <v>173</v>
      </c>
      <c r="D8" t="s">
        <v>770</v>
      </c>
      <c r="E8" t="s">
        <v>759</v>
      </c>
      <c r="F8">
        <v>30</v>
      </c>
      <c r="G8">
        <v>99</v>
      </c>
      <c r="H8"/>
      <c r="I8">
        <v>1</v>
      </c>
      <c r="J8">
        <v>1</v>
      </c>
      <c r="K8">
        <v>2</v>
      </c>
      <c r="L8">
        <v>2</v>
      </c>
      <c r="M8">
        <v>1</v>
      </c>
      <c r="N8">
        <v>1</v>
      </c>
      <c r="O8"/>
      <c r="P8"/>
      <c r="Q8"/>
      <c r="R8"/>
      <c r="S8"/>
      <c r="T8"/>
      <c r="U8"/>
      <c r="V8"/>
      <c r="W8"/>
      <c r="X8" s="10">
        <f>SUM(H8:N8)</f>
        <v>8</v>
      </c>
      <c r="Y8" s="10">
        <f t="shared" si="2"/>
        <v>240</v>
      </c>
      <c r="Z8" s="10">
        <f t="shared" si="10"/>
        <v>3.3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12</v>
      </c>
      <c r="B9" t="s">
        <v>761</v>
      </c>
      <c r="C9" t="s">
        <v>173</v>
      </c>
      <c r="D9" t="s">
        <v>768</v>
      </c>
      <c r="E9" t="s">
        <v>760</v>
      </c>
      <c r="F9">
        <v>44</v>
      </c>
      <c r="G9">
        <v>129</v>
      </c>
      <c r="H9"/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/>
      <c r="P9"/>
      <c r="Q9"/>
      <c r="R9"/>
      <c r="S9"/>
      <c r="T9"/>
      <c r="U9"/>
      <c r="V9"/>
      <c r="W9"/>
      <c r="X9" s="10">
        <f t="shared" ref="X9:X14" si="11">SUM(H9:N9)</f>
        <v>6</v>
      </c>
      <c r="Y9" s="10">
        <f t="shared" si="2"/>
        <v>264</v>
      </c>
      <c r="Z9" s="10">
        <f t="shared" si="10"/>
        <v>2.9318181818181817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12</v>
      </c>
      <c r="B10" t="s">
        <v>762</v>
      </c>
      <c r="C10" t="s">
        <v>173</v>
      </c>
      <c r="D10" t="s">
        <v>769</v>
      </c>
      <c r="E10" t="s">
        <v>760</v>
      </c>
      <c r="F10">
        <v>36.9</v>
      </c>
      <c r="G10">
        <v>109</v>
      </c>
      <c r="H10"/>
      <c r="I10">
        <v>1</v>
      </c>
      <c r="J10">
        <v>1</v>
      </c>
      <c r="K10">
        <v>2</v>
      </c>
      <c r="L10">
        <v>2</v>
      </c>
      <c r="M10">
        <v>1</v>
      </c>
      <c r="N10">
        <v>1</v>
      </c>
      <c r="O10"/>
      <c r="P10"/>
      <c r="Q10"/>
      <c r="R10"/>
      <c r="S10"/>
      <c r="T10"/>
      <c r="U10"/>
      <c r="V10"/>
      <c r="W10"/>
      <c r="X10" s="10">
        <f t="shared" si="11"/>
        <v>8</v>
      </c>
      <c r="Y10" s="10">
        <f t="shared" si="2"/>
        <v>295.2</v>
      </c>
      <c r="Z10" s="10">
        <f t="shared" si="10"/>
        <v>2.9539295392953933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12</v>
      </c>
      <c r="B11" t="s">
        <v>763</v>
      </c>
      <c r="C11" t="s">
        <v>173</v>
      </c>
      <c r="D11" t="s">
        <v>764</v>
      </c>
      <c r="E11" t="s">
        <v>760</v>
      </c>
      <c r="F11">
        <v>36.9</v>
      </c>
      <c r="G11">
        <v>109</v>
      </c>
      <c r="H11"/>
      <c r="I11">
        <v>1</v>
      </c>
      <c r="J11">
        <v>1</v>
      </c>
      <c r="K11">
        <v>2</v>
      </c>
      <c r="L11">
        <v>2</v>
      </c>
      <c r="M11">
        <v>1</v>
      </c>
      <c r="N11">
        <v>1</v>
      </c>
      <c r="O11"/>
      <c r="P11"/>
      <c r="Q11"/>
      <c r="R11"/>
      <c r="S11"/>
      <c r="T11"/>
      <c r="U11"/>
      <c r="V11"/>
      <c r="W11"/>
      <c r="X11" s="10">
        <f t="shared" si="11"/>
        <v>8</v>
      </c>
      <c r="Y11" s="10">
        <f t="shared" si="2"/>
        <v>295.2</v>
      </c>
      <c r="Z11" s="10">
        <f t="shared" si="10"/>
        <v>2.9539295392953933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12</v>
      </c>
      <c r="B12" t="s">
        <v>765</v>
      </c>
      <c r="C12" t="s">
        <v>124</v>
      </c>
      <c r="D12" t="s">
        <v>767</v>
      </c>
      <c r="E12" t="s">
        <v>766</v>
      </c>
      <c r="F12">
        <v>33.25</v>
      </c>
      <c r="G12">
        <v>109</v>
      </c>
      <c r="H12"/>
      <c r="I12">
        <v>1</v>
      </c>
      <c r="J12">
        <v>1</v>
      </c>
      <c r="K12">
        <v>2</v>
      </c>
      <c r="L12">
        <v>2</v>
      </c>
      <c r="M12">
        <v>1</v>
      </c>
      <c r="N12">
        <v>1</v>
      </c>
      <c r="O12"/>
      <c r="P12"/>
      <c r="Q12"/>
      <c r="R12"/>
      <c r="S12"/>
      <c r="T12"/>
      <c r="U12"/>
      <c r="V12"/>
      <c r="W12"/>
      <c r="X12" s="10">
        <f t="shared" si="11"/>
        <v>8</v>
      </c>
      <c r="Y12" s="10">
        <f t="shared" si="2"/>
        <v>266</v>
      </c>
      <c r="Z12" s="10">
        <f t="shared" si="10"/>
        <v>3.2781954887218046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12</v>
      </c>
      <c r="B13" t="s">
        <v>771</v>
      </c>
      <c r="C13" t="s">
        <v>124</v>
      </c>
      <c r="D13" t="s">
        <v>772</v>
      </c>
      <c r="E13" t="s">
        <v>155</v>
      </c>
      <c r="F13">
        <v>30</v>
      </c>
      <c r="G13">
        <v>99</v>
      </c>
      <c r="H13"/>
      <c r="I13">
        <v>1</v>
      </c>
      <c r="J13">
        <v>1</v>
      </c>
      <c r="K13">
        <v>1</v>
      </c>
      <c r="L13">
        <v>2</v>
      </c>
      <c r="M13">
        <v>2</v>
      </c>
      <c r="N13">
        <v>1</v>
      </c>
      <c r="O13"/>
      <c r="P13"/>
      <c r="Q13"/>
      <c r="R13"/>
      <c r="S13"/>
      <c r="T13"/>
      <c r="U13"/>
      <c r="V13"/>
      <c r="W13"/>
      <c r="X13" s="10">
        <f t="shared" si="11"/>
        <v>8</v>
      </c>
      <c r="Y13" s="10">
        <f t="shared" si="2"/>
        <v>240</v>
      </c>
      <c r="Z13" s="10">
        <f t="shared" si="10"/>
        <v>3.3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12</v>
      </c>
      <c r="B14" t="s">
        <v>771</v>
      </c>
      <c r="C14" t="s">
        <v>124</v>
      </c>
      <c r="D14" t="s">
        <v>772</v>
      </c>
      <c r="E14" t="s">
        <v>239</v>
      </c>
      <c r="F14">
        <v>30</v>
      </c>
      <c r="G14">
        <v>99</v>
      </c>
      <c r="H14"/>
      <c r="I14"/>
      <c r="J14">
        <v>1</v>
      </c>
      <c r="K14">
        <v>2</v>
      </c>
      <c r="L14">
        <v>3</v>
      </c>
      <c r="M14">
        <v>1</v>
      </c>
      <c r="N14">
        <v>1</v>
      </c>
      <c r="O14"/>
      <c r="P14"/>
      <c r="Q14"/>
      <c r="R14"/>
      <c r="S14"/>
      <c r="T14"/>
      <c r="U14"/>
      <c r="V14"/>
      <c r="W14"/>
      <c r="X14" s="10">
        <f t="shared" si="11"/>
        <v>8</v>
      </c>
      <c r="Y14" s="10">
        <f t="shared" si="2"/>
        <v>240</v>
      </c>
      <c r="Z14" s="10">
        <f t="shared" si="10"/>
        <v>3.3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>SUM(H15:N15)</f>
        <v>0</v>
      </c>
      <c r="Y15" s="10">
        <f t="shared" si="2"/>
        <v>0</v>
      </c>
      <c r="Z15" s="10" t="e">
        <f t="shared" si="10"/>
        <v>#DIV/0!</v>
      </c>
      <c r="AF15" s="10" t="str">
        <f>A1</f>
        <v>JQ</v>
      </c>
      <c r="AG15" s="10">
        <f>SUM(AG3:AG14)</f>
        <v>2160.4</v>
      </c>
      <c r="AH15" s="10">
        <f t="shared" ref="AH15:AM15" si="12">SUM(AH3:AH14)</f>
        <v>0</v>
      </c>
      <c r="AI15" s="10">
        <f t="shared" si="12"/>
        <v>7</v>
      </c>
      <c r="AJ15" s="10">
        <f t="shared" si="12"/>
        <v>8</v>
      </c>
      <c r="AK15" s="10">
        <f t="shared" si="12"/>
        <v>14</v>
      </c>
      <c r="AL15" s="10">
        <f t="shared" si="12"/>
        <v>16</v>
      </c>
      <c r="AM15" s="10">
        <f t="shared" si="12"/>
        <v>9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0</v>
      </c>
      <c r="Y16" s="10">
        <f t="shared" si="2"/>
        <v>0</v>
      </c>
      <c r="Z16" s="10" t="e">
        <f t="shared" si="10"/>
        <v>#DIV/0!</v>
      </c>
    </row>
    <row r="17" spans="1:3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0</v>
      </c>
      <c r="Y17" s="10">
        <f t="shared" si="2"/>
        <v>0</v>
      </c>
      <c r="Z17" s="10" t="e">
        <f t="shared" si="10"/>
        <v>#DIV/0!</v>
      </c>
      <c r="AC17" s="10"/>
      <c r="AD17" s="10"/>
      <c r="AE17" s="10"/>
    </row>
    <row r="18" spans="1:3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0</v>
      </c>
      <c r="Y18" s="10">
        <f t="shared" si="2"/>
        <v>0</v>
      </c>
      <c r="Z18" s="10" t="e">
        <f t="shared" si="10"/>
        <v>#DIV/0!</v>
      </c>
      <c r="AC18" s="10"/>
      <c r="AD18" s="10"/>
      <c r="AE18" s="10"/>
    </row>
    <row r="19" spans="1:3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0</v>
      </c>
      <c r="Y19" s="10">
        <f t="shared" si="2"/>
        <v>0</v>
      </c>
      <c r="Z19" s="10" t="e">
        <f t="shared" si="10"/>
        <v>#DIV/0!</v>
      </c>
      <c r="AC19" s="10"/>
      <c r="AD19" s="10"/>
      <c r="AE19" s="10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 s="10"/>
      <c r="AD20" s="10"/>
      <c r="AE20" s="10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  <c r="AC21" s="10"/>
      <c r="AD21" s="10"/>
      <c r="AE21" s="10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  <c r="AC22" s="10"/>
      <c r="AD22" s="10"/>
      <c r="AE22" s="10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  <c r="AC23" s="10"/>
      <c r="AD23" s="10"/>
      <c r="AE23" s="10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  <c r="AC24" s="10"/>
      <c r="AD24" s="10"/>
      <c r="AE24" s="10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C25" s="10"/>
      <c r="AD25" s="10"/>
      <c r="AE25" s="10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  <c r="AC26" s="10"/>
      <c r="AD26" s="10"/>
      <c r="AE26" s="10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  <c r="AC27" s="10"/>
      <c r="AD27" s="10"/>
      <c r="AE27" s="10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  <c r="AC28" s="10"/>
      <c r="AD28" s="10"/>
      <c r="AE28" s="10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  <c r="AC29" s="10"/>
      <c r="AD29" s="10"/>
      <c r="AE29" s="10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  <c r="AC30" s="10"/>
      <c r="AD30" s="10"/>
      <c r="AE30" s="10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  <c r="AC31" s="10"/>
      <c r="AD31" s="10"/>
      <c r="AE31" s="10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si="10"/>
        <v>#DIV/0!</v>
      </c>
      <c r="AC32" s="10"/>
      <c r="AD32" s="10"/>
      <c r="AE32" s="10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ref="Z33:Z76" si="13">SUM(G33/F33)</f>
        <v>#DIV/0!</v>
      </c>
      <c r="AC33" s="10"/>
      <c r="AD33" s="10"/>
      <c r="AE33" s="10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si="13"/>
        <v>#DIV/0!</v>
      </c>
      <c r="AC34" s="10"/>
      <c r="AD34" s="10"/>
      <c r="AE34" s="10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3"/>
        <v>#DIV/0!</v>
      </c>
      <c r="AC35" s="10"/>
      <c r="AD35" s="10"/>
      <c r="AE35" s="10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3"/>
        <v>#DIV/0!</v>
      </c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3"/>
        <v>#DIV/0!</v>
      </c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3"/>
        <v>#DIV/0!</v>
      </c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3"/>
        <v>#DIV/0!</v>
      </c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3"/>
        <v>#DIV/0!</v>
      </c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3"/>
        <v>#DIV/0!</v>
      </c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3"/>
        <v>#DIV/0!</v>
      </c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3"/>
        <v>#DIV/0!</v>
      </c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3"/>
        <v>#DIV/0!</v>
      </c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3"/>
        <v>#DIV/0!</v>
      </c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3"/>
        <v>#DIV/0!</v>
      </c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3"/>
        <v>#DIV/0!</v>
      </c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3"/>
        <v>#DIV/0!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3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3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3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3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3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3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3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3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3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3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3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3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3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3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3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ref="X64:X127" si="14">SUM(H64:M64)</f>
        <v>0</v>
      </c>
      <c r="Y64" s="10">
        <f t="shared" si="2"/>
        <v>0</v>
      </c>
      <c r="Z64" s="10" t="e">
        <f t="shared" si="13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4"/>
        <v>0</v>
      </c>
      <c r="Y65" s="10">
        <f t="shared" ref="Y65:Y128" si="15">F65*X65</f>
        <v>0</v>
      </c>
      <c r="Z65" s="10" t="e">
        <f t="shared" si="13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4"/>
        <v>0</v>
      </c>
      <c r="Y66" s="10">
        <f t="shared" si="15"/>
        <v>0</v>
      </c>
      <c r="Z66" s="10" t="e">
        <f t="shared" si="13"/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4"/>
        <v>0</v>
      </c>
      <c r="Y67" s="10">
        <f t="shared" si="15"/>
        <v>0</v>
      </c>
      <c r="Z67" s="10" t="e">
        <f t="shared" si="13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4"/>
        <v>0</v>
      </c>
      <c r="Y68" s="10">
        <f t="shared" si="15"/>
        <v>0</v>
      </c>
      <c r="Z68" s="10" t="e">
        <f t="shared" si="13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4"/>
        <v>0</v>
      </c>
      <c r="Y69" s="10">
        <f t="shared" si="15"/>
        <v>0</v>
      </c>
      <c r="Z69" s="10" t="e">
        <f t="shared" si="13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4"/>
        <v>0</v>
      </c>
      <c r="Y70" s="10">
        <f t="shared" si="15"/>
        <v>0</v>
      </c>
      <c r="Z70" s="10" t="e">
        <f t="shared" si="13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4"/>
        <v>0</v>
      </c>
      <c r="Y71" s="10">
        <f t="shared" si="15"/>
        <v>0</v>
      </c>
      <c r="Z71" s="10" t="e">
        <f t="shared" si="13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4"/>
        <v>0</v>
      </c>
      <c r="Y72" s="10">
        <f t="shared" si="15"/>
        <v>0</v>
      </c>
      <c r="Z72" s="10" t="e">
        <f t="shared" si="13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4"/>
        <v>0</v>
      </c>
      <c r="Y73" s="10">
        <f t="shared" si="15"/>
        <v>0</v>
      </c>
      <c r="Z73" s="10" t="e">
        <f t="shared" si="13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4"/>
        <v>0</v>
      </c>
      <c r="Y74" s="10">
        <f t="shared" si="15"/>
        <v>0</v>
      </c>
      <c r="Z74" s="10" t="e">
        <f t="shared" si="13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4"/>
        <v>0</v>
      </c>
      <c r="Y75" s="10">
        <f t="shared" si="15"/>
        <v>0</v>
      </c>
      <c r="Z75" s="10" t="e">
        <f t="shared" si="13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4"/>
        <v>0</v>
      </c>
      <c r="Y76" s="10">
        <f t="shared" si="15"/>
        <v>0</v>
      </c>
      <c r="Z76" s="10" t="e">
        <f t="shared" si="13"/>
        <v>#DIV/0!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4"/>
        <v>0</v>
      </c>
      <c r="Y77" s="10">
        <f t="shared" si="15"/>
        <v>0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4"/>
        <v>0</v>
      </c>
      <c r="Y78" s="10">
        <f t="shared" si="15"/>
        <v>0</v>
      </c>
      <c r="Z78" s="10" t="e">
        <f t="shared" ref="Z78:Z85" si="16">SUM(G78/F78)</f>
        <v>#DIV/0!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4"/>
        <v>0</v>
      </c>
      <c r="Y79" s="10">
        <f t="shared" si="15"/>
        <v>0</v>
      </c>
      <c r="Z79" s="10" t="e">
        <f t="shared" si="16"/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4"/>
        <v>0</v>
      </c>
      <c r="Y80" s="10">
        <f t="shared" si="15"/>
        <v>0</v>
      </c>
      <c r="Z80" s="10" t="e">
        <f t="shared" si="16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4"/>
        <v>0</v>
      </c>
      <c r="Y81" s="10">
        <f t="shared" si="15"/>
        <v>0</v>
      </c>
      <c r="Z81" s="10" t="e">
        <f t="shared" si="16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4"/>
        <v>0</v>
      </c>
      <c r="Y82" s="10">
        <f t="shared" si="15"/>
        <v>0</v>
      </c>
      <c r="Z82" s="10" t="e">
        <f t="shared" si="16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4"/>
        <v>0</v>
      </c>
      <c r="Y83" s="10">
        <f t="shared" si="15"/>
        <v>0</v>
      </c>
      <c r="Z83" s="10" t="e">
        <f t="shared" si="16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4"/>
        <v>0</v>
      </c>
      <c r="Y84" s="10">
        <f t="shared" si="15"/>
        <v>0</v>
      </c>
      <c r="Z84" s="10" t="e">
        <f t="shared" si="16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4"/>
        <v>0</v>
      </c>
      <c r="Y85" s="10">
        <f t="shared" si="15"/>
        <v>0</v>
      </c>
      <c r="Z85" s="10" t="e">
        <f t="shared" si="16"/>
        <v>#DIV/0!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4"/>
        <v>0</v>
      </c>
      <c r="Y86" s="10">
        <f t="shared" si="15"/>
        <v>0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4"/>
        <v>0</v>
      </c>
      <c r="Y87" s="10">
        <f t="shared" si="15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4"/>
        <v>0</v>
      </c>
      <c r="Y88" s="10">
        <f t="shared" si="15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4"/>
        <v>0</v>
      </c>
      <c r="Y89" s="10">
        <f t="shared" si="15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4"/>
        <v>0</v>
      </c>
      <c r="Y90" s="10">
        <f t="shared" si="15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4"/>
        <v>0</v>
      </c>
      <c r="Y91" s="10">
        <f t="shared" si="15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4"/>
        <v>0</v>
      </c>
      <c r="Y92" s="10">
        <f t="shared" si="15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4"/>
        <v>0</v>
      </c>
      <c r="Y93" s="10">
        <f t="shared" si="15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4"/>
        <v>0</v>
      </c>
      <c r="Y94" s="10">
        <f t="shared" si="15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4"/>
        <v>0</v>
      </c>
      <c r="Y95" s="10">
        <f t="shared" si="15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4"/>
        <v>0</v>
      </c>
      <c r="Y96" s="10">
        <f t="shared" si="15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4"/>
        <v>0</v>
      </c>
      <c r="Y97" s="10">
        <f t="shared" si="15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4"/>
        <v>0</v>
      </c>
      <c r="Y98" s="10">
        <f t="shared" si="15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4"/>
        <v>0</v>
      </c>
      <c r="Y99" s="10">
        <f t="shared" si="15"/>
        <v>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4"/>
        <v>0</v>
      </c>
      <c r="Y100" s="10">
        <f t="shared" si="15"/>
        <v>0</v>
      </c>
      <c r="Z100" s="10" t="s">
        <v>50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4"/>
        <v>0</v>
      </c>
      <c r="Y101" s="10">
        <f t="shared" si="15"/>
        <v>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4"/>
        <v>0</v>
      </c>
      <c r="Y102" s="10">
        <f t="shared" si="15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4"/>
        <v>0</v>
      </c>
      <c r="Y103" s="10">
        <f t="shared" si="15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4"/>
        <v>0</v>
      </c>
      <c r="Y104" s="10">
        <f t="shared" si="15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4"/>
        <v>0</v>
      </c>
      <c r="Y105" s="10">
        <f t="shared" si="15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4"/>
        <v>0</v>
      </c>
      <c r="Y106" s="10">
        <f t="shared" si="15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4"/>
        <v>0</v>
      </c>
      <c r="Y107" s="10">
        <f t="shared" si="15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4"/>
        <v>0</v>
      </c>
      <c r="Y108" s="10">
        <f t="shared" si="15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4"/>
        <v>0</v>
      </c>
      <c r="Y109" s="10">
        <f t="shared" si="15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4"/>
        <v>0</v>
      </c>
      <c r="Y110" s="10">
        <f t="shared" si="15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4"/>
        <v>0</v>
      </c>
      <c r="Y111" s="10">
        <f t="shared" si="15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4"/>
        <v>0</v>
      </c>
      <c r="Y112" s="10">
        <f t="shared" si="15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4"/>
        <v>0</v>
      </c>
      <c r="Y113" s="10">
        <f t="shared" si="15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4"/>
        <v>0</v>
      </c>
      <c r="Y114" s="10">
        <f t="shared" si="15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4"/>
        <v>0</v>
      </c>
      <c r="Y115" s="10">
        <f t="shared" si="15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4"/>
        <v>0</v>
      </c>
      <c r="Y116" s="10">
        <f t="shared" si="15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4"/>
        <v>0</v>
      </c>
      <c r="Y117" s="10">
        <f t="shared" si="15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4"/>
        <v>0</v>
      </c>
      <c r="Y118" s="10">
        <f t="shared" si="15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4"/>
        <v>0</v>
      </c>
      <c r="Y119" s="10">
        <f t="shared" si="15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4"/>
        <v>0</v>
      </c>
      <c r="Y120" s="10">
        <f t="shared" si="15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4"/>
        <v>0</v>
      </c>
      <c r="Y121" s="10">
        <f t="shared" si="15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4"/>
        <v>0</v>
      </c>
      <c r="Y122" s="10">
        <f t="shared" si="15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4"/>
        <v>0</v>
      </c>
      <c r="Y123" s="10">
        <f t="shared" si="15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4"/>
        <v>0</v>
      </c>
      <c r="Y124" s="10">
        <f t="shared" si="15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4"/>
        <v>0</v>
      </c>
      <c r="Y125" s="10">
        <f t="shared" si="15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4"/>
        <v>0</v>
      </c>
      <c r="Y126" s="10">
        <f t="shared" si="15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4"/>
        <v>0</v>
      </c>
      <c r="Y127" s="10">
        <f t="shared" si="15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ref="X128:X187" si="17">SUM(H128:M128)</f>
        <v>0</v>
      </c>
      <c r="Y128" s="10">
        <f t="shared" si="15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7"/>
        <v>0</v>
      </c>
      <c r="Y129" s="10">
        <f t="shared" ref="Y129:Y187" si="18">F129*X129</f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7"/>
        <v>0</v>
      </c>
      <c r="Y130" s="10">
        <f t="shared" si="18"/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7"/>
        <v>0</v>
      </c>
      <c r="Y131" s="10">
        <f t="shared" si="18"/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>SUM(X3:X188)</f>
        <v>62</v>
      </c>
      <c r="Y189" s="10">
        <f>SUM(Y3:Y188)</f>
        <v>2160.4</v>
      </c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C209" s="10"/>
      <c r="AD209" s="10"/>
      <c r="AE209" s="10"/>
    </row>
    <row r="210" spans="1:31" x14ac:dyDescent="0.2">
      <c r="AC210" s="10"/>
      <c r="AD210" s="10"/>
      <c r="AE210" s="10"/>
    </row>
    <row r="211" spans="1:31" x14ac:dyDescent="0.2">
      <c r="AC211" s="10"/>
      <c r="AD211" s="10"/>
      <c r="AE211" s="10"/>
    </row>
  </sheetData>
  <phoneticPr fontId="1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476A-6199-7444-8DE6-886AC5B4D0A5}">
  <dimension ref="A1:AM211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26.8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929</v>
      </c>
      <c r="B1" s="9"/>
      <c r="C1" s="9"/>
      <c r="D1" s="14"/>
      <c r="E1" s="9" t="s">
        <v>34</v>
      </c>
      <c r="F1" s="9">
        <f>X188</f>
        <v>46</v>
      </c>
      <c r="G1" s="9">
        <f>Y188</f>
        <v>1004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Luella</v>
      </c>
      <c r="AH1" s="10" t="str">
        <f t="shared" ref="AH1:AM1" si="0">$A$1</f>
        <v>Luella</v>
      </c>
      <c r="AI1" s="10" t="str">
        <f t="shared" si="0"/>
        <v>Luella</v>
      </c>
      <c r="AJ1" s="10" t="str">
        <f t="shared" si="0"/>
        <v>Luella</v>
      </c>
      <c r="AK1" s="10" t="str">
        <f t="shared" si="0"/>
        <v>Luella</v>
      </c>
      <c r="AL1" s="10" t="str">
        <f t="shared" si="0"/>
        <v>Luella</v>
      </c>
      <c r="AM1" s="10" t="str">
        <f t="shared" si="0"/>
        <v>Luella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/>
      <c r="I2"/>
      <c r="J2"/>
      <c r="K2"/>
      <c r="L2"/>
      <c r="M2"/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10">
        <f t="shared" ref="X3:X62" si="1">SUM(H3:M3)</f>
        <v>0</v>
      </c>
      <c r="Y3" s="10">
        <f t="shared" ref="Y3:Y66" si="2">F3*X3</f>
        <v>0</v>
      </c>
      <c r="AF3" s="10" t="s">
        <v>12</v>
      </c>
      <c r="AG3" s="10">
        <f t="shared" ref="AG3:AG14" si="3">SUMIF($A$3:$A$181,AF3,$Y$3:$Y$181)</f>
        <v>0</v>
      </c>
      <c r="AH3" s="10">
        <f t="shared" ref="AH3:AH14" si="4">SUMIF($A$3:$A$181,AF3,$H$3:$H$181)</f>
        <v>0</v>
      </c>
      <c r="AI3" s="10">
        <f t="shared" ref="AI3:AI14" si="5">SUMIF($A$3:$A$181,AF3,$I$3:$I$181)</f>
        <v>0</v>
      </c>
      <c r="AJ3" s="10">
        <f t="shared" ref="AJ3:AJ14" si="6">SUMIF($A$3:$A$181,AF3,$J$3:$J$181)</f>
        <v>0</v>
      </c>
      <c r="AK3" s="10">
        <f t="shared" ref="AK3:AK14" si="7">SUMIF($A$3:$A$181,AF3,$K$3:$K$181)</f>
        <v>0</v>
      </c>
      <c r="AL3" s="10">
        <f t="shared" ref="AL3:AL14" si="8">SUMIF($A$3:$A$181,AF3,$L$3:$L$181)</f>
        <v>0</v>
      </c>
      <c r="AM3" s="10">
        <f t="shared" ref="AM3:AM14" si="9">SUMIF($A$3:$A$181,AF3,$M$3:$M$181)</f>
        <v>0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>
        <v>42</v>
      </c>
      <c r="O4">
        <v>35</v>
      </c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31" si="10">SUM(G4/F4)</f>
        <v>#DIV/0!</v>
      </c>
      <c r="AF4" s="10" t="s">
        <v>13</v>
      </c>
      <c r="AG4" s="10">
        <f t="shared" si="3"/>
        <v>1004</v>
      </c>
      <c r="AH4" s="10">
        <f t="shared" si="4"/>
        <v>46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 t="s">
        <v>937</v>
      </c>
      <c r="C7" t="s">
        <v>128</v>
      </c>
      <c r="D7" t="s">
        <v>940</v>
      </c>
      <c r="E7" t="s">
        <v>159</v>
      </c>
      <c r="F7">
        <v>18</v>
      </c>
      <c r="G7">
        <v>55</v>
      </c>
      <c r="H7">
        <v>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0">
        <f t="shared" si="1"/>
        <v>4</v>
      </c>
      <c r="Y7" s="10">
        <f t="shared" si="2"/>
        <v>72</v>
      </c>
      <c r="Z7" s="10">
        <f t="shared" si="10"/>
        <v>3.0555555555555554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 t="s">
        <v>938</v>
      </c>
      <c r="C8" t="s">
        <v>128</v>
      </c>
      <c r="D8" t="s">
        <v>939</v>
      </c>
      <c r="E8" t="s">
        <v>148</v>
      </c>
      <c r="F8">
        <v>23.5</v>
      </c>
      <c r="G8">
        <v>69</v>
      </c>
      <c r="H8">
        <v>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0">
        <f t="shared" si="1"/>
        <v>4</v>
      </c>
      <c r="Y8" s="10">
        <f t="shared" si="2"/>
        <v>94</v>
      </c>
      <c r="Z8" s="10">
        <f t="shared" si="10"/>
        <v>2.9361702127659575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 t="s">
        <v>930</v>
      </c>
      <c r="C9" t="s">
        <v>128</v>
      </c>
      <c r="D9" t="s">
        <v>941</v>
      </c>
      <c r="E9" t="s">
        <v>269</v>
      </c>
      <c r="F9">
        <v>23.5</v>
      </c>
      <c r="G9">
        <v>69</v>
      </c>
      <c r="H9">
        <v>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0">
        <f t="shared" si="1"/>
        <v>4</v>
      </c>
      <c r="Y9" s="10">
        <f t="shared" si="2"/>
        <v>94</v>
      </c>
      <c r="Z9" s="10">
        <f t="shared" si="10"/>
        <v>2.9361702127659575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 t="s">
        <v>930</v>
      </c>
      <c r="C10" t="s">
        <v>128</v>
      </c>
      <c r="D10" t="s">
        <v>941</v>
      </c>
      <c r="E10" t="s">
        <v>137</v>
      </c>
      <c r="F10">
        <v>23.5</v>
      </c>
      <c r="G10">
        <v>69</v>
      </c>
      <c r="H10">
        <v>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1"/>
        <v>4</v>
      </c>
      <c r="Y10" s="10">
        <f t="shared" si="2"/>
        <v>94</v>
      </c>
      <c r="Z10" s="10">
        <f t="shared" si="10"/>
        <v>2.9361702127659575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 t="s">
        <v>930</v>
      </c>
      <c r="C11" t="s">
        <v>128</v>
      </c>
      <c r="D11" t="s">
        <v>941</v>
      </c>
      <c r="E11" t="s">
        <v>177</v>
      </c>
      <c r="F11">
        <v>23.5</v>
      </c>
      <c r="G11">
        <v>69</v>
      </c>
      <c r="H11">
        <v>4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1"/>
        <v>4</v>
      </c>
      <c r="Y11" s="10">
        <f t="shared" si="2"/>
        <v>94</v>
      </c>
      <c r="Z11" s="10">
        <f t="shared" si="10"/>
        <v>2.9361702127659575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 t="s">
        <v>931</v>
      </c>
      <c r="C12" t="s">
        <v>128</v>
      </c>
      <c r="D12" t="s">
        <v>943</v>
      </c>
      <c r="E12" t="s">
        <v>137</v>
      </c>
      <c r="F12">
        <v>23.5</v>
      </c>
      <c r="G12">
        <v>69</v>
      </c>
      <c r="H12">
        <v>4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1"/>
        <v>4</v>
      </c>
      <c r="Y12" s="10">
        <f t="shared" si="2"/>
        <v>94</v>
      </c>
      <c r="Z12" s="10">
        <f t="shared" si="10"/>
        <v>2.9361702127659575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 t="s">
        <v>932</v>
      </c>
      <c r="C13" t="s">
        <v>128</v>
      </c>
      <c r="D13" t="s">
        <v>946</v>
      </c>
      <c r="E13" t="s">
        <v>179</v>
      </c>
      <c r="F13">
        <v>18</v>
      </c>
      <c r="G13">
        <v>55</v>
      </c>
      <c r="H13">
        <v>4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4</v>
      </c>
      <c r="Y13" s="10">
        <f t="shared" si="2"/>
        <v>72</v>
      </c>
      <c r="Z13" s="10">
        <f t="shared" si="10"/>
        <v>3.0555555555555554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 t="s">
        <v>933</v>
      </c>
      <c r="C14" t="s">
        <v>128</v>
      </c>
      <c r="D14" t="s">
        <v>945</v>
      </c>
      <c r="E14" t="s">
        <v>179</v>
      </c>
      <c r="F14">
        <v>23.5</v>
      </c>
      <c r="G14">
        <v>69</v>
      </c>
      <c r="H14">
        <v>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4</v>
      </c>
      <c r="Y14" s="10">
        <f t="shared" si="2"/>
        <v>94</v>
      </c>
      <c r="Z14" s="10">
        <f t="shared" si="10"/>
        <v>2.9361702127659575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 t="s">
        <v>934</v>
      </c>
      <c r="C15" t="s">
        <v>369</v>
      </c>
      <c r="D15" t="s">
        <v>935</v>
      </c>
      <c r="E15" t="s">
        <v>239</v>
      </c>
      <c r="F15">
        <v>18</v>
      </c>
      <c r="G15">
        <v>55</v>
      </c>
      <c r="H15">
        <v>3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3</v>
      </c>
      <c r="Y15" s="10">
        <f t="shared" si="2"/>
        <v>54</v>
      </c>
      <c r="Z15" s="10">
        <f t="shared" si="10"/>
        <v>3.0555555555555554</v>
      </c>
      <c r="AF15" s="10" t="str">
        <f>A1</f>
        <v>Luella</v>
      </c>
      <c r="AG15" s="10">
        <f>SUM(AG3:AG14)</f>
        <v>1004</v>
      </c>
      <c r="AH15" s="10">
        <f t="shared" ref="AH15:AM15" si="11">SUM(AH3:AH14)</f>
        <v>46</v>
      </c>
      <c r="AI15" s="10">
        <f t="shared" si="11"/>
        <v>0</v>
      </c>
      <c r="AJ15" s="10">
        <f t="shared" si="11"/>
        <v>0</v>
      </c>
      <c r="AK15" s="10">
        <f t="shared" si="11"/>
        <v>0</v>
      </c>
      <c r="AL15" s="10">
        <f t="shared" si="11"/>
        <v>0</v>
      </c>
      <c r="AM15" s="10">
        <f t="shared" si="11"/>
        <v>0</v>
      </c>
    </row>
    <row r="16" spans="1:39" x14ac:dyDescent="0.2">
      <c r="A16" t="s">
        <v>13</v>
      </c>
      <c r="B16" t="s">
        <v>934</v>
      </c>
      <c r="C16" t="s">
        <v>369</v>
      </c>
      <c r="D16" t="s">
        <v>936</v>
      </c>
      <c r="E16" t="s">
        <v>239</v>
      </c>
      <c r="F16">
        <v>18</v>
      </c>
      <c r="G16">
        <v>55</v>
      </c>
      <c r="H16">
        <v>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3</v>
      </c>
      <c r="Y16" s="10">
        <f t="shared" si="2"/>
        <v>54</v>
      </c>
      <c r="Z16" s="10">
        <f t="shared" si="10"/>
        <v>3.0555555555555554</v>
      </c>
    </row>
    <row r="17" spans="1:31" x14ac:dyDescent="0.2">
      <c r="A17" t="s">
        <v>13</v>
      </c>
      <c r="B17" t="s">
        <v>942</v>
      </c>
      <c r="C17" t="s">
        <v>128</v>
      </c>
      <c r="D17" t="s">
        <v>948</v>
      </c>
      <c r="E17" t="s">
        <v>179</v>
      </c>
      <c r="F17">
        <v>23.5</v>
      </c>
      <c r="G17">
        <v>69</v>
      </c>
      <c r="H17">
        <v>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4</v>
      </c>
      <c r="Y17" s="10">
        <f t="shared" si="2"/>
        <v>94</v>
      </c>
      <c r="Z17" s="10">
        <f t="shared" si="10"/>
        <v>2.9361702127659575</v>
      </c>
      <c r="AC17" s="10"/>
      <c r="AD17" s="10"/>
      <c r="AE17" s="10"/>
    </row>
    <row r="18" spans="1:31" x14ac:dyDescent="0.2">
      <c r="A18" t="s">
        <v>13</v>
      </c>
      <c r="B18" t="s">
        <v>944</v>
      </c>
      <c r="C18" t="s">
        <v>128</v>
      </c>
      <c r="D18" t="s">
        <v>947</v>
      </c>
      <c r="E18" t="s">
        <v>179</v>
      </c>
      <c r="F18">
        <v>23.5</v>
      </c>
      <c r="G18">
        <v>69</v>
      </c>
      <c r="H18">
        <v>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4</v>
      </c>
      <c r="Y18" s="10">
        <f t="shared" si="2"/>
        <v>94</v>
      </c>
      <c r="Z18" s="10">
        <f t="shared" si="10"/>
        <v>2.9361702127659575</v>
      </c>
      <c r="AC18" s="10"/>
      <c r="AD18" s="10"/>
      <c r="AE18" s="10"/>
    </row>
    <row r="19" spans="1:3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0</v>
      </c>
      <c r="Y19" s="10">
        <f t="shared" si="2"/>
        <v>0</v>
      </c>
      <c r="Z19" s="10" t="e">
        <f t="shared" si="10"/>
        <v>#DIV/0!</v>
      </c>
      <c r="AC19" s="10"/>
      <c r="AD19" s="10"/>
      <c r="AE19" s="10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 s="10"/>
      <c r="AD20" s="10"/>
      <c r="AE20" s="10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  <c r="AC21" s="10"/>
      <c r="AD21" s="10"/>
      <c r="AE21" s="10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  <c r="AC22" s="10"/>
      <c r="AD22" s="10"/>
      <c r="AE22" s="10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  <c r="AC23" s="10"/>
      <c r="AD23" s="10"/>
      <c r="AE23" s="10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  <c r="AC24" s="10"/>
      <c r="AD24" s="10"/>
      <c r="AE24" s="10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C25" s="10"/>
      <c r="AD25" s="10"/>
      <c r="AE25" s="10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  <c r="AC26" s="10"/>
      <c r="AD26" s="10"/>
      <c r="AE26" s="10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  <c r="AC27" s="10"/>
      <c r="AD27" s="10"/>
      <c r="AE27" s="10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  <c r="AC28" s="10"/>
      <c r="AD28" s="10"/>
      <c r="AE28" s="10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  <c r="AC29" s="10"/>
      <c r="AD29" s="10"/>
      <c r="AE29" s="10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  <c r="AC30" s="10"/>
      <c r="AD30" s="10"/>
      <c r="AE30" s="10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  <c r="AC31" s="10"/>
      <c r="AD31" s="10"/>
      <c r="AE31" s="10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ref="Z32:Z75" si="12">SUM(G32/F32)</f>
        <v>#DIV/0!</v>
      </c>
      <c r="AC32" s="10"/>
      <c r="AD32" s="10"/>
      <c r="AE32" s="10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2"/>
        <v>#DIV/0!</v>
      </c>
      <c r="AC33" s="10"/>
      <c r="AD33" s="10"/>
      <c r="AE33" s="10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si="12"/>
        <v>#DIV/0!</v>
      </c>
      <c r="AC34" s="10"/>
      <c r="AD34" s="10"/>
      <c r="AE34" s="10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2"/>
        <v>#DIV/0!</v>
      </c>
      <c r="AC35" s="10"/>
      <c r="AD35" s="10"/>
      <c r="AE35" s="10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2"/>
        <v>#DIV/0!</v>
      </c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2"/>
        <v>#DIV/0!</v>
      </c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2"/>
        <v>#DIV/0!</v>
      </c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2"/>
        <v>#DIV/0!</v>
      </c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2"/>
        <v>#DIV/0!</v>
      </c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2"/>
        <v>#DIV/0!</v>
      </c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2"/>
        <v>#DIV/0!</v>
      </c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2"/>
        <v>#DIV/0!</v>
      </c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2"/>
        <v>#DIV/0!</v>
      </c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2"/>
        <v>#DIV/0!</v>
      </c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2"/>
        <v>#DIV/0!</v>
      </c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2"/>
        <v>#DIV/0!</v>
      </c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2"/>
        <v>#DIV/0!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2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2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2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2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2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2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2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2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2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2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2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2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2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2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ref="X63:X126" si="13">SUM(H63:M63)</f>
        <v>0</v>
      </c>
      <c r="Y63" s="10">
        <f t="shared" si="2"/>
        <v>0</v>
      </c>
      <c r="Z63" s="10" t="e">
        <f t="shared" si="12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3"/>
        <v>0</v>
      </c>
      <c r="Y64" s="10">
        <f t="shared" si="2"/>
        <v>0</v>
      </c>
      <c r="Z64" s="10" t="e">
        <f t="shared" si="12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3"/>
        <v>0</v>
      </c>
      <c r="Y65" s="10">
        <f t="shared" si="2"/>
        <v>0</v>
      </c>
      <c r="Z65" s="10" t="e">
        <f t="shared" si="12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3"/>
        <v>0</v>
      </c>
      <c r="Y66" s="10">
        <f t="shared" si="2"/>
        <v>0</v>
      </c>
      <c r="Z66" s="10" t="e">
        <f t="shared" si="12"/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3"/>
        <v>0</v>
      </c>
      <c r="Y67" s="10">
        <f t="shared" ref="Y67:Y130" si="14">F67*X67</f>
        <v>0</v>
      </c>
      <c r="Z67" s="10" t="e">
        <f t="shared" si="12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3"/>
        <v>0</v>
      </c>
      <c r="Y68" s="10">
        <f t="shared" si="14"/>
        <v>0</v>
      </c>
      <c r="Z68" s="10" t="e">
        <f t="shared" si="12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3"/>
        <v>0</v>
      </c>
      <c r="Y69" s="10">
        <f t="shared" si="14"/>
        <v>0</v>
      </c>
      <c r="Z69" s="10" t="e">
        <f t="shared" si="12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si="12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2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2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2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2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2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ref="Z77:Z84" si="15">SUM(G77/F77)</f>
        <v>#DIV/0!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Z78" s="10" t="e">
        <f t="shared" si="15"/>
        <v>#DIV/0!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  <c r="Z79" s="10" t="e">
        <f t="shared" si="15"/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  <c r="Z80" s="10" t="e">
        <f t="shared" si="15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si="15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Z82" s="10" t="e">
        <f t="shared" si="15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si="15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5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  <c r="Z99" s="10" t="s">
        <v>50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ref="X127:X186" si="16">SUM(H127:M127)</f>
        <v>0</v>
      </c>
      <c r="Y127" s="10">
        <f t="shared" si="14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6"/>
        <v>0</v>
      </c>
      <c r="Y128" s="10">
        <f t="shared" si="14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6"/>
        <v>0</v>
      </c>
      <c r="Y129" s="10">
        <f t="shared" si="14"/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6"/>
        <v>0</v>
      </c>
      <c r="Y130" s="10">
        <f t="shared" si="14"/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6"/>
        <v>0</v>
      </c>
      <c r="Y131" s="10">
        <f t="shared" ref="Y131:Y188" si="17">F131*X131</f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6"/>
        <v>0</v>
      </c>
      <c r="Y132" s="10">
        <f t="shared" si="17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6"/>
        <v>0</v>
      </c>
      <c r="Y133" s="10">
        <f t="shared" si="17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6"/>
        <v>0</v>
      </c>
      <c r="Y134" s="10">
        <f t="shared" si="17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6"/>
        <v>0</v>
      </c>
      <c r="Y135" s="10">
        <f t="shared" si="17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6"/>
        <v>0</v>
      </c>
      <c r="Y136" s="10">
        <f t="shared" si="17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6"/>
        <v>0</v>
      </c>
      <c r="Y137" s="10">
        <f t="shared" si="17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6"/>
        <v>0</v>
      </c>
      <c r="Y138" s="10">
        <f t="shared" si="17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6"/>
        <v>0</v>
      </c>
      <c r="Y139" s="10">
        <f t="shared" si="17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6"/>
        <v>0</v>
      </c>
      <c r="Y140" s="10">
        <f t="shared" si="17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6"/>
        <v>0</v>
      </c>
      <c r="Y141" s="10">
        <f t="shared" si="17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6"/>
        <v>0</v>
      </c>
      <c r="Y142" s="10">
        <f t="shared" si="17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6"/>
        <v>0</v>
      </c>
      <c r="Y143" s="10">
        <f t="shared" si="17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6"/>
        <v>0</v>
      </c>
      <c r="Y144" s="10">
        <f t="shared" si="17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6"/>
        <v>0</v>
      </c>
      <c r="Y145" s="10">
        <f t="shared" si="17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6"/>
        <v>0</v>
      </c>
      <c r="Y146" s="10">
        <f t="shared" si="17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6"/>
        <v>0</v>
      </c>
      <c r="Y147" s="10">
        <f t="shared" si="17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6"/>
        <v>0</v>
      </c>
      <c r="Y148" s="10">
        <f t="shared" si="17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6"/>
        <v>0</v>
      </c>
      <c r="Y149" s="10">
        <f t="shared" si="17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6"/>
        <v>0</v>
      </c>
      <c r="Y150" s="10">
        <f t="shared" si="17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6"/>
        <v>0</v>
      </c>
      <c r="Y151" s="10">
        <f t="shared" si="17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6"/>
        <v>0</v>
      </c>
      <c r="Y152" s="10">
        <f t="shared" si="17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6"/>
        <v>0</v>
      </c>
      <c r="Y153" s="10">
        <f t="shared" si="17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6"/>
        <v>0</v>
      </c>
      <c r="Y154" s="10">
        <f t="shared" si="17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6"/>
        <v>0</v>
      </c>
      <c r="Y155" s="10">
        <f t="shared" si="17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6"/>
        <v>0</v>
      </c>
      <c r="Y156" s="10">
        <f t="shared" si="17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6"/>
        <v>0</v>
      </c>
      <c r="Y157" s="10">
        <f t="shared" si="17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6"/>
        <v>0</v>
      </c>
      <c r="Y158" s="10">
        <f t="shared" si="17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6"/>
        <v>0</v>
      </c>
      <c r="Y159" s="10">
        <f t="shared" si="17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6"/>
        <v>0</v>
      </c>
      <c r="Y160" s="10">
        <f t="shared" si="17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6"/>
        <v>0</v>
      </c>
      <c r="Y161" s="10">
        <f t="shared" si="17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6"/>
        <v>0</v>
      </c>
      <c r="Y162" s="10">
        <f t="shared" si="17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6"/>
        <v>0</v>
      </c>
      <c r="Y163" s="10">
        <f t="shared" si="17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6"/>
        <v>0</v>
      </c>
      <c r="Y164" s="10">
        <f t="shared" si="17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6"/>
        <v>0</v>
      </c>
      <c r="Y165" s="10">
        <f t="shared" si="17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6"/>
        <v>0</v>
      </c>
      <c r="Y166" s="10">
        <f t="shared" si="17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6"/>
        <v>0</v>
      </c>
      <c r="Y167" s="10">
        <f t="shared" si="17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6"/>
        <v>0</v>
      </c>
      <c r="Y168" s="10">
        <f t="shared" si="17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6"/>
        <v>0</v>
      </c>
      <c r="Y169" s="10">
        <f t="shared" si="17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6"/>
        <v>0</v>
      </c>
      <c r="Y170" s="10">
        <f t="shared" si="17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6"/>
        <v>0</v>
      </c>
      <c r="Y171" s="10">
        <f t="shared" si="17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6"/>
        <v>0</v>
      </c>
      <c r="Y172" s="10">
        <f t="shared" si="17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6"/>
        <v>0</v>
      </c>
      <c r="Y173" s="10">
        <f t="shared" si="17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6"/>
        <v>0</v>
      </c>
      <c r="Y174" s="10">
        <f t="shared" si="17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6"/>
        <v>0</v>
      </c>
      <c r="Y175" s="10">
        <f t="shared" si="17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6"/>
        <v>0</v>
      </c>
      <c r="Y176" s="10">
        <f t="shared" si="17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6"/>
        <v>0</v>
      </c>
      <c r="Y177" s="10">
        <f t="shared" si="17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6"/>
        <v>0</v>
      </c>
      <c r="Y178" s="10">
        <f t="shared" si="17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6"/>
        <v>0</v>
      </c>
      <c r="Y179" s="10">
        <f t="shared" si="17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6"/>
        <v>0</v>
      </c>
      <c r="Y180" s="10">
        <f t="shared" si="17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6"/>
        <v>0</v>
      </c>
      <c r="Y181" s="10">
        <f t="shared" si="17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6"/>
        <v>0</v>
      </c>
      <c r="Y182" s="10">
        <f t="shared" si="17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6"/>
        <v>0</v>
      </c>
      <c r="Y183" s="10">
        <f t="shared" si="17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6"/>
        <v>0</v>
      </c>
      <c r="Y184" s="10">
        <f t="shared" si="17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6"/>
        <v>0</v>
      </c>
      <c r="Y185" s="10">
        <f t="shared" si="17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6"/>
        <v>0</v>
      </c>
      <c r="Y186" s="10">
        <f t="shared" si="17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>SUM(X3:X187)</f>
        <v>46</v>
      </c>
      <c r="Y188" s="10">
        <f>SUM(Y3:Y187)</f>
        <v>1004</v>
      </c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29:31" x14ac:dyDescent="0.2">
      <c r="AC209" s="10"/>
      <c r="AD209" s="10"/>
      <c r="AE209" s="10"/>
    </row>
    <row r="210" spans="29:31" x14ac:dyDescent="0.2">
      <c r="AC210" s="10"/>
      <c r="AD210" s="10"/>
      <c r="AE210" s="10"/>
    </row>
    <row r="211" spans="29:31" x14ac:dyDescent="0.2">
      <c r="AC211" s="10"/>
      <c r="AD211" s="10"/>
      <c r="AE21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214"/>
  <sheetViews>
    <sheetView topLeftCell="A5" workbookViewId="0">
      <selection activeCell="E32" sqref="E32"/>
    </sheetView>
  </sheetViews>
  <sheetFormatPr baseColWidth="10" defaultColWidth="8.83203125" defaultRowHeight="15" x14ac:dyDescent="0.2"/>
  <cols>
    <col min="1" max="1" width="8.83203125" style="10"/>
    <col min="2" max="2" width="16" style="10" bestFit="1" customWidth="1"/>
    <col min="3" max="3" width="8.1640625" style="10" bestFit="1" customWidth="1"/>
    <col min="4" max="4" width="31" style="10" bestFit="1" customWidth="1"/>
    <col min="5" max="5" width="13.83203125" style="10" bestFit="1" customWidth="1"/>
    <col min="6" max="6" width="8.6640625" style="10" bestFit="1" customWidth="1"/>
    <col min="7" max="7" width="9.6640625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2.5" bestFit="1" customWidth="1"/>
    <col min="32" max="16384" width="8.83203125" style="10"/>
  </cols>
  <sheetData>
    <row r="1" spans="1:39" ht="16" x14ac:dyDescent="0.2">
      <c r="A1" s="8" t="s">
        <v>91</v>
      </c>
      <c r="B1" s="9"/>
      <c r="C1" s="9" t="s">
        <v>216</v>
      </c>
      <c r="D1" s="9" t="s">
        <v>217</v>
      </c>
      <c r="E1" s="9"/>
      <c r="F1" s="9">
        <f>X194</f>
        <v>235</v>
      </c>
      <c r="G1" s="9">
        <f>Y194</f>
        <v>8256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Mac</v>
      </c>
      <c r="AH1" s="10" t="str">
        <f t="shared" ref="AH1:AM1" si="0">$A$1</f>
        <v>Mac</v>
      </c>
      <c r="AI1" s="10" t="str">
        <f t="shared" si="0"/>
        <v>Mac</v>
      </c>
      <c r="AJ1" s="10" t="str">
        <f t="shared" si="0"/>
        <v>Mac</v>
      </c>
      <c r="AK1" s="10" t="str">
        <f t="shared" si="0"/>
        <v>Mac</v>
      </c>
      <c r="AL1" s="10" t="str">
        <f t="shared" si="0"/>
        <v>Mac</v>
      </c>
      <c r="AM1" s="10" t="str">
        <f t="shared" si="0"/>
        <v>Mac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AF3" s="10" t="s">
        <v>12</v>
      </c>
      <c r="AG3" s="10">
        <f t="shared" ref="AG3:AG14" si="1">SUMIF($A$3:$A$187,AF3,$Y$3:$Y$187)</f>
        <v>3863</v>
      </c>
      <c r="AH3" s="10">
        <f t="shared" ref="AH3:AH14" si="2">SUMIF($A$3:$A$187,AF3,$H$3:$H$187)</f>
        <v>21</v>
      </c>
      <c r="AI3" s="10">
        <f t="shared" ref="AI3:AI14" si="3">SUMIF($A$3:$A$187,AF3,$I$3:$I$187)</f>
        <v>16</v>
      </c>
      <c r="AJ3" s="10">
        <f t="shared" ref="AJ3:AJ14" si="4">SUMIF($A$3:$A$187,AF3,$J$3:$J$187)</f>
        <v>25</v>
      </c>
      <c r="AK3" s="10">
        <f t="shared" ref="AK3:AK14" si="5">SUMIF($A$3:$A$187,AF3,$K$3:$K$187)</f>
        <v>14</v>
      </c>
      <c r="AL3" s="10">
        <f t="shared" ref="AL3:AL14" si="6">SUMIF($A$3:$A$187,AF3,$L$3:$L$187)</f>
        <v>2</v>
      </c>
      <c r="AM3" s="10">
        <f t="shared" ref="AM3:AM14" si="7">SUMIF($A$3:$A$187,AF3,$M$3:$M$187)</f>
        <v>11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AB4" t="s">
        <v>108</v>
      </c>
      <c r="AF4" s="10" t="s">
        <v>13</v>
      </c>
      <c r="AG4" s="10">
        <f t="shared" si="1"/>
        <v>2336</v>
      </c>
      <c r="AH4" s="10">
        <f t="shared" si="2"/>
        <v>10</v>
      </c>
      <c r="AI4" s="10">
        <f t="shared" si="3"/>
        <v>9</v>
      </c>
      <c r="AJ4" s="10">
        <f t="shared" si="4"/>
        <v>21</v>
      </c>
      <c r="AK4" s="10">
        <f t="shared" si="5"/>
        <v>12</v>
      </c>
      <c r="AL4" s="10">
        <f t="shared" si="6"/>
        <v>5</v>
      </c>
      <c r="AM4" s="10">
        <f t="shared" si="7"/>
        <v>5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AF5" s="10" t="s">
        <v>14</v>
      </c>
      <c r="AG5" s="10">
        <f t="shared" si="1"/>
        <v>1823.5</v>
      </c>
      <c r="AH5" s="10">
        <f t="shared" si="2"/>
        <v>9</v>
      </c>
      <c r="AI5" s="10">
        <f t="shared" si="3"/>
        <v>16</v>
      </c>
      <c r="AJ5" s="10">
        <f t="shared" si="4"/>
        <v>18</v>
      </c>
      <c r="AK5" s="10">
        <f t="shared" si="5"/>
        <v>8</v>
      </c>
      <c r="AL5" s="10">
        <f t="shared" si="6"/>
        <v>1</v>
      </c>
      <c r="AM5" s="10">
        <f t="shared" si="7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AF6" s="10" t="s">
        <v>15</v>
      </c>
      <c r="AG6" s="10">
        <f t="shared" si="1"/>
        <v>0</v>
      </c>
      <c r="AH6" s="10">
        <f t="shared" si="2"/>
        <v>0</v>
      </c>
      <c r="AI6" s="10">
        <f t="shared" si="3"/>
        <v>0</v>
      </c>
      <c r="AJ6" s="10">
        <f t="shared" si="4"/>
        <v>0</v>
      </c>
      <c r="AK6" s="10">
        <f t="shared" si="5"/>
        <v>0</v>
      </c>
      <c r="AL6" s="10">
        <f t="shared" si="6"/>
        <v>0</v>
      </c>
      <c r="AM6" s="10">
        <f t="shared" si="7"/>
        <v>0</v>
      </c>
    </row>
    <row r="7" spans="1:39" x14ac:dyDescent="0.2">
      <c r="A7" t="s">
        <v>13</v>
      </c>
      <c r="B7" t="s">
        <v>237</v>
      </c>
      <c r="C7" t="s">
        <v>124</v>
      </c>
      <c r="D7" t="s">
        <v>786</v>
      </c>
      <c r="E7" t="s">
        <v>137</v>
      </c>
      <c r="F7">
        <v>33</v>
      </c>
      <c r="G7">
        <v>99</v>
      </c>
      <c r="H7">
        <v>1</v>
      </c>
      <c r="I7">
        <v>3</v>
      </c>
      <c r="J7">
        <v>5</v>
      </c>
      <c r="K7">
        <v>3</v>
      </c>
      <c r="L7">
        <v>1</v>
      </c>
      <c r="M7"/>
      <c r="N7"/>
      <c r="O7"/>
      <c r="P7"/>
      <c r="Q7"/>
      <c r="R7"/>
      <c r="S7"/>
      <c r="T7"/>
      <c r="U7"/>
      <c r="V7"/>
      <c r="W7"/>
      <c r="X7" s="10">
        <f>SUM(H7:W7)</f>
        <v>13</v>
      </c>
      <c r="Y7" s="10">
        <f t="shared" ref="Y7:Y68" si="8">F7*X7</f>
        <v>429</v>
      </c>
      <c r="Z7" s="10">
        <f t="shared" ref="Z7:Z69" si="9">SUM(G7/F7)</f>
        <v>3</v>
      </c>
      <c r="AF7" s="10" t="s">
        <v>16</v>
      </c>
      <c r="AG7" s="10">
        <f t="shared" si="1"/>
        <v>0</v>
      </c>
      <c r="AH7" s="10">
        <f t="shared" si="2"/>
        <v>0</v>
      </c>
      <c r="AI7" s="10">
        <f t="shared" si="3"/>
        <v>0</v>
      </c>
      <c r="AJ7" s="10">
        <f t="shared" si="4"/>
        <v>0</v>
      </c>
      <c r="AK7" s="10">
        <f t="shared" si="5"/>
        <v>0</v>
      </c>
      <c r="AL7" s="10">
        <f t="shared" si="6"/>
        <v>0</v>
      </c>
      <c r="AM7" s="10">
        <f t="shared" si="7"/>
        <v>0</v>
      </c>
    </row>
    <row r="8" spans="1:39" x14ac:dyDescent="0.2">
      <c r="A8" t="s">
        <v>13</v>
      </c>
      <c r="B8" t="s">
        <v>237</v>
      </c>
      <c r="C8" t="s">
        <v>124</v>
      </c>
      <c r="D8" t="s">
        <v>786</v>
      </c>
      <c r="E8" t="s">
        <v>132</v>
      </c>
      <c r="F8">
        <v>33</v>
      </c>
      <c r="G8">
        <v>99</v>
      </c>
      <c r="H8">
        <v>1</v>
      </c>
      <c r="I8">
        <v>2</v>
      </c>
      <c r="J8">
        <v>3</v>
      </c>
      <c r="K8">
        <v>2</v>
      </c>
      <c r="L8">
        <v>1</v>
      </c>
      <c r="M8"/>
      <c r="N8"/>
      <c r="O8"/>
      <c r="P8"/>
      <c r="Q8"/>
      <c r="R8"/>
      <c r="S8"/>
      <c r="T8"/>
      <c r="U8"/>
      <c r="V8"/>
      <c r="W8"/>
      <c r="X8" s="10">
        <f t="shared" ref="X8:X42" si="10">SUM(H8:W8)</f>
        <v>9</v>
      </c>
      <c r="Y8" s="10">
        <f t="shared" si="8"/>
        <v>297</v>
      </c>
      <c r="Z8" s="10">
        <f t="shared" si="9"/>
        <v>3</v>
      </c>
      <c r="AF8" s="10" t="s">
        <v>17</v>
      </c>
      <c r="AG8" s="10">
        <f t="shared" si="1"/>
        <v>0</v>
      </c>
      <c r="AH8" s="10">
        <f t="shared" si="2"/>
        <v>0</v>
      </c>
      <c r="AI8" s="10">
        <f t="shared" si="3"/>
        <v>0</v>
      </c>
      <c r="AJ8" s="10">
        <f t="shared" si="4"/>
        <v>0</v>
      </c>
      <c r="AK8" s="10">
        <f t="shared" si="5"/>
        <v>0</v>
      </c>
      <c r="AL8" s="10">
        <f t="shared" si="6"/>
        <v>0</v>
      </c>
      <c r="AM8" s="10">
        <f t="shared" si="7"/>
        <v>0</v>
      </c>
    </row>
    <row r="9" spans="1:39" x14ac:dyDescent="0.2">
      <c r="A9" t="s">
        <v>13</v>
      </c>
      <c r="B9" t="s">
        <v>237</v>
      </c>
      <c r="C9" t="s">
        <v>124</v>
      </c>
      <c r="D9" t="s">
        <v>786</v>
      </c>
      <c r="E9" t="s">
        <v>123</v>
      </c>
      <c r="F9">
        <v>33</v>
      </c>
      <c r="G9">
        <v>99</v>
      </c>
      <c r="H9">
        <v>1</v>
      </c>
      <c r="I9">
        <v>1</v>
      </c>
      <c r="J9">
        <v>3</v>
      </c>
      <c r="K9">
        <v>2</v>
      </c>
      <c r="L9">
        <v>1</v>
      </c>
      <c r="M9"/>
      <c r="N9"/>
      <c r="O9"/>
      <c r="P9"/>
      <c r="Q9"/>
      <c r="R9"/>
      <c r="S9"/>
      <c r="T9"/>
      <c r="U9"/>
      <c r="V9"/>
      <c r="W9"/>
      <c r="X9" s="10">
        <f t="shared" si="10"/>
        <v>8</v>
      </c>
      <c r="Y9" s="10">
        <f t="shared" si="8"/>
        <v>264</v>
      </c>
      <c r="Z9" s="10">
        <f t="shared" si="9"/>
        <v>3</v>
      </c>
      <c r="AF9" s="10" t="s">
        <v>18</v>
      </c>
      <c r="AG9" s="10">
        <f t="shared" si="1"/>
        <v>0</v>
      </c>
      <c r="AH9" s="10">
        <f t="shared" si="2"/>
        <v>0</v>
      </c>
      <c r="AI9" s="10">
        <f t="shared" si="3"/>
        <v>0</v>
      </c>
      <c r="AJ9" s="10">
        <f t="shared" si="4"/>
        <v>0</v>
      </c>
      <c r="AK9" s="10">
        <f t="shared" si="5"/>
        <v>0</v>
      </c>
      <c r="AL9" s="10">
        <f t="shared" si="6"/>
        <v>0</v>
      </c>
      <c r="AM9" s="10">
        <f t="shared" si="7"/>
        <v>0</v>
      </c>
    </row>
    <row r="10" spans="1:39" x14ac:dyDescent="0.2">
      <c r="A10" t="s">
        <v>13</v>
      </c>
      <c r="B10" t="s">
        <v>237</v>
      </c>
      <c r="C10" t="s">
        <v>124</v>
      </c>
      <c r="D10" t="s">
        <v>786</v>
      </c>
      <c r="E10" t="s">
        <v>155</v>
      </c>
      <c r="F10">
        <v>33</v>
      </c>
      <c r="G10">
        <v>99</v>
      </c>
      <c r="H10">
        <v>1</v>
      </c>
      <c r="I10">
        <v>2</v>
      </c>
      <c r="J10">
        <v>3</v>
      </c>
      <c r="K10">
        <v>2</v>
      </c>
      <c r="L10">
        <v>1</v>
      </c>
      <c r="M10"/>
      <c r="N10"/>
      <c r="O10"/>
      <c r="P10"/>
      <c r="Q10"/>
      <c r="R10"/>
      <c r="S10"/>
      <c r="T10"/>
      <c r="U10"/>
      <c r="V10"/>
      <c r="W10"/>
      <c r="X10" s="10">
        <f t="shared" si="10"/>
        <v>9</v>
      </c>
      <c r="Y10" s="10">
        <f t="shared" si="8"/>
        <v>297</v>
      </c>
      <c r="Z10" s="10">
        <f t="shared" si="9"/>
        <v>3</v>
      </c>
      <c r="AF10" s="10" t="s">
        <v>19</v>
      </c>
      <c r="AG10" s="10">
        <f t="shared" si="1"/>
        <v>0</v>
      </c>
      <c r="AH10" s="10">
        <f t="shared" si="2"/>
        <v>0</v>
      </c>
      <c r="AI10" s="10">
        <f t="shared" si="3"/>
        <v>0</v>
      </c>
      <c r="AJ10" s="10">
        <f t="shared" si="4"/>
        <v>0</v>
      </c>
      <c r="AK10" s="10">
        <f t="shared" si="5"/>
        <v>0</v>
      </c>
      <c r="AL10" s="10">
        <f t="shared" si="6"/>
        <v>0</v>
      </c>
      <c r="AM10" s="10">
        <f t="shared" si="7"/>
        <v>0</v>
      </c>
    </row>
    <row r="11" spans="1:39" x14ac:dyDescent="0.2">
      <c r="A11" t="s">
        <v>13</v>
      </c>
      <c r="B11" t="s">
        <v>237</v>
      </c>
      <c r="C11" t="s">
        <v>124</v>
      </c>
      <c r="D11" t="s">
        <v>786</v>
      </c>
      <c r="E11" t="s">
        <v>238</v>
      </c>
      <c r="F11">
        <v>33</v>
      </c>
      <c r="G11">
        <v>99</v>
      </c>
      <c r="H11">
        <v>1</v>
      </c>
      <c r="I11">
        <v>1</v>
      </c>
      <c r="J11">
        <v>2</v>
      </c>
      <c r="K11">
        <v>1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0">
        <f t="shared" si="10"/>
        <v>6</v>
      </c>
      <c r="Y11" s="10">
        <f t="shared" si="8"/>
        <v>198</v>
      </c>
      <c r="Z11" s="10">
        <f t="shared" si="9"/>
        <v>3</v>
      </c>
      <c r="AF11" s="10" t="s">
        <v>20</v>
      </c>
      <c r="AG11" s="10">
        <f t="shared" si="1"/>
        <v>0</v>
      </c>
      <c r="AH11" s="10">
        <f t="shared" si="2"/>
        <v>0</v>
      </c>
      <c r="AI11" s="10">
        <f t="shared" si="3"/>
        <v>0</v>
      </c>
      <c r="AJ11" s="10">
        <f t="shared" si="4"/>
        <v>0</v>
      </c>
      <c r="AK11" s="10">
        <f t="shared" si="5"/>
        <v>0</v>
      </c>
      <c r="AL11" s="10">
        <f t="shared" si="6"/>
        <v>0</v>
      </c>
      <c r="AM11" s="10">
        <f t="shared" si="7"/>
        <v>0</v>
      </c>
    </row>
    <row r="12" spans="1:39" x14ac:dyDescent="0.2">
      <c r="A12" t="s">
        <v>12</v>
      </c>
      <c r="B12" t="s">
        <v>237</v>
      </c>
      <c r="C12" t="s">
        <v>124</v>
      </c>
      <c r="D12" t="s">
        <v>787</v>
      </c>
      <c r="E12" t="s">
        <v>137</v>
      </c>
      <c r="F12">
        <v>33</v>
      </c>
      <c r="G12">
        <v>99</v>
      </c>
      <c r="H12">
        <v>1</v>
      </c>
      <c r="I12">
        <v>2</v>
      </c>
      <c r="J12">
        <v>3</v>
      </c>
      <c r="K12">
        <v>2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0">
        <f t="shared" si="10"/>
        <v>9</v>
      </c>
      <c r="Y12" s="10">
        <f t="shared" si="8"/>
        <v>297</v>
      </c>
      <c r="Z12" s="10">
        <f t="shared" si="9"/>
        <v>3</v>
      </c>
      <c r="AF12" s="10" t="s">
        <v>21</v>
      </c>
      <c r="AG12" s="10">
        <f t="shared" si="1"/>
        <v>0</v>
      </c>
      <c r="AH12" s="10">
        <f t="shared" si="2"/>
        <v>0</v>
      </c>
      <c r="AI12" s="10">
        <f t="shared" si="3"/>
        <v>0</v>
      </c>
      <c r="AJ12" s="10">
        <f t="shared" si="4"/>
        <v>0</v>
      </c>
      <c r="AK12" s="10">
        <f t="shared" si="5"/>
        <v>0</v>
      </c>
      <c r="AL12" s="10">
        <f t="shared" si="6"/>
        <v>0</v>
      </c>
      <c r="AM12" s="10">
        <f t="shared" si="7"/>
        <v>0</v>
      </c>
    </row>
    <row r="13" spans="1:39" x14ac:dyDescent="0.2">
      <c r="A13" t="s">
        <v>12</v>
      </c>
      <c r="B13" t="s">
        <v>237</v>
      </c>
      <c r="C13" t="s">
        <v>124</v>
      </c>
      <c r="D13" t="s">
        <v>787</v>
      </c>
      <c r="E13" t="s">
        <v>239</v>
      </c>
      <c r="F13">
        <v>33</v>
      </c>
      <c r="G13">
        <v>99</v>
      </c>
      <c r="H13">
        <v>1</v>
      </c>
      <c r="I13">
        <v>2</v>
      </c>
      <c r="J13">
        <v>3</v>
      </c>
      <c r="K13">
        <v>2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10"/>
        <v>9</v>
      </c>
      <c r="Y13" s="10">
        <f t="shared" si="8"/>
        <v>297</v>
      </c>
      <c r="Z13" s="10">
        <f t="shared" si="9"/>
        <v>3</v>
      </c>
      <c r="AF13" s="10" t="s">
        <v>22</v>
      </c>
      <c r="AG13" s="10">
        <f t="shared" si="1"/>
        <v>0</v>
      </c>
      <c r="AH13" s="10">
        <f t="shared" si="2"/>
        <v>0</v>
      </c>
      <c r="AI13" s="10">
        <f t="shared" si="3"/>
        <v>0</v>
      </c>
      <c r="AJ13" s="10">
        <f t="shared" si="4"/>
        <v>0</v>
      </c>
      <c r="AK13" s="10">
        <f t="shared" si="5"/>
        <v>0</v>
      </c>
      <c r="AL13" s="10">
        <f t="shared" si="6"/>
        <v>0</v>
      </c>
      <c r="AM13" s="10">
        <f t="shared" si="7"/>
        <v>0</v>
      </c>
    </row>
    <row r="14" spans="1:39" x14ac:dyDescent="0.2">
      <c r="A14" t="s">
        <v>12</v>
      </c>
      <c r="B14" t="s">
        <v>240</v>
      </c>
      <c r="C14" t="s">
        <v>124</v>
      </c>
      <c r="D14" t="s">
        <v>781</v>
      </c>
      <c r="E14" t="s">
        <v>137</v>
      </c>
      <c r="F14">
        <v>37</v>
      </c>
      <c r="G14">
        <v>99</v>
      </c>
      <c r="H14">
        <v>1</v>
      </c>
      <c r="I14"/>
      <c r="J14">
        <v>1</v>
      </c>
      <c r="K14"/>
      <c r="L14"/>
      <c r="M14">
        <v>2</v>
      </c>
      <c r="N14">
        <v>1</v>
      </c>
      <c r="O14"/>
      <c r="P14">
        <v>1</v>
      </c>
      <c r="Q14">
        <v>1</v>
      </c>
      <c r="R14"/>
      <c r="S14"/>
      <c r="T14">
        <v>1</v>
      </c>
      <c r="U14"/>
      <c r="V14"/>
      <c r="W14"/>
      <c r="X14" s="10">
        <f t="shared" si="10"/>
        <v>8</v>
      </c>
      <c r="Y14" s="10">
        <f t="shared" si="8"/>
        <v>296</v>
      </c>
      <c r="Z14" s="10">
        <f t="shared" si="9"/>
        <v>2.6756756756756759</v>
      </c>
      <c r="AF14" s="10" t="s">
        <v>23</v>
      </c>
      <c r="AG14" s="10">
        <f t="shared" si="1"/>
        <v>233.5</v>
      </c>
      <c r="AH14" s="10">
        <f t="shared" si="2"/>
        <v>0</v>
      </c>
      <c r="AI14" s="10">
        <f t="shared" si="3"/>
        <v>1</v>
      </c>
      <c r="AJ14" s="10">
        <f t="shared" si="4"/>
        <v>3</v>
      </c>
      <c r="AK14" s="10">
        <f t="shared" si="5"/>
        <v>1</v>
      </c>
      <c r="AL14" s="10">
        <f t="shared" si="6"/>
        <v>0</v>
      </c>
      <c r="AM14" s="10">
        <f t="shared" si="7"/>
        <v>0</v>
      </c>
    </row>
    <row r="15" spans="1:39" x14ac:dyDescent="0.2">
      <c r="A15" t="s">
        <v>13</v>
      </c>
      <c r="B15" t="s">
        <v>240</v>
      </c>
      <c r="C15" t="s">
        <v>124</v>
      </c>
      <c r="D15" t="s">
        <v>781</v>
      </c>
      <c r="E15" t="s">
        <v>179</v>
      </c>
      <c r="F15">
        <v>37</v>
      </c>
      <c r="G15">
        <v>99</v>
      </c>
      <c r="H15">
        <v>1</v>
      </c>
      <c r="I15"/>
      <c r="J15">
        <v>1</v>
      </c>
      <c r="K15"/>
      <c r="L15"/>
      <c r="M15">
        <v>1</v>
      </c>
      <c r="N15">
        <v>1</v>
      </c>
      <c r="O15"/>
      <c r="P15">
        <v>1</v>
      </c>
      <c r="Q15">
        <v>1</v>
      </c>
      <c r="R15"/>
      <c r="S15"/>
      <c r="T15">
        <v>1</v>
      </c>
      <c r="U15"/>
      <c r="V15"/>
      <c r="W15"/>
      <c r="X15" s="10">
        <f t="shared" si="10"/>
        <v>7</v>
      </c>
      <c r="Y15" s="10">
        <f t="shared" si="8"/>
        <v>259</v>
      </c>
      <c r="Z15" s="10">
        <f t="shared" si="9"/>
        <v>2.6756756756756759</v>
      </c>
      <c r="AF15" s="10" t="str">
        <f>A1</f>
        <v>Mac</v>
      </c>
      <c r="AG15" s="10">
        <f>SUM(AG3:AG14)</f>
        <v>8256</v>
      </c>
      <c r="AH15" s="10">
        <f t="shared" ref="AH15:AM15" si="11">SUM(AH3:AH14)</f>
        <v>40</v>
      </c>
      <c r="AI15" s="10">
        <f t="shared" si="11"/>
        <v>42</v>
      </c>
      <c r="AJ15" s="10">
        <f t="shared" si="11"/>
        <v>67</v>
      </c>
      <c r="AK15" s="10">
        <f t="shared" si="11"/>
        <v>35</v>
      </c>
      <c r="AL15" s="10">
        <f t="shared" si="11"/>
        <v>8</v>
      </c>
      <c r="AM15" s="10">
        <f t="shared" si="11"/>
        <v>16</v>
      </c>
    </row>
    <row r="16" spans="1:39" x14ac:dyDescent="0.2">
      <c r="A16" t="s">
        <v>12</v>
      </c>
      <c r="B16" t="s">
        <v>241</v>
      </c>
      <c r="C16" t="s">
        <v>242</v>
      </c>
      <c r="D16" t="s">
        <v>243</v>
      </c>
      <c r="E16" t="s">
        <v>244</v>
      </c>
      <c r="F16">
        <v>29.5</v>
      </c>
      <c r="G16">
        <v>89</v>
      </c>
      <c r="H16">
        <v>1</v>
      </c>
      <c r="I16"/>
      <c r="J16">
        <v>1</v>
      </c>
      <c r="K16">
        <v>1</v>
      </c>
      <c r="L16"/>
      <c r="M16">
        <v>2</v>
      </c>
      <c r="N16">
        <v>2</v>
      </c>
      <c r="O16"/>
      <c r="P16">
        <v>1</v>
      </c>
      <c r="Q16">
        <v>1</v>
      </c>
      <c r="R16"/>
      <c r="S16"/>
      <c r="T16">
        <v>1</v>
      </c>
      <c r="U16"/>
      <c r="V16"/>
      <c r="W16"/>
      <c r="X16" s="10">
        <f t="shared" si="10"/>
        <v>10</v>
      </c>
      <c r="Y16" s="10">
        <f t="shared" si="8"/>
        <v>295</v>
      </c>
      <c r="Z16" s="10">
        <f t="shared" si="9"/>
        <v>3.0169491525423728</v>
      </c>
    </row>
    <row r="17" spans="1:26" s="10" customFormat="1" x14ac:dyDescent="0.2">
      <c r="A17" t="s">
        <v>12</v>
      </c>
      <c r="B17" t="s">
        <v>241</v>
      </c>
      <c r="C17" t="s">
        <v>242</v>
      </c>
      <c r="D17" t="s">
        <v>243</v>
      </c>
      <c r="E17" t="s">
        <v>245</v>
      </c>
      <c r="F17">
        <v>29.5</v>
      </c>
      <c r="G17">
        <v>89</v>
      </c>
      <c r="H17">
        <v>1</v>
      </c>
      <c r="I17"/>
      <c r="J17">
        <v>1</v>
      </c>
      <c r="K17">
        <v>1</v>
      </c>
      <c r="L17"/>
      <c r="M17">
        <v>1</v>
      </c>
      <c r="N17">
        <v>1</v>
      </c>
      <c r="O17"/>
      <c r="P17">
        <v>1</v>
      </c>
      <c r="Q17">
        <v>1</v>
      </c>
      <c r="R17"/>
      <c r="S17"/>
      <c r="T17">
        <v>1</v>
      </c>
      <c r="U17"/>
      <c r="V17"/>
      <c r="W17"/>
      <c r="X17" s="10">
        <f t="shared" si="10"/>
        <v>8</v>
      </c>
      <c r="Y17" s="10">
        <f t="shared" si="8"/>
        <v>236</v>
      </c>
      <c r="Z17" s="10">
        <f t="shared" si="9"/>
        <v>3.0169491525423728</v>
      </c>
    </row>
    <row r="18" spans="1:26" s="10" customFormat="1" x14ac:dyDescent="0.2">
      <c r="A18" t="s">
        <v>12</v>
      </c>
      <c r="B18" t="s">
        <v>249</v>
      </c>
      <c r="C18" t="s">
        <v>242</v>
      </c>
      <c r="D18" t="s">
        <v>785</v>
      </c>
      <c r="E18" t="s">
        <v>244</v>
      </c>
      <c r="F18">
        <v>37</v>
      </c>
      <c r="G18">
        <v>99</v>
      </c>
      <c r="H18">
        <v>2</v>
      </c>
      <c r="I18">
        <v>3</v>
      </c>
      <c r="J18">
        <v>2</v>
      </c>
      <c r="K18">
        <v>1</v>
      </c>
      <c r="L18"/>
      <c r="M18"/>
      <c r="N18">
        <v>1</v>
      </c>
      <c r="O18"/>
      <c r="P18"/>
      <c r="Q18"/>
      <c r="R18"/>
      <c r="S18"/>
      <c r="T18"/>
      <c r="U18"/>
      <c r="V18"/>
      <c r="W18"/>
      <c r="X18" s="10">
        <f t="shared" si="10"/>
        <v>9</v>
      </c>
      <c r="Y18" s="10">
        <f t="shared" si="8"/>
        <v>333</v>
      </c>
      <c r="Z18" s="10">
        <f t="shared" si="9"/>
        <v>2.6756756756756759</v>
      </c>
    </row>
    <row r="19" spans="1:26" s="10" customFormat="1" x14ac:dyDescent="0.2">
      <c r="A19" t="s">
        <v>12</v>
      </c>
      <c r="B19" t="s">
        <v>249</v>
      </c>
      <c r="C19" t="s">
        <v>242</v>
      </c>
      <c r="D19" t="s">
        <v>785</v>
      </c>
      <c r="E19" t="s">
        <v>246</v>
      </c>
      <c r="F19">
        <v>37</v>
      </c>
      <c r="G19">
        <v>99</v>
      </c>
      <c r="H19">
        <v>2</v>
      </c>
      <c r="I19">
        <v>3</v>
      </c>
      <c r="J19">
        <v>2</v>
      </c>
      <c r="K19">
        <v>1</v>
      </c>
      <c r="L19"/>
      <c r="M19"/>
      <c r="N19">
        <v>1</v>
      </c>
      <c r="O19"/>
      <c r="P19"/>
      <c r="Q19"/>
      <c r="R19"/>
      <c r="S19"/>
      <c r="T19"/>
      <c r="U19"/>
      <c r="V19"/>
      <c r="W19"/>
      <c r="X19" s="10">
        <f t="shared" si="10"/>
        <v>9</v>
      </c>
      <c r="Y19" s="10">
        <f t="shared" si="8"/>
        <v>333</v>
      </c>
      <c r="Z19" s="10">
        <f t="shared" si="9"/>
        <v>2.6756756756756759</v>
      </c>
    </row>
    <row r="20" spans="1:26" s="10" customFormat="1" x14ac:dyDescent="0.2">
      <c r="A20" t="s">
        <v>12</v>
      </c>
      <c r="B20" t="s">
        <v>249</v>
      </c>
      <c r="C20" t="s">
        <v>242</v>
      </c>
      <c r="D20" t="s">
        <v>785</v>
      </c>
      <c r="E20" t="s">
        <v>247</v>
      </c>
      <c r="F20">
        <v>37</v>
      </c>
      <c r="G20">
        <v>99</v>
      </c>
      <c r="H20">
        <v>2</v>
      </c>
      <c r="I20">
        <v>2</v>
      </c>
      <c r="J20">
        <v>2</v>
      </c>
      <c r="K20">
        <v>1</v>
      </c>
      <c r="L20"/>
      <c r="M20"/>
      <c r="N20">
        <v>1</v>
      </c>
      <c r="O20"/>
      <c r="P20"/>
      <c r="Q20"/>
      <c r="R20"/>
      <c r="S20"/>
      <c r="T20"/>
      <c r="U20"/>
      <c r="V20"/>
      <c r="W20"/>
      <c r="X20" s="10">
        <f t="shared" si="10"/>
        <v>8</v>
      </c>
      <c r="Y20" s="10">
        <f t="shared" si="8"/>
        <v>296</v>
      </c>
      <c r="Z20" s="10">
        <f t="shared" si="9"/>
        <v>2.6756756756756759</v>
      </c>
    </row>
    <row r="21" spans="1:26" s="10" customFormat="1" x14ac:dyDescent="0.2">
      <c r="A21" t="s">
        <v>12</v>
      </c>
      <c r="B21" t="s">
        <v>249</v>
      </c>
      <c r="C21" t="s">
        <v>242</v>
      </c>
      <c r="D21" t="s">
        <v>785</v>
      </c>
      <c r="E21" t="s">
        <v>248</v>
      </c>
      <c r="F21">
        <v>37</v>
      </c>
      <c r="G21">
        <v>99</v>
      </c>
      <c r="H21">
        <v>2</v>
      </c>
      <c r="I21">
        <v>2</v>
      </c>
      <c r="J21">
        <v>2</v>
      </c>
      <c r="K21">
        <v>1</v>
      </c>
      <c r="L21"/>
      <c r="M21"/>
      <c r="N21">
        <v>1</v>
      </c>
      <c r="O21"/>
      <c r="P21"/>
      <c r="Q21"/>
      <c r="R21"/>
      <c r="S21"/>
      <c r="T21"/>
      <c r="U21"/>
      <c r="V21"/>
      <c r="W21"/>
      <c r="X21" s="10">
        <f t="shared" si="10"/>
        <v>8</v>
      </c>
      <c r="Y21" s="10">
        <f t="shared" si="8"/>
        <v>296</v>
      </c>
      <c r="Z21" s="10">
        <f t="shared" si="9"/>
        <v>2.6756756756756759</v>
      </c>
    </row>
    <row r="22" spans="1:26" s="10" customFormat="1" x14ac:dyDescent="0.2">
      <c r="A22" t="s">
        <v>23</v>
      </c>
      <c r="B22" t="s">
        <v>250</v>
      </c>
      <c r="C22" t="s">
        <v>242</v>
      </c>
      <c r="D22" t="s">
        <v>782</v>
      </c>
      <c r="E22" t="s">
        <v>155</v>
      </c>
      <c r="F22">
        <v>46.7</v>
      </c>
      <c r="G22">
        <v>140</v>
      </c>
      <c r="H22"/>
      <c r="I22">
        <v>1</v>
      </c>
      <c r="J22">
        <v>3</v>
      </c>
      <c r="K22">
        <v>1</v>
      </c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0"/>
        <v>5</v>
      </c>
      <c r="Y22" s="10">
        <f t="shared" si="8"/>
        <v>233.5</v>
      </c>
      <c r="Z22" s="10">
        <f t="shared" si="9"/>
        <v>2.9978586723768736</v>
      </c>
    </row>
    <row r="23" spans="1:26" s="10" customFormat="1" x14ac:dyDescent="0.2">
      <c r="A23" t="s">
        <v>12</v>
      </c>
      <c r="B23" t="s">
        <v>251</v>
      </c>
      <c r="C23" t="s">
        <v>242</v>
      </c>
      <c r="D23" t="s">
        <v>783</v>
      </c>
      <c r="E23" t="s">
        <v>127</v>
      </c>
      <c r="F23">
        <v>37</v>
      </c>
      <c r="G23">
        <v>110</v>
      </c>
      <c r="H23">
        <v>2</v>
      </c>
      <c r="I23">
        <v>2</v>
      </c>
      <c r="J23">
        <v>2</v>
      </c>
      <c r="K23">
        <v>1</v>
      </c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0"/>
        <v>7</v>
      </c>
      <c r="Y23" s="10">
        <f t="shared" si="8"/>
        <v>259</v>
      </c>
      <c r="Z23" s="10">
        <f t="shared" si="9"/>
        <v>2.9729729729729728</v>
      </c>
    </row>
    <row r="24" spans="1:26" s="10" customFormat="1" x14ac:dyDescent="0.2">
      <c r="A24" t="s">
        <v>13</v>
      </c>
      <c r="B24" t="s">
        <v>252</v>
      </c>
      <c r="C24" t="s">
        <v>242</v>
      </c>
      <c r="D24" t="s">
        <v>254</v>
      </c>
      <c r="E24" t="s">
        <v>155</v>
      </c>
      <c r="F24">
        <v>37</v>
      </c>
      <c r="G24">
        <v>110</v>
      </c>
      <c r="H24">
        <v>2</v>
      </c>
      <c r="I24"/>
      <c r="J24">
        <v>2</v>
      </c>
      <c r="K24">
        <v>1</v>
      </c>
      <c r="L24"/>
      <c r="M24">
        <v>2</v>
      </c>
      <c r="N24"/>
      <c r="O24"/>
      <c r="P24"/>
      <c r="Q24">
        <v>1</v>
      </c>
      <c r="R24"/>
      <c r="S24"/>
      <c r="T24"/>
      <c r="U24"/>
      <c r="V24"/>
      <c r="W24"/>
      <c r="X24" s="10">
        <f t="shared" si="10"/>
        <v>8</v>
      </c>
      <c r="Y24" s="10">
        <f t="shared" si="8"/>
        <v>296</v>
      </c>
      <c r="Z24" s="10">
        <f t="shared" si="9"/>
        <v>2.9729729729729728</v>
      </c>
    </row>
    <row r="25" spans="1:26" s="10" customFormat="1" x14ac:dyDescent="0.2">
      <c r="A25" t="s">
        <v>12</v>
      </c>
      <c r="B25" t="s">
        <v>252</v>
      </c>
      <c r="C25" t="s">
        <v>242</v>
      </c>
      <c r="D25" t="s">
        <v>254</v>
      </c>
      <c r="E25" t="s">
        <v>244</v>
      </c>
      <c r="F25">
        <v>37</v>
      </c>
      <c r="G25">
        <v>110</v>
      </c>
      <c r="H25">
        <v>2</v>
      </c>
      <c r="I25"/>
      <c r="J25">
        <v>2</v>
      </c>
      <c r="K25">
        <v>1</v>
      </c>
      <c r="L25"/>
      <c r="M25">
        <v>2</v>
      </c>
      <c r="N25"/>
      <c r="O25"/>
      <c r="P25"/>
      <c r="Q25">
        <v>1</v>
      </c>
      <c r="R25"/>
      <c r="S25"/>
      <c r="T25"/>
      <c r="U25"/>
      <c r="V25"/>
      <c r="W25"/>
      <c r="X25" s="10">
        <f t="shared" si="10"/>
        <v>8</v>
      </c>
      <c r="Y25" s="10">
        <f t="shared" si="8"/>
        <v>296</v>
      </c>
      <c r="Z25" s="10">
        <f t="shared" si="9"/>
        <v>2.9729729729729728</v>
      </c>
    </row>
    <row r="26" spans="1:26" s="10" customFormat="1" x14ac:dyDescent="0.2">
      <c r="A26" t="s">
        <v>13</v>
      </c>
      <c r="B26" t="s">
        <v>252</v>
      </c>
      <c r="C26" t="s">
        <v>242</v>
      </c>
      <c r="D26" t="s">
        <v>254</v>
      </c>
      <c r="E26" t="s">
        <v>253</v>
      </c>
      <c r="F26">
        <v>37</v>
      </c>
      <c r="G26">
        <v>110</v>
      </c>
      <c r="H26">
        <v>2</v>
      </c>
      <c r="I26"/>
      <c r="J26">
        <v>2</v>
      </c>
      <c r="K26">
        <v>1</v>
      </c>
      <c r="L26"/>
      <c r="M26">
        <v>2</v>
      </c>
      <c r="N26"/>
      <c r="O26"/>
      <c r="P26"/>
      <c r="Q26">
        <v>1</v>
      </c>
      <c r="R26"/>
      <c r="S26"/>
      <c r="T26"/>
      <c r="U26"/>
      <c r="V26"/>
      <c r="W26"/>
      <c r="X26" s="10">
        <f t="shared" si="10"/>
        <v>8</v>
      </c>
      <c r="Y26" s="10">
        <f t="shared" si="8"/>
        <v>296</v>
      </c>
      <c r="Z26" s="10">
        <f t="shared" si="9"/>
        <v>2.9729729729729728</v>
      </c>
    </row>
    <row r="27" spans="1:26" s="10" customFormat="1" x14ac:dyDescent="0.2">
      <c r="A27" t="s">
        <v>12</v>
      </c>
      <c r="B27" t="s">
        <v>252</v>
      </c>
      <c r="C27" t="s">
        <v>242</v>
      </c>
      <c r="D27" t="s">
        <v>254</v>
      </c>
      <c r="E27" t="s">
        <v>239</v>
      </c>
      <c r="F27">
        <v>37</v>
      </c>
      <c r="G27">
        <v>110</v>
      </c>
      <c r="H27">
        <v>2</v>
      </c>
      <c r="I27"/>
      <c r="J27">
        <v>2</v>
      </c>
      <c r="K27">
        <v>1</v>
      </c>
      <c r="L27"/>
      <c r="M27">
        <v>2</v>
      </c>
      <c r="N27"/>
      <c r="O27"/>
      <c r="P27"/>
      <c r="Q27">
        <v>1</v>
      </c>
      <c r="R27"/>
      <c r="S27"/>
      <c r="T27"/>
      <c r="U27"/>
      <c r="V27"/>
      <c r="W27"/>
      <c r="X27" s="10">
        <f t="shared" si="10"/>
        <v>8</v>
      </c>
      <c r="Y27" s="10">
        <f t="shared" si="8"/>
        <v>296</v>
      </c>
      <c r="Z27" s="10">
        <f t="shared" si="9"/>
        <v>2.9729729729729728</v>
      </c>
    </row>
    <row r="28" spans="1:26" s="10" customFormat="1" x14ac:dyDescent="0.2">
      <c r="A28" t="s">
        <v>12</v>
      </c>
      <c r="B28" t="s">
        <v>252</v>
      </c>
      <c r="C28" t="s">
        <v>242</v>
      </c>
      <c r="D28" t="s">
        <v>254</v>
      </c>
      <c r="E28" t="s">
        <v>132</v>
      </c>
      <c r="F28">
        <v>37</v>
      </c>
      <c r="G28">
        <v>110</v>
      </c>
      <c r="H28">
        <v>2</v>
      </c>
      <c r="I28"/>
      <c r="J28">
        <v>2</v>
      </c>
      <c r="K28">
        <v>1</v>
      </c>
      <c r="L28"/>
      <c r="M28">
        <v>2</v>
      </c>
      <c r="N28"/>
      <c r="O28"/>
      <c r="P28"/>
      <c r="Q28">
        <v>1</v>
      </c>
      <c r="R28"/>
      <c r="S28"/>
      <c r="T28"/>
      <c r="U28"/>
      <c r="V28">
        <v>1</v>
      </c>
      <c r="W28"/>
      <c r="X28" s="10">
        <f t="shared" si="10"/>
        <v>9</v>
      </c>
      <c r="Y28" s="10">
        <f t="shared" si="8"/>
        <v>333</v>
      </c>
      <c r="Z28" s="10">
        <f t="shared" si="9"/>
        <v>2.9729729729729728</v>
      </c>
    </row>
    <row r="29" spans="1:26" s="10" customFormat="1" x14ac:dyDescent="0.2">
      <c r="A29" t="s">
        <v>14</v>
      </c>
      <c r="B29" t="s">
        <v>255</v>
      </c>
      <c r="C29" t="s">
        <v>242</v>
      </c>
      <c r="D29" t="s">
        <v>784</v>
      </c>
      <c r="E29" t="s">
        <v>132</v>
      </c>
      <c r="F29">
        <v>33</v>
      </c>
      <c r="G29">
        <v>99</v>
      </c>
      <c r="H29">
        <v>2</v>
      </c>
      <c r="I29">
        <v>2</v>
      </c>
      <c r="J29">
        <v>2</v>
      </c>
      <c r="K29">
        <v>1</v>
      </c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0"/>
        <v>7</v>
      </c>
      <c r="Y29" s="10">
        <f t="shared" si="8"/>
        <v>231</v>
      </c>
      <c r="Z29" s="10">
        <f t="shared" si="9"/>
        <v>3</v>
      </c>
    </row>
    <row r="30" spans="1:26" s="10" customFormat="1" x14ac:dyDescent="0.2">
      <c r="A30" t="s">
        <v>14</v>
      </c>
      <c r="B30" t="s">
        <v>255</v>
      </c>
      <c r="C30" t="s">
        <v>242</v>
      </c>
      <c r="D30" t="s">
        <v>784</v>
      </c>
      <c r="E30" t="s">
        <v>155</v>
      </c>
      <c r="F30">
        <v>33</v>
      </c>
      <c r="G30">
        <v>99</v>
      </c>
      <c r="H30">
        <v>2</v>
      </c>
      <c r="I30">
        <v>2</v>
      </c>
      <c r="J30">
        <v>2</v>
      </c>
      <c r="K30">
        <v>1</v>
      </c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0"/>
        <v>7</v>
      </c>
      <c r="Y30" s="10">
        <f t="shared" si="8"/>
        <v>231</v>
      </c>
      <c r="Z30" s="10">
        <f t="shared" si="9"/>
        <v>3</v>
      </c>
    </row>
    <row r="31" spans="1:26" s="10" customFormat="1" x14ac:dyDescent="0.2">
      <c r="A31" t="s">
        <v>14</v>
      </c>
      <c r="B31" t="s">
        <v>788</v>
      </c>
      <c r="C31" t="s">
        <v>242</v>
      </c>
      <c r="D31" t="s">
        <v>789</v>
      </c>
      <c r="E31" t="s">
        <v>760</v>
      </c>
      <c r="F31">
        <v>43</v>
      </c>
      <c r="G31">
        <v>130</v>
      </c>
      <c r="H31">
        <v>1</v>
      </c>
      <c r="I31">
        <v>2</v>
      </c>
      <c r="J31">
        <v>2</v>
      </c>
      <c r="K31">
        <v>1</v>
      </c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0"/>
        <v>6</v>
      </c>
      <c r="Y31" s="10">
        <f t="shared" si="8"/>
        <v>258</v>
      </c>
      <c r="Z31" s="10">
        <f t="shared" si="9"/>
        <v>3.0232558139534884</v>
      </c>
    </row>
    <row r="32" spans="1:26" s="10" customFormat="1" x14ac:dyDescent="0.2">
      <c r="A32" t="s">
        <v>14</v>
      </c>
      <c r="B32" t="s">
        <v>793</v>
      </c>
      <c r="C32" t="s">
        <v>242</v>
      </c>
      <c r="D32" t="s">
        <v>798</v>
      </c>
      <c r="E32" t="s">
        <v>177</v>
      </c>
      <c r="F32">
        <v>37</v>
      </c>
      <c r="G32">
        <v>99</v>
      </c>
      <c r="H32">
        <v>1</v>
      </c>
      <c r="I32">
        <v>3</v>
      </c>
      <c r="J32">
        <v>2</v>
      </c>
      <c r="K32">
        <v>1</v>
      </c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0"/>
        <v>7</v>
      </c>
      <c r="Y32" s="10">
        <f t="shared" si="8"/>
        <v>259</v>
      </c>
      <c r="Z32" s="10">
        <f t="shared" si="9"/>
        <v>2.6756756756756759</v>
      </c>
    </row>
    <row r="33" spans="1:31" x14ac:dyDescent="0.2">
      <c r="A33" t="s">
        <v>14</v>
      </c>
      <c r="B33" t="s">
        <v>790</v>
      </c>
      <c r="C33" t="s">
        <v>124</v>
      </c>
      <c r="D33" t="s">
        <v>799</v>
      </c>
      <c r="E33" t="s">
        <v>791</v>
      </c>
      <c r="F33">
        <v>37</v>
      </c>
      <c r="G33">
        <v>99</v>
      </c>
      <c r="H33"/>
      <c r="I33">
        <v>1</v>
      </c>
      <c r="J33">
        <v>2</v>
      </c>
      <c r="K33">
        <v>1</v>
      </c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0"/>
        <v>4</v>
      </c>
      <c r="Y33" s="10">
        <f t="shared" si="8"/>
        <v>148</v>
      </c>
      <c r="Z33" s="10">
        <f t="shared" si="9"/>
        <v>2.6756756756756759</v>
      </c>
      <c r="AA33" s="10"/>
      <c r="AB33" s="10"/>
      <c r="AC33" s="10"/>
      <c r="AD33" s="10"/>
      <c r="AE33" s="10"/>
    </row>
    <row r="34" spans="1:31" x14ac:dyDescent="0.2">
      <c r="A34" t="s">
        <v>14</v>
      </c>
      <c r="B34" t="s">
        <v>237</v>
      </c>
      <c r="C34" t="s">
        <v>124</v>
      </c>
      <c r="D34" t="s">
        <v>794</v>
      </c>
      <c r="E34" t="s">
        <v>792</v>
      </c>
      <c r="F34">
        <v>33</v>
      </c>
      <c r="G34">
        <v>99</v>
      </c>
      <c r="H34">
        <v>1</v>
      </c>
      <c r="I34">
        <v>1</v>
      </c>
      <c r="J34">
        <v>3</v>
      </c>
      <c r="K34">
        <v>1</v>
      </c>
      <c r="L34">
        <v>1</v>
      </c>
      <c r="M34"/>
      <c r="N34"/>
      <c r="O34"/>
      <c r="P34"/>
      <c r="Q34"/>
      <c r="R34"/>
      <c r="S34"/>
      <c r="T34"/>
      <c r="U34"/>
      <c r="V34"/>
      <c r="W34"/>
      <c r="X34" s="10">
        <f t="shared" si="10"/>
        <v>7</v>
      </c>
      <c r="Y34" s="10">
        <f t="shared" si="8"/>
        <v>231</v>
      </c>
      <c r="Z34" s="10">
        <f t="shared" si="9"/>
        <v>3</v>
      </c>
      <c r="AA34" s="10"/>
      <c r="AB34" s="10"/>
      <c r="AC34" s="10"/>
      <c r="AD34" s="10"/>
      <c r="AE34" s="10"/>
    </row>
    <row r="35" spans="1:31" x14ac:dyDescent="0.2">
      <c r="A35" t="s">
        <v>14</v>
      </c>
      <c r="B35" t="s">
        <v>793</v>
      </c>
      <c r="C35" t="s">
        <v>242</v>
      </c>
      <c r="D35" t="s">
        <v>797</v>
      </c>
      <c r="E35" t="s">
        <v>290</v>
      </c>
      <c r="F35">
        <v>37</v>
      </c>
      <c r="G35">
        <v>99</v>
      </c>
      <c r="H35">
        <v>1</v>
      </c>
      <c r="I35">
        <v>3</v>
      </c>
      <c r="J35">
        <v>2</v>
      </c>
      <c r="K35">
        <v>1</v>
      </c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0"/>
        <v>7</v>
      </c>
      <c r="Y35" s="10">
        <f t="shared" si="8"/>
        <v>259</v>
      </c>
      <c r="Z35" s="10">
        <f t="shared" si="9"/>
        <v>2.6756756756756759</v>
      </c>
      <c r="AA35" s="10"/>
      <c r="AB35" s="10"/>
      <c r="AC35" s="10"/>
      <c r="AD35" s="10"/>
      <c r="AE35" s="10"/>
    </row>
    <row r="36" spans="1:31" x14ac:dyDescent="0.2">
      <c r="A36" t="s">
        <v>14</v>
      </c>
      <c r="B36" t="s">
        <v>796</v>
      </c>
      <c r="C36" t="s">
        <v>242</v>
      </c>
      <c r="D36" t="s">
        <v>797</v>
      </c>
      <c r="E36" t="s">
        <v>759</v>
      </c>
      <c r="F36">
        <v>29.5</v>
      </c>
      <c r="G36">
        <v>89</v>
      </c>
      <c r="H36">
        <v>1</v>
      </c>
      <c r="I36">
        <v>2</v>
      </c>
      <c r="J36">
        <v>3</v>
      </c>
      <c r="K36">
        <v>1</v>
      </c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0"/>
        <v>7</v>
      </c>
      <c r="Y36" s="10">
        <f t="shared" si="8"/>
        <v>206.5</v>
      </c>
      <c r="Z36" s="10">
        <f t="shared" si="9"/>
        <v>3.0169491525423728</v>
      </c>
      <c r="AA36" s="10"/>
      <c r="AB36" s="10"/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0"/>
        <v>0</v>
      </c>
      <c r="Y37" s="10">
        <f t="shared" si="8"/>
        <v>0</v>
      </c>
      <c r="Z37" s="10" t="e">
        <f t="shared" si="9"/>
        <v>#DIV/0!</v>
      </c>
      <c r="AA37" s="10"/>
      <c r="AB37" s="10"/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0"/>
        <v>0</v>
      </c>
      <c r="Y38" s="10">
        <f t="shared" si="8"/>
        <v>0</v>
      </c>
      <c r="Z38" s="10" t="e">
        <f t="shared" si="9"/>
        <v>#DIV/0!</v>
      </c>
      <c r="AA38" s="10"/>
      <c r="AB38" s="10"/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0"/>
        <v>0</v>
      </c>
      <c r="Y39" s="10">
        <f t="shared" si="8"/>
        <v>0</v>
      </c>
      <c r="Z39" s="10" t="e">
        <f t="shared" si="9"/>
        <v>#DIV/0!</v>
      </c>
      <c r="AA39" s="10"/>
      <c r="AB39" s="10"/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0"/>
        <v>0</v>
      </c>
      <c r="Y40" s="10">
        <f t="shared" si="8"/>
        <v>0</v>
      </c>
      <c r="Z40" s="10" t="e">
        <f t="shared" si="9"/>
        <v>#DIV/0!</v>
      </c>
      <c r="AA40" s="10"/>
      <c r="AB40" s="10"/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0"/>
        <v>0</v>
      </c>
      <c r="Y41" s="10">
        <f t="shared" si="8"/>
        <v>0</v>
      </c>
      <c r="Z41" s="10" t="e">
        <f t="shared" si="9"/>
        <v>#DIV/0!</v>
      </c>
      <c r="AA41" s="10"/>
      <c r="AB41" s="10"/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0"/>
        <v>0</v>
      </c>
      <c r="Y42" s="10">
        <f t="shared" si="8"/>
        <v>0</v>
      </c>
      <c r="Z42" s="10" t="e">
        <f t="shared" si="9"/>
        <v>#DIV/0!</v>
      </c>
      <c r="AA42" s="10"/>
      <c r="AB42" s="10"/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ref="X43:X68" si="12">SUM(H43:M43)</f>
        <v>0</v>
      </c>
      <c r="Y43" s="10">
        <f t="shared" si="8"/>
        <v>0</v>
      </c>
      <c r="Z43" s="10" t="e">
        <f t="shared" si="9"/>
        <v>#DIV/0!</v>
      </c>
      <c r="AA43" s="10"/>
      <c r="AB43" s="10"/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2"/>
        <v>0</v>
      </c>
      <c r="Y44" s="10">
        <f t="shared" si="8"/>
        <v>0</v>
      </c>
      <c r="Z44" s="10" t="e">
        <f t="shared" si="9"/>
        <v>#DIV/0!</v>
      </c>
      <c r="AA44" s="10"/>
      <c r="AB44" s="10"/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2"/>
        <v>0</v>
      </c>
      <c r="Y45" s="10">
        <f t="shared" si="8"/>
        <v>0</v>
      </c>
      <c r="Z45" s="10" t="e">
        <f t="shared" si="9"/>
        <v>#DIV/0!</v>
      </c>
      <c r="AA45" s="10"/>
      <c r="AB45" s="10"/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2"/>
        <v>0</v>
      </c>
      <c r="Y46" s="10">
        <f t="shared" si="8"/>
        <v>0</v>
      </c>
      <c r="Z46" s="10" t="e">
        <f t="shared" si="9"/>
        <v>#DIV/0!</v>
      </c>
      <c r="AA46" s="10"/>
      <c r="AB46" s="10"/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2"/>
        <v>0</v>
      </c>
      <c r="Y47" s="10">
        <f t="shared" si="8"/>
        <v>0</v>
      </c>
      <c r="Z47" s="10" t="e">
        <f t="shared" si="9"/>
        <v>#DIV/0!</v>
      </c>
      <c r="AA47" s="10"/>
      <c r="AB47" s="10"/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2"/>
        <v>0</v>
      </c>
      <c r="Y48" s="10">
        <f t="shared" si="8"/>
        <v>0</v>
      </c>
      <c r="Z48" s="10" t="e">
        <f t="shared" si="9"/>
        <v>#DIV/0!</v>
      </c>
      <c r="AA48" s="10"/>
      <c r="AB48" s="10"/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2"/>
        <v>0</v>
      </c>
      <c r="Y49" s="10">
        <f t="shared" si="8"/>
        <v>0</v>
      </c>
      <c r="Z49" s="10" t="e">
        <f t="shared" si="9"/>
        <v>#DIV/0!</v>
      </c>
      <c r="AA49" s="10"/>
      <c r="AB49" s="10"/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2"/>
        <v>0</v>
      </c>
      <c r="Y50" s="10">
        <f t="shared" si="8"/>
        <v>0</v>
      </c>
      <c r="Z50" s="10" t="e">
        <f t="shared" si="9"/>
        <v>#DIV/0!</v>
      </c>
      <c r="AA50" s="10"/>
      <c r="AB50" s="10"/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2"/>
        <v>0</v>
      </c>
      <c r="Y51" s="10">
        <f t="shared" si="8"/>
        <v>0</v>
      </c>
      <c r="Z51" s="10" t="e">
        <f t="shared" si="9"/>
        <v>#DIV/0!</v>
      </c>
      <c r="AA51" s="10"/>
      <c r="AB51" s="10"/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2"/>
        <v>0</v>
      </c>
      <c r="Y52" s="10">
        <f t="shared" si="8"/>
        <v>0</v>
      </c>
      <c r="Z52" s="10" t="e">
        <f t="shared" si="9"/>
        <v>#DIV/0!</v>
      </c>
      <c r="AA52" s="10"/>
      <c r="AB52" s="10"/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2"/>
        <v>0</v>
      </c>
      <c r="Y53" s="10">
        <f t="shared" si="8"/>
        <v>0</v>
      </c>
      <c r="Z53" s="10" t="e">
        <f t="shared" si="9"/>
        <v>#DIV/0!</v>
      </c>
      <c r="AA53" s="10"/>
      <c r="AB53" s="10"/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2"/>
        <v>0</v>
      </c>
      <c r="Y54" s="10">
        <f t="shared" si="8"/>
        <v>0</v>
      </c>
      <c r="Z54" s="10" t="e">
        <f t="shared" si="9"/>
        <v>#DIV/0!</v>
      </c>
      <c r="AA54" s="10"/>
      <c r="AB54" s="10"/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2"/>
        <v>0</v>
      </c>
      <c r="Y55" s="10">
        <f t="shared" si="8"/>
        <v>0</v>
      </c>
      <c r="Z55" s="10" t="e">
        <f t="shared" si="9"/>
        <v>#DIV/0!</v>
      </c>
      <c r="AA55" s="10"/>
      <c r="AB55" s="10"/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2"/>
        <v>0</v>
      </c>
      <c r="Y56" s="10">
        <f t="shared" si="8"/>
        <v>0</v>
      </c>
      <c r="Z56" s="10" t="e">
        <f t="shared" si="9"/>
        <v>#DIV/0!</v>
      </c>
      <c r="AA56" s="10"/>
      <c r="AB56" s="10"/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2"/>
        <v>0</v>
      </c>
      <c r="Y57" s="10">
        <f t="shared" si="8"/>
        <v>0</v>
      </c>
      <c r="Z57" s="10" t="e">
        <f t="shared" si="9"/>
        <v>#DIV/0!</v>
      </c>
      <c r="AA57" s="10"/>
      <c r="AB57" s="10"/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2"/>
        <v>0</v>
      </c>
      <c r="Y58" s="10">
        <f t="shared" si="8"/>
        <v>0</v>
      </c>
      <c r="Z58" s="10" t="e">
        <f t="shared" si="9"/>
        <v>#DIV/0!</v>
      </c>
      <c r="AA58" s="10"/>
      <c r="AB58" s="10"/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2"/>
        <v>0</v>
      </c>
      <c r="Y59" s="10">
        <f t="shared" si="8"/>
        <v>0</v>
      </c>
      <c r="Z59" s="10" t="e">
        <f t="shared" si="9"/>
        <v>#DIV/0!</v>
      </c>
      <c r="AA59" s="10"/>
      <c r="AB59" s="10"/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2"/>
        <v>0</v>
      </c>
      <c r="Y60" s="10">
        <f t="shared" si="8"/>
        <v>0</v>
      </c>
      <c r="Z60" s="10" t="e">
        <f t="shared" si="9"/>
        <v>#DIV/0!</v>
      </c>
      <c r="AA60" s="10"/>
      <c r="AB60" s="10"/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2"/>
        <v>0</v>
      </c>
      <c r="Y61" s="10">
        <f t="shared" si="8"/>
        <v>0</v>
      </c>
      <c r="Z61" s="10" t="e">
        <f t="shared" si="9"/>
        <v>#DIV/0!</v>
      </c>
      <c r="AA61" s="10"/>
      <c r="AB61" s="10"/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2"/>
        <v>0</v>
      </c>
      <c r="Y62" s="10">
        <f t="shared" si="8"/>
        <v>0</v>
      </c>
      <c r="Z62" s="10" t="e">
        <f t="shared" si="9"/>
        <v>#DIV/0!</v>
      </c>
      <c r="AA62" s="10"/>
      <c r="AB62" s="10"/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2"/>
        <v>0</v>
      </c>
      <c r="Y63" s="10">
        <f t="shared" si="8"/>
        <v>0</v>
      </c>
      <c r="Z63" s="10" t="e">
        <f t="shared" si="9"/>
        <v>#DIV/0!</v>
      </c>
      <c r="AA63" s="10"/>
      <c r="AB63" s="10"/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2"/>
        <v>0</v>
      </c>
      <c r="Y64" s="10">
        <f t="shared" si="8"/>
        <v>0</v>
      </c>
      <c r="Z64" s="10" t="e">
        <f t="shared" si="9"/>
        <v>#DIV/0!</v>
      </c>
      <c r="AA64" s="10"/>
      <c r="AB64" s="10"/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2"/>
        <v>0</v>
      </c>
      <c r="Y65" s="10">
        <f t="shared" si="8"/>
        <v>0</v>
      </c>
      <c r="Z65" s="10" t="e">
        <f t="shared" si="9"/>
        <v>#DIV/0!</v>
      </c>
      <c r="AA65" s="10"/>
      <c r="AB65" s="10"/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2"/>
        <v>0</v>
      </c>
      <c r="Y66" s="10">
        <f t="shared" si="8"/>
        <v>0</v>
      </c>
      <c r="Z66" s="10" t="e">
        <f t="shared" si="9"/>
        <v>#DIV/0!</v>
      </c>
      <c r="AA66" s="10"/>
      <c r="AB66" s="10"/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2"/>
        <v>0</v>
      </c>
      <c r="Y67" s="10">
        <f t="shared" si="8"/>
        <v>0</v>
      </c>
      <c r="Z67" s="10" t="e">
        <f t="shared" si="9"/>
        <v>#DIV/0!</v>
      </c>
      <c r="AA67" s="10"/>
      <c r="AB67" s="10"/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2"/>
        <v>0</v>
      </c>
      <c r="Y68" s="10">
        <f t="shared" si="8"/>
        <v>0</v>
      </c>
      <c r="Z68" s="10" t="e">
        <f t="shared" si="9"/>
        <v>#DIV/0!</v>
      </c>
      <c r="AA68" s="10"/>
      <c r="AB68" s="10"/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ref="X69:X132" si="13">SUM(H69:M69)</f>
        <v>0</v>
      </c>
      <c r="Y69" s="10">
        <f t="shared" ref="Y69:Y132" si="14">F69*X69</f>
        <v>0</v>
      </c>
      <c r="Z69" s="10" t="e">
        <f t="shared" si="9"/>
        <v>#DIV/0!</v>
      </c>
      <c r="AA69" s="10"/>
      <c r="AB69" s="10"/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ref="Z70:Z81" si="15">SUM(G70/F70)</f>
        <v>#DIV/0!</v>
      </c>
      <c r="AA70" s="10"/>
      <c r="AB70" s="10"/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5"/>
        <v>#DIV/0!</v>
      </c>
      <c r="AA71" s="10"/>
      <c r="AB71" s="10"/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5"/>
        <v>#DIV/0!</v>
      </c>
      <c r="AA72" s="10"/>
      <c r="AB72" s="10"/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5"/>
        <v>#DIV/0!</v>
      </c>
      <c r="AA73" s="10"/>
      <c r="AB73" s="10"/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5"/>
        <v>#DIV/0!</v>
      </c>
      <c r="AA74" s="10"/>
      <c r="AB74" s="10"/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5"/>
        <v>#DIV/0!</v>
      </c>
      <c r="AA75" s="10"/>
      <c r="AB75" s="10"/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Z76" s="10" t="e">
        <f t="shared" si="15"/>
        <v>#DIV/0!</v>
      </c>
      <c r="AA76" s="10"/>
      <c r="AB76" s="10"/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si="15"/>
        <v>#DIV/0!</v>
      </c>
      <c r="AA77" s="10"/>
      <c r="AB77" s="10"/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Z78" s="10" t="e">
        <f t="shared" si="15"/>
        <v>#DIV/0!</v>
      </c>
      <c r="AA78" s="10"/>
      <c r="AB78" s="10"/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  <c r="Z79" s="10" t="e">
        <f t="shared" si="15"/>
        <v>#DIV/0!</v>
      </c>
      <c r="AA79" s="10"/>
      <c r="AB79" s="10"/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  <c r="Z80" s="10" t="e">
        <f t="shared" si="15"/>
        <v>#DIV/0!</v>
      </c>
      <c r="AA80" s="10"/>
      <c r="AB80" s="10"/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si="15"/>
        <v>#DIV/0!</v>
      </c>
      <c r="AA81" s="10"/>
      <c r="AB81" s="10"/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AA82" s="10"/>
      <c r="AB82" s="10"/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ref="Z83:Z90" si="16">SUM(G83/F83)</f>
        <v>#DIV/0!</v>
      </c>
      <c r="AA83" s="10"/>
      <c r="AB83" s="10"/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6"/>
        <v>#DIV/0!</v>
      </c>
      <c r="AA84" s="10"/>
      <c r="AB84" s="10"/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Z85" s="10" t="e">
        <f t="shared" si="16"/>
        <v>#DIV/0!</v>
      </c>
      <c r="AA85" s="10"/>
      <c r="AB85" s="10"/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Z86" s="10" t="e">
        <f t="shared" si="16"/>
        <v>#DIV/0!</v>
      </c>
      <c r="AA86" s="10"/>
      <c r="AB86" s="10"/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Z87" s="10" t="e">
        <f t="shared" si="16"/>
        <v>#DIV/0!</v>
      </c>
      <c r="AA87" s="10"/>
      <c r="AB87" s="10"/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  <c r="Z88" s="10" t="e">
        <f t="shared" si="16"/>
        <v>#DIV/0!</v>
      </c>
      <c r="AA88" s="10"/>
      <c r="AB88" s="10"/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  <c r="Z89" s="10" t="e">
        <f t="shared" si="16"/>
        <v>#DIV/0!</v>
      </c>
      <c r="AA89" s="10"/>
      <c r="AB89" s="10"/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  <c r="Z90" s="10" t="e">
        <f t="shared" si="16"/>
        <v>#DIV/0!</v>
      </c>
      <c r="AA90" s="10"/>
      <c r="AB90" s="10"/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  <c r="AA91" s="10"/>
      <c r="AB91" s="10"/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  <c r="AA92" s="10"/>
      <c r="AB92" s="10"/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  <c r="AA93" s="10"/>
      <c r="AB93" s="10"/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  <c r="AA94" s="10"/>
      <c r="AB94" s="10"/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  <c r="AA95" s="10"/>
      <c r="AB95" s="10"/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  <c r="AA96" s="10"/>
      <c r="AB96" s="10"/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  <c r="AA97" s="10"/>
      <c r="AB97" s="10"/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  <c r="AA98" s="10"/>
      <c r="AB98" s="10"/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  <c r="AA99" s="10"/>
      <c r="AB99" s="10"/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  <c r="AA100" s="10"/>
      <c r="AB100" s="10"/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  <c r="AA101" s="10"/>
      <c r="AB101" s="10"/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  <c r="AA102" s="10"/>
      <c r="AB102" s="10"/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  <c r="AA103" s="10"/>
      <c r="AB103" s="10"/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  <c r="AA104" s="10"/>
      <c r="AB104" s="10"/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  <c r="Z105" s="10" t="s">
        <v>50</v>
      </c>
      <c r="AA105" s="10"/>
      <c r="AB105" s="10"/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  <c r="AA106" s="10"/>
      <c r="AB106" s="10"/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  <c r="AA107" s="10"/>
      <c r="AB107" s="10"/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  <c r="AA108" s="10"/>
      <c r="AB108" s="10"/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  <c r="AA109" s="10"/>
      <c r="AB109" s="10"/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  <c r="AA110" s="10"/>
      <c r="AB110" s="10"/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  <c r="AA111" s="10"/>
      <c r="AB111" s="10"/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  <c r="AA112" s="10"/>
      <c r="AB112" s="10"/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  <c r="AA113" s="10"/>
      <c r="AB113" s="10"/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  <c r="AA114" s="10"/>
      <c r="AB114" s="10"/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  <c r="AA115" s="10"/>
      <c r="AB115" s="10"/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  <c r="AA116" s="10"/>
      <c r="AB116" s="10"/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  <c r="AA117" s="10"/>
      <c r="AB117" s="10"/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  <c r="AA118" s="10"/>
      <c r="AB118" s="10"/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  <c r="AA119" s="10"/>
      <c r="AB119" s="10"/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  <c r="AA120" s="10"/>
      <c r="AB120" s="10"/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  <c r="AA121" s="10"/>
      <c r="AB121" s="10"/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  <c r="AA122" s="10"/>
      <c r="AB122" s="10"/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  <c r="AA123" s="10"/>
      <c r="AB123" s="10"/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  <c r="AA124" s="10"/>
      <c r="AB124" s="10"/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  <c r="AA125" s="10"/>
      <c r="AB125" s="10"/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  <c r="AA126" s="10"/>
      <c r="AB126" s="10"/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3"/>
        <v>0</v>
      </c>
      <c r="Y127" s="10">
        <f t="shared" si="14"/>
        <v>0</v>
      </c>
      <c r="AA127" s="10"/>
      <c r="AB127" s="10"/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3"/>
        <v>0</v>
      </c>
      <c r="Y128" s="10">
        <f t="shared" si="14"/>
        <v>0</v>
      </c>
      <c r="AA128" s="10"/>
      <c r="AB128" s="10"/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3"/>
        <v>0</v>
      </c>
      <c r="Y129" s="10">
        <f t="shared" si="14"/>
        <v>0</v>
      </c>
      <c r="AA129" s="10"/>
      <c r="AB129" s="10"/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3"/>
        <v>0</v>
      </c>
      <c r="Y130" s="10">
        <f t="shared" si="14"/>
        <v>0</v>
      </c>
      <c r="AA130" s="10"/>
      <c r="AB130" s="10"/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3"/>
        <v>0</v>
      </c>
      <c r="Y131" s="10">
        <f t="shared" si="14"/>
        <v>0</v>
      </c>
      <c r="AA131" s="10"/>
      <c r="AB131" s="10"/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3"/>
        <v>0</v>
      </c>
      <c r="Y132" s="10">
        <f t="shared" si="14"/>
        <v>0</v>
      </c>
      <c r="AA132" s="10"/>
      <c r="AB132" s="10"/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ref="X133:X192" si="17">SUM(H133:M133)</f>
        <v>0</v>
      </c>
      <c r="Y133" s="10">
        <f t="shared" ref="Y133:Y192" si="18">F133*X133</f>
        <v>0</v>
      </c>
      <c r="AA133" s="10"/>
      <c r="AB133" s="10"/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  <c r="AA134" s="10"/>
      <c r="AB134" s="10"/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  <c r="AA135" s="10"/>
      <c r="AB135" s="10"/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  <c r="AA136" s="10"/>
      <c r="AB136" s="10"/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  <c r="AA137" s="10"/>
      <c r="AB137" s="10"/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  <c r="AA138" s="10"/>
      <c r="AB138" s="10"/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  <c r="AA139" s="10"/>
      <c r="AB139" s="10"/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  <c r="AA140" s="10"/>
      <c r="AB140" s="10"/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  <c r="AA141" s="10"/>
      <c r="AB141" s="10"/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  <c r="AA142" s="10"/>
      <c r="AB142" s="10"/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  <c r="AA143" s="10"/>
      <c r="AB143" s="10"/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  <c r="AA144" s="10"/>
      <c r="AB144" s="10"/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  <c r="AA145" s="10"/>
      <c r="AB145" s="10"/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  <c r="AA146" s="10"/>
      <c r="AB146" s="10"/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  <c r="AA147" s="10"/>
      <c r="AB147" s="10"/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  <c r="AA148" s="10"/>
      <c r="AB148" s="10"/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  <c r="AA149" s="10"/>
      <c r="AB149" s="10"/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  <c r="AA150" s="10"/>
      <c r="AB150" s="10"/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  <c r="AA151" s="10"/>
      <c r="AB151" s="10"/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  <c r="AA152" s="10"/>
      <c r="AB152" s="10"/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  <c r="AA153" s="10"/>
      <c r="AB153" s="10"/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  <c r="AA154" s="10"/>
      <c r="AB154" s="10"/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  <c r="AA155" s="10"/>
      <c r="AB155" s="10"/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  <c r="AA156" s="10"/>
      <c r="AB156" s="10"/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  <c r="AA157" s="10"/>
      <c r="AB157" s="10"/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  <c r="AA158" s="10"/>
      <c r="AB158" s="10"/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  <c r="AA159" s="10"/>
      <c r="AB159" s="10"/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  <c r="AA160" s="10"/>
      <c r="AB160" s="10"/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  <c r="AA161" s="10"/>
      <c r="AB161" s="10"/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  <c r="AA162" s="10"/>
      <c r="AB162" s="10"/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  <c r="AA163" s="10"/>
      <c r="AB163" s="10"/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  <c r="AA164" s="10"/>
      <c r="AB164" s="10"/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  <c r="AA165" s="10"/>
      <c r="AB165" s="10"/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  <c r="AA166" s="10"/>
      <c r="AB166" s="10"/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  <c r="AA167" s="10"/>
      <c r="AB167" s="10"/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  <c r="AA168" s="10"/>
      <c r="AB168" s="10"/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  <c r="AA169" s="10"/>
      <c r="AB169" s="10"/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  <c r="AA170" s="10"/>
      <c r="AB170" s="10"/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  <c r="AA171" s="10"/>
      <c r="AB171" s="10"/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  <c r="AA172" s="10"/>
      <c r="AB172" s="10"/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  <c r="AA173" s="10"/>
      <c r="AB173" s="10"/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  <c r="AA174" s="10"/>
      <c r="AB174" s="10"/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  <c r="AA175" s="10"/>
      <c r="AB175" s="10"/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  <c r="AA176" s="10"/>
      <c r="AB176" s="10"/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  <c r="AA177" s="10"/>
      <c r="AB177" s="10"/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  <c r="AA178" s="10"/>
      <c r="AB178" s="10"/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  <c r="AA179" s="10"/>
      <c r="AB179" s="10"/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  <c r="AA180" s="10"/>
      <c r="AB180" s="10"/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  <c r="AA181" s="10"/>
      <c r="AB181" s="10"/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  <c r="AA182" s="10"/>
      <c r="AB182" s="10"/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  <c r="AA183" s="10"/>
      <c r="AB183" s="10"/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  <c r="AA184" s="10"/>
      <c r="AB184" s="10"/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  <c r="AA185" s="10"/>
      <c r="AB185" s="10"/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  <c r="AA186" s="10"/>
      <c r="AB186" s="10"/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  <c r="AA187" s="10"/>
      <c r="AB187" s="10"/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  <c r="AA188" s="10"/>
      <c r="AB188" s="10"/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7"/>
        <v>0</v>
      </c>
      <c r="Y189" s="10">
        <f t="shared" si="18"/>
        <v>0</v>
      </c>
      <c r="AA189" s="10"/>
      <c r="AB189" s="10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 t="shared" si="17"/>
        <v>0</v>
      </c>
      <c r="Y190" s="10">
        <f t="shared" si="18"/>
        <v>0</v>
      </c>
      <c r="AA190" s="10"/>
      <c r="AB190" s="10"/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0">
        <f t="shared" si="17"/>
        <v>0</v>
      </c>
      <c r="Y191" s="10">
        <f t="shared" si="18"/>
        <v>0</v>
      </c>
      <c r="AA191" s="10"/>
      <c r="AB191" s="10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0">
        <f t="shared" si="17"/>
        <v>0</v>
      </c>
      <c r="Y192" s="10">
        <f t="shared" si="18"/>
        <v>0</v>
      </c>
      <c r="AA192" s="10"/>
      <c r="AB192" s="10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A193" s="10"/>
      <c r="AB193" s="10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 s="10">
        <f>SUM(X3:X193)</f>
        <v>235</v>
      </c>
      <c r="Y194" s="10">
        <f>SUM(Y3:Y193)</f>
        <v>8256</v>
      </c>
      <c r="AA194" s="10"/>
      <c r="AB194" s="10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A195" s="10"/>
      <c r="AB195" s="10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A196" s="10"/>
      <c r="AB196" s="10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A197" s="10"/>
      <c r="AB197" s="10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A198" s="10"/>
      <c r="AB198" s="10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A199" s="10"/>
      <c r="AB199" s="10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A200" s="10"/>
      <c r="AB200" s="1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A201" s="10"/>
      <c r="AB201" s="10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A202" s="10"/>
      <c r="AB202" s="10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A203" s="10"/>
      <c r="AB203" s="10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A204" s="10"/>
      <c r="AB204" s="10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A205" s="10"/>
      <c r="AB205" s="10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A206" s="10"/>
      <c r="AB206" s="10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A207" s="10"/>
      <c r="AB207" s="10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A208" s="10"/>
      <c r="AB208" s="10"/>
      <c r="AC208" s="10"/>
      <c r="AD208" s="10"/>
      <c r="AE208" s="10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A209" s="10"/>
      <c r="AB209" s="10"/>
      <c r="AC209" s="10"/>
      <c r="AD209" s="10"/>
      <c r="AE209" s="10"/>
    </row>
    <row r="210" spans="1:3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AA210" s="10"/>
      <c r="AB210" s="10"/>
      <c r="AC210" s="10"/>
      <c r="AD210" s="10"/>
      <c r="AE210" s="10"/>
    </row>
    <row r="211" spans="1:3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AA211" s="10"/>
      <c r="AB211" s="10"/>
      <c r="AC211" s="10"/>
      <c r="AD211" s="10"/>
      <c r="AE211" s="10"/>
    </row>
    <row r="212" spans="1:3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AA212" s="10"/>
      <c r="AB212" s="10"/>
      <c r="AC212" s="10"/>
      <c r="AD212" s="10"/>
      <c r="AE212" s="10"/>
    </row>
    <row r="213" spans="1:31" x14ac:dyDescent="0.2">
      <c r="A213"/>
      <c r="B213"/>
      <c r="C21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AA213" s="10"/>
      <c r="AB213" s="10"/>
      <c r="AC213" s="10"/>
      <c r="AD213" s="10"/>
      <c r="AE213" s="10"/>
    </row>
    <row r="214" spans="1:31" x14ac:dyDescent="0.2">
      <c r="AA214" s="10"/>
      <c r="AB214" s="10"/>
      <c r="AC214" s="10"/>
      <c r="AD214" s="10"/>
      <c r="AE214" s="10"/>
    </row>
  </sheetData>
  <phoneticPr fontId="0" type="noConversion"/>
  <pageMargins left="0.70000000000000007" right="0.70000000000000007" top="0.2" bottom="0.2" header="0.30000000000000004" footer="0.30000000000000004"/>
  <pageSetup paperSize="9" scale="65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188"/>
  <sheetViews>
    <sheetView workbookViewId="0">
      <selection activeCell="J16" sqref="J16"/>
    </sheetView>
  </sheetViews>
  <sheetFormatPr baseColWidth="10" defaultColWidth="8.83203125" defaultRowHeight="19" x14ac:dyDescent="0.25"/>
  <cols>
    <col min="1" max="1" width="8.83203125" style="32"/>
    <col min="2" max="2" width="16.83203125" style="32" customWidth="1"/>
    <col min="3" max="3" width="11" style="32" bestFit="1" customWidth="1"/>
    <col min="4" max="4" width="31.6640625" style="32" bestFit="1" customWidth="1"/>
    <col min="5" max="5" width="11" style="32" bestFit="1" customWidth="1"/>
    <col min="6" max="6" width="9.6640625" style="32" customWidth="1"/>
    <col min="7" max="7" width="11.1640625" style="32" bestFit="1" customWidth="1"/>
    <col min="8" max="13" width="4.83203125" style="32" customWidth="1"/>
    <col min="14" max="23" width="4.83203125" style="32" hidden="1" customWidth="1"/>
    <col min="24" max="24" width="8.83203125" style="32" bestFit="1" customWidth="1"/>
    <col min="25" max="25" width="6.33203125" style="32" bestFit="1" customWidth="1"/>
    <col min="26" max="26" width="9.5" style="32" bestFit="1" customWidth="1"/>
    <col min="27" max="27" width="8.83203125" style="32"/>
    <col min="28" max="28" width="11.5" style="32" bestFit="1" customWidth="1"/>
    <col min="29" max="32" width="8.83203125" style="32"/>
    <col min="33" max="39" width="9" style="32" bestFit="1" customWidth="1"/>
    <col min="40" max="16384" width="8.83203125" style="32"/>
  </cols>
  <sheetData>
    <row r="1" spans="1:39" x14ac:dyDescent="0.25">
      <c r="A1" s="41" t="s">
        <v>93</v>
      </c>
      <c r="B1" s="5"/>
      <c r="C1" s="5"/>
      <c r="D1" s="5">
        <v>3500</v>
      </c>
      <c r="E1" s="5" t="s">
        <v>34</v>
      </c>
      <c r="F1" s="5">
        <f>X188</f>
        <v>140</v>
      </c>
      <c r="G1" s="5">
        <f>Y188</f>
        <v>3791</v>
      </c>
      <c r="H1" s="42">
        <v>8</v>
      </c>
      <c r="I1" s="42">
        <v>10</v>
      </c>
      <c r="J1" s="42">
        <v>12</v>
      </c>
      <c r="K1" s="42">
        <v>14</v>
      </c>
      <c r="L1" s="42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5"/>
      <c r="Y1" s="5"/>
      <c r="Z1" s="5"/>
      <c r="AG1" s="32" t="str">
        <f>$A$1</f>
        <v>Milano</v>
      </c>
      <c r="AH1" s="32" t="str">
        <f t="shared" ref="AH1:AM1" si="0">$A$1</f>
        <v>Milano</v>
      </c>
      <c r="AI1" s="32" t="str">
        <f t="shared" si="0"/>
        <v>Milano</v>
      </c>
      <c r="AJ1" s="32" t="str">
        <f t="shared" si="0"/>
        <v>Milano</v>
      </c>
      <c r="AK1" s="32" t="str">
        <f t="shared" si="0"/>
        <v>Milano</v>
      </c>
      <c r="AL1" s="32" t="str">
        <f t="shared" si="0"/>
        <v>Milano</v>
      </c>
      <c r="AM1" s="32" t="str">
        <f t="shared" si="0"/>
        <v>Milano</v>
      </c>
    </row>
    <row r="2" spans="1:39" x14ac:dyDescent="0.2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5" t="s">
        <v>42</v>
      </c>
      <c r="Y2" s="5" t="s">
        <v>6</v>
      </c>
      <c r="Z2" s="5" t="s">
        <v>43</v>
      </c>
      <c r="AG2" s="32" t="s">
        <v>6</v>
      </c>
      <c r="AH2" s="32" t="s">
        <v>44</v>
      </c>
      <c r="AI2" s="32" t="s">
        <v>45</v>
      </c>
      <c r="AJ2" s="32" t="s">
        <v>46</v>
      </c>
      <c r="AK2" s="32" t="s">
        <v>47</v>
      </c>
      <c r="AL2" s="32" t="s">
        <v>48</v>
      </c>
      <c r="AM2" s="32" t="s">
        <v>49</v>
      </c>
    </row>
    <row r="3" spans="1:39" x14ac:dyDescent="0.25">
      <c r="H3" s="32" t="s">
        <v>61</v>
      </c>
      <c r="I3" s="32" t="s">
        <v>62</v>
      </c>
      <c r="J3" s="32" t="s">
        <v>63</v>
      </c>
      <c r="K3" s="32" t="s">
        <v>64</v>
      </c>
      <c r="L3" s="32" t="s">
        <v>65</v>
      </c>
      <c r="M3" s="32" t="s">
        <v>66</v>
      </c>
      <c r="Y3" s="32">
        <f>F3*X3</f>
        <v>0</v>
      </c>
      <c r="AF3" s="32" t="s">
        <v>12</v>
      </c>
      <c r="AG3" s="32">
        <f t="shared" ref="AG3:AG14" si="1">SUMIF($A$3:$A$181,AF3,$Y$3:$Y$181)</f>
        <v>1108</v>
      </c>
      <c r="AH3" s="32">
        <f t="shared" ref="AH3:AH14" si="2">SUMIF($A$3:$A$181,AF3,$H$3:$H$181)</f>
        <v>5</v>
      </c>
      <c r="AI3" s="32">
        <f t="shared" ref="AI3:AI14" si="3">SUMIF($A$3:$A$181,AF3,$I$3:$I$181)</f>
        <v>9</v>
      </c>
      <c r="AJ3" s="32">
        <f t="shared" ref="AJ3:AJ14" si="4">SUMIF($A$3:$A$181,AF3,$J$3:$J$181)</f>
        <v>14</v>
      </c>
      <c r="AK3" s="32">
        <f t="shared" ref="AK3:AK14" si="5">SUMIF($A$3:$A$181,AF3,$K$3:$K$181)</f>
        <v>7</v>
      </c>
      <c r="AL3" s="32">
        <f t="shared" ref="AL3:AL14" si="6">SUMIF($A$3:$A$181,AF3,$L$3:$L$181)</f>
        <v>5</v>
      </c>
      <c r="AM3" s="32">
        <f t="shared" ref="AM3:AM14" si="7">SUMIF($A$3:$A$181,AF3,$M$3:$M$181)</f>
        <v>0</v>
      </c>
    </row>
    <row r="4" spans="1:39" x14ac:dyDescent="0.25">
      <c r="H4" s="32">
        <v>34</v>
      </c>
      <c r="I4" s="32">
        <v>36</v>
      </c>
      <c r="J4" s="32">
        <v>38</v>
      </c>
      <c r="K4" s="32">
        <v>40</v>
      </c>
      <c r="L4" s="32">
        <v>42</v>
      </c>
      <c r="N4" s="32">
        <v>42</v>
      </c>
      <c r="O4" s="32">
        <v>35</v>
      </c>
      <c r="AF4" s="32" t="s">
        <v>13</v>
      </c>
      <c r="AG4" s="32">
        <f t="shared" si="1"/>
        <v>1399.4</v>
      </c>
      <c r="AH4" s="32">
        <f t="shared" si="2"/>
        <v>7</v>
      </c>
      <c r="AI4" s="32">
        <f t="shared" si="3"/>
        <v>12</v>
      </c>
      <c r="AJ4" s="32">
        <f t="shared" si="4"/>
        <v>17</v>
      </c>
      <c r="AK4" s="32">
        <f t="shared" si="5"/>
        <v>10</v>
      </c>
      <c r="AL4" s="32">
        <f t="shared" si="6"/>
        <v>6</v>
      </c>
      <c r="AM4" s="32">
        <f t="shared" si="7"/>
        <v>0</v>
      </c>
    </row>
    <row r="5" spans="1:39" x14ac:dyDescent="0.25"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AF5" s="32" t="s">
        <v>14</v>
      </c>
      <c r="AG5" s="32">
        <f t="shared" si="1"/>
        <v>1283.6000000000001</v>
      </c>
      <c r="AH5" s="32">
        <f t="shared" si="2"/>
        <v>6</v>
      </c>
      <c r="AI5" s="32">
        <f t="shared" si="3"/>
        <v>13</v>
      </c>
      <c r="AJ5" s="32">
        <f t="shared" si="4"/>
        <v>15</v>
      </c>
      <c r="AK5" s="32">
        <f t="shared" si="5"/>
        <v>9</v>
      </c>
      <c r="AL5" s="32">
        <f t="shared" si="6"/>
        <v>5</v>
      </c>
      <c r="AM5" s="32">
        <f t="shared" si="7"/>
        <v>0</v>
      </c>
    </row>
    <row r="6" spans="1:39" x14ac:dyDescent="0.25">
      <c r="X6" s="32">
        <f t="shared" ref="X6:X41" si="8">SUM(H6:M6)</f>
        <v>0</v>
      </c>
      <c r="Y6" s="32">
        <f t="shared" ref="Y6:Y37" si="9">F6*X6</f>
        <v>0</v>
      </c>
      <c r="Z6" s="32" t="e">
        <f t="shared" ref="Z6:Z37" si="10">SUM(G6/F6)</f>
        <v>#DIV/0!</v>
      </c>
      <c r="AF6" s="32" t="s">
        <v>15</v>
      </c>
      <c r="AG6" s="32">
        <f t="shared" si="1"/>
        <v>0</v>
      </c>
      <c r="AH6" s="32">
        <f t="shared" si="2"/>
        <v>0</v>
      </c>
      <c r="AI6" s="32">
        <f t="shared" si="3"/>
        <v>0</v>
      </c>
      <c r="AJ6" s="32">
        <f t="shared" si="4"/>
        <v>0</v>
      </c>
      <c r="AK6" s="32">
        <f t="shared" si="5"/>
        <v>0</v>
      </c>
      <c r="AL6" s="32">
        <f t="shared" si="6"/>
        <v>0</v>
      </c>
      <c r="AM6" s="32">
        <f t="shared" si="7"/>
        <v>0</v>
      </c>
    </row>
    <row r="7" spans="1:39" x14ac:dyDescent="0.25">
      <c r="A7" s="32" t="s">
        <v>12</v>
      </c>
      <c r="B7" s="32" t="s">
        <v>300</v>
      </c>
      <c r="C7" s="32" t="s">
        <v>144</v>
      </c>
      <c r="D7" s="32" t="s">
        <v>301</v>
      </c>
      <c r="E7" s="32" t="s">
        <v>177</v>
      </c>
      <c r="F7" s="32">
        <v>29.95</v>
      </c>
      <c r="G7" s="32">
        <v>79</v>
      </c>
      <c r="H7" s="32">
        <v>1</v>
      </c>
      <c r="I7" s="32">
        <v>1</v>
      </c>
      <c r="J7" s="32">
        <v>2</v>
      </c>
      <c r="K7" s="32">
        <v>1</v>
      </c>
      <c r="L7" s="32">
        <v>1</v>
      </c>
      <c r="X7" s="32">
        <f t="shared" si="8"/>
        <v>6</v>
      </c>
      <c r="Y7" s="32">
        <f t="shared" si="9"/>
        <v>179.7</v>
      </c>
      <c r="Z7" s="32">
        <f t="shared" si="10"/>
        <v>2.637729549248748</v>
      </c>
      <c r="AF7" s="32" t="s">
        <v>16</v>
      </c>
      <c r="AG7" s="32">
        <f t="shared" si="1"/>
        <v>0</v>
      </c>
      <c r="AH7" s="32">
        <f t="shared" si="2"/>
        <v>0</v>
      </c>
      <c r="AI7" s="32">
        <f t="shared" si="3"/>
        <v>0</v>
      </c>
      <c r="AJ7" s="32">
        <f t="shared" si="4"/>
        <v>0</v>
      </c>
      <c r="AK7" s="32">
        <f t="shared" si="5"/>
        <v>0</v>
      </c>
      <c r="AL7" s="32">
        <f t="shared" si="6"/>
        <v>0</v>
      </c>
      <c r="AM7" s="32">
        <f t="shared" si="7"/>
        <v>0</v>
      </c>
    </row>
    <row r="8" spans="1:39" x14ac:dyDescent="0.25">
      <c r="A8" s="32" t="s">
        <v>12</v>
      </c>
      <c r="B8" s="32" t="s">
        <v>302</v>
      </c>
      <c r="C8" s="32" t="s">
        <v>144</v>
      </c>
      <c r="D8" s="32" t="s">
        <v>303</v>
      </c>
      <c r="E8" s="32" t="s">
        <v>177</v>
      </c>
      <c r="F8" s="32">
        <v>25.95</v>
      </c>
      <c r="G8" s="32">
        <v>75</v>
      </c>
      <c r="H8" s="32">
        <v>1</v>
      </c>
      <c r="I8" s="32">
        <v>1</v>
      </c>
      <c r="J8" s="32">
        <v>2</v>
      </c>
      <c r="K8" s="32">
        <v>1</v>
      </c>
      <c r="L8" s="32">
        <v>1</v>
      </c>
      <c r="X8" s="32">
        <f t="shared" si="8"/>
        <v>6</v>
      </c>
      <c r="Y8" s="32">
        <f t="shared" si="9"/>
        <v>155.69999999999999</v>
      </c>
      <c r="Z8" s="32">
        <f t="shared" si="10"/>
        <v>2.8901734104046244</v>
      </c>
      <c r="AF8" s="32" t="s">
        <v>17</v>
      </c>
      <c r="AG8" s="32">
        <f t="shared" si="1"/>
        <v>0</v>
      </c>
      <c r="AH8" s="32">
        <f t="shared" si="2"/>
        <v>0</v>
      </c>
      <c r="AI8" s="32">
        <f t="shared" si="3"/>
        <v>0</v>
      </c>
      <c r="AJ8" s="32">
        <f t="shared" si="4"/>
        <v>0</v>
      </c>
      <c r="AK8" s="32">
        <f t="shared" si="5"/>
        <v>0</v>
      </c>
      <c r="AL8" s="32">
        <f t="shared" si="6"/>
        <v>0</v>
      </c>
      <c r="AM8" s="32">
        <f t="shared" si="7"/>
        <v>0</v>
      </c>
    </row>
    <row r="9" spans="1:39" x14ac:dyDescent="0.25">
      <c r="A9" s="32" t="s">
        <v>12</v>
      </c>
      <c r="B9" s="32" t="s">
        <v>305</v>
      </c>
      <c r="C9" s="32" t="s">
        <v>124</v>
      </c>
      <c r="D9" s="32" t="s">
        <v>306</v>
      </c>
      <c r="E9" s="32" t="s">
        <v>137</v>
      </c>
      <c r="F9" s="32">
        <v>33.950000000000003</v>
      </c>
      <c r="G9" s="32">
        <v>89</v>
      </c>
      <c r="I9" s="32">
        <v>1</v>
      </c>
      <c r="J9" s="32">
        <v>3</v>
      </c>
      <c r="K9" s="32">
        <v>1</v>
      </c>
      <c r="L9" s="32">
        <v>1</v>
      </c>
      <c r="X9" s="32">
        <f t="shared" si="8"/>
        <v>6</v>
      </c>
      <c r="Y9" s="32">
        <f t="shared" si="9"/>
        <v>203.70000000000002</v>
      </c>
      <c r="Z9" s="32">
        <f t="shared" si="10"/>
        <v>2.6215022091310747</v>
      </c>
      <c r="AF9" s="32" t="s">
        <v>18</v>
      </c>
      <c r="AG9" s="32">
        <f t="shared" si="1"/>
        <v>0</v>
      </c>
      <c r="AH9" s="32">
        <f t="shared" si="2"/>
        <v>0</v>
      </c>
      <c r="AI9" s="32">
        <f t="shared" si="3"/>
        <v>0</v>
      </c>
      <c r="AJ9" s="32">
        <f t="shared" si="4"/>
        <v>0</v>
      </c>
      <c r="AK9" s="32">
        <f t="shared" si="5"/>
        <v>0</v>
      </c>
      <c r="AL9" s="32">
        <f t="shared" si="6"/>
        <v>0</v>
      </c>
      <c r="AM9" s="32">
        <f t="shared" si="7"/>
        <v>0</v>
      </c>
    </row>
    <row r="10" spans="1:39" x14ac:dyDescent="0.25">
      <c r="A10" s="32" t="s">
        <v>12</v>
      </c>
      <c r="B10" s="32" t="s">
        <v>307</v>
      </c>
      <c r="C10" s="32" t="s">
        <v>144</v>
      </c>
      <c r="D10" s="32" t="s">
        <v>308</v>
      </c>
      <c r="E10" s="32" t="s">
        <v>127</v>
      </c>
      <c r="F10" s="32">
        <v>29.95</v>
      </c>
      <c r="G10" s="32">
        <v>85</v>
      </c>
      <c r="H10" s="32">
        <v>1</v>
      </c>
      <c r="I10" s="32">
        <v>2</v>
      </c>
      <c r="J10" s="32">
        <v>2</v>
      </c>
      <c r="K10" s="32">
        <v>1</v>
      </c>
      <c r="L10" s="32">
        <v>1</v>
      </c>
      <c r="X10" s="32">
        <f t="shared" si="8"/>
        <v>7</v>
      </c>
      <c r="Y10" s="32">
        <f t="shared" si="9"/>
        <v>209.65</v>
      </c>
      <c r="Z10" s="32">
        <f t="shared" si="10"/>
        <v>2.8380634390651087</v>
      </c>
      <c r="AF10" s="32" t="s">
        <v>19</v>
      </c>
      <c r="AG10" s="32">
        <f t="shared" si="1"/>
        <v>0</v>
      </c>
      <c r="AH10" s="32">
        <f t="shared" si="2"/>
        <v>0</v>
      </c>
      <c r="AI10" s="32">
        <f t="shared" si="3"/>
        <v>0</v>
      </c>
      <c r="AJ10" s="32">
        <f t="shared" si="4"/>
        <v>0</v>
      </c>
      <c r="AK10" s="32">
        <f t="shared" si="5"/>
        <v>0</v>
      </c>
      <c r="AL10" s="32">
        <f t="shared" si="6"/>
        <v>0</v>
      </c>
      <c r="AM10" s="32">
        <f t="shared" si="7"/>
        <v>0</v>
      </c>
    </row>
    <row r="11" spans="1:39" x14ac:dyDescent="0.25">
      <c r="A11" s="32" t="s">
        <v>12</v>
      </c>
      <c r="B11" s="32" t="s">
        <v>309</v>
      </c>
      <c r="C11" s="32" t="s">
        <v>144</v>
      </c>
      <c r="D11" s="32" t="s">
        <v>754</v>
      </c>
      <c r="E11" s="32" t="s">
        <v>148</v>
      </c>
      <c r="F11" s="32">
        <v>29.95</v>
      </c>
      <c r="G11" s="32">
        <v>79</v>
      </c>
      <c r="H11" s="32">
        <v>1</v>
      </c>
      <c r="I11" s="32">
        <v>2</v>
      </c>
      <c r="J11" s="32">
        <v>2</v>
      </c>
      <c r="K11" s="32">
        <v>1</v>
      </c>
      <c r="X11" s="32">
        <f t="shared" si="8"/>
        <v>6</v>
      </c>
      <c r="Y11" s="32">
        <f t="shared" si="9"/>
        <v>179.7</v>
      </c>
      <c r="Z11" s="32">
        <f t="shared" si="10"/>
        <v>2.637729549248748</v>
      </c>
      <c r="AF11" s="32" t="s">
        <v>20</v>
      </c>
      <c r="AG11" s="32">
        <f t="shared" si="1"/>
        <v>0</v>
      </c>
      <c r="AH11" s="32">
        <f t="shared" si="2"/>
        <v>0</v>
      </c>
      <c r="AI11" s="32">
        <f t="shared" si="3"/>
        <v>0</v>
      </c>
      <c r="AJ11" s="32">
        <f t="shared" si="4"/>
        <v>0</v>
      </c>
      <c r="AK11" s="32">
        <f t="shared" si="5"/>
        <v>0</v>
      </c>
      <c r="AL11" s="32">
        <f t="shared" si="6"/>
        <v>0</v>
      </c>
      <c r="AM11" s="32">
        <f t="shared" si="7"/>
        <v>0</v>
      </c>
    </row>
    <row r="12" spans="1:39" x14ac:dyDescent="0.25">
      <c r="A12" s="32" t="s">
        <v>12</v>
      </c>
      <c r="B12" s="32" t="s">
        <v>310</v>
      </c>
      <c r="C12" s="32" t="s">
        <v>144</v>
      </c>
      <c r="D12" s="32" t="s">
        <v>312</v>
      </c>
      <c r="E12" s="32" t="s">
        <v>311</v>
      </c>
      <c r="F12" s="32">
        <v>19.95</v>
      </c>
      <c r="G12" s="32">
        <v>59</v>
      </c>
      <c r="H12" s="32">
        <v>1</v>
      </c>
      <c r="I12" s="32">
        <v>2</v>
      </c>
      <c r="J12" s="32">
        <v>3</v>
      </c>
      <c r="K12" s="32">
        <v>2</v>
      </c>
      <c r="L12" s="32">
        <v>1</v>
      </c>
      <c r="X12" s="32">
        <f t="shared" si="8"/>
        <v>9</v>
      </c>
      <c r="Y12" s="32">
        <f t="shared" si="9"/>
        <v>179.54999999999998</v>
      </c>
      <c r="Z12" s="32">
        <f t="shared" si="10"/>
        <v>2.9573934837092732</v>
      </c>
      <c r="AF12" s="32" t="s">
        <v>21</v>
      </c>
      <c r="AG12" s="32">
        <f t="shared" si="1"/>
        <v>0</v>
      </c>
      <c r="AH12" s="32">
        <f t="shared" si="2"/>
        <v>0</v>
      </c>
      <c r="AI12" s="32">
        <f t="shared" si="3"/>
        <v>0</v>
      </c>
      <c r="AJ12" s="32">
        <f t="shared" si="4"/>
        <v>0</v>
      </c>
      <c r="AK12" s="32">
        <f t="shared" si="5"/>
        <v>0</v>
      </c>
      <c r="AL12" s="32">
        <f t="shared" si="6"/>
        <v>0</v>
      </c>
      <c r="AM12" s="32">
        <f t="shared" si="7"/>
        <v>0</v>
      </c>
    </row>
    <row r="13" spans="1:39" x14ac:dyDescent="0.25">
      <c r="A13" s="32" t="s">
        <v>13</v>
      </c>
      <c r="B13" s="32" t="s">
        <v>322</v>
      </c>
      <c r="C13" s="32" t="s">
        <v>144</v>
      </c>
      <c r="D13" s="32" t="s">
        <v>313</v>
      </c>
      <c r="E13" s="32" t="s">
        <v>272</v>
      </c>
      <c r="F13" s="32">
        <v>29.95</v>
      </c>
      <c r="G13" s="32">
        <v>79</v>
      </c>
      <c r="H13" s="32">
        <v>1</v>
      </c>
      <c r="I13" s="32">
        <v>1</v>
      </c>
      <c r="J13" s="32">
        <v>2</v>
      </c>
      <c r="K13" s="32">
        <v>1</v>
      </c>
      <c r="L13" s="32">
        <v>1</v>
      </c>
      <c r="X13" s="32">
        <f t="shared" si="8"/>
        <v>6</v>
      </c>
      <c r="Y13" s="32">
        <f t="shared" si="9"/>
        <v>179.7</v>
      </c>
      <c r="Z13" s="32">
        <f t="shared" si="10"/>
        <v>2.637729549248748</v>
      </c>
      <c r="AF13" s="32" t="s">
        <v>22</v>
      </c>
      <c r="AG13" s="32">
        <f t="shared" si="1"/>
        <v>0</v>
      </c>
      <c r="AH13" s="32">
        <f t="shared" si="2"/>
        <v>0</v>
      </c>
      <c r="AI13" s="32">
        <f t="shared" si="3"/>
        <v>0</v>
      </c>
      <c r="AJ13" s="32">
        <f t="shared" si="4"/>
        <v>0</v>
      </c>
      <c r="AK13" s="32">
        <f t="shared" si="5"/>
        <v>0</v>
      </c>
      <c r="AL13" s="32">
        <f t="shared" si="6"/>
        <v>0</v>
      </c>
      <c r="AM13" s="32">
        <f t="shared" si="7"/>
        <v>0</v>
      </c>
    </row>
    <row r="14" spans="1:39" x14ac:dyDescent="0.25">
      <c r="A14" s="32" t="s">
        <v>13</v>
      </c>
      <c r="B14" s="32" t="s">
        <v>314</v>
      </c>
      <c r="C14" s="32" t="s">
        <v>144</v>
      </c>
      <c r="D14" s="32" t="s">
        <v>315</v>
      </c>
      <c r="E14" s="32" t="s">
        <v>143</v>
      </c>
      <c r="F14" s="32">
        <v>25.95</v>
      </c>
      <c r="G14" s="32">
        <v>75</v>
      </c>
      <c r="H14" s="32">
        <v>1</v>
      </c>
      <c r="I14" s="32">
        <v>2</v>
      </c>
      <c r="J14" s="32">
        <v>2</v>
      </c>
      <c r="K14" s="32">
        <v>1</v>
      </c>
      <c r="X14" s="32">
        <f t="shared" si="8"/>
        <v>6</v>
      </c>
      <c r="Y14" s="32">
        <f t="shared" si="9"/>
        <v>155.69999999999999</v>
      </c>
      <c r="Z14" s="32">
        <f t="shared" si="10"/>
        <v>2.8901734104046244</v>
      </c>
      <c r="AF14" s="32" t="s">
        <v>23</v>
      </c>
      <c r="AG14" s="32">
        <f t="shared" si="1"/>
        <v>0</v>
      </c>
      <c r="AH14" s="32">
        <f t="shared" si="2"/>
        <v>0</v>
      </c>
      <c r="AI14" s="32">
        <f t="shared" si="3"/>
        <v>0</v>
      </c>
      <c r="AJ14" s="32">
        <f t="shared" si="4"/>
        <v>0</v>
      </c>
      <c r="AK14" s="32">
        <f t="shared" si="5"/>
        <v>0</v>
      </c>
      <c r="AL14" s="32">
        <f t="shared" si="6"/>
        <v>0</v>
      </c>
      <c r="AM14" s="32">
        <f t="shared" si="7"/>
        <v>0</v>
      </c>
    </row>
    <row r="15" spans="1:39" x14ac:dyDescent="0.25">
      <c r="A15" s="32" t="s">
        <v>13</v>
      </c>
      <c r="B15" s="32" t="s">
        <v>316</v>
      </c>
      <c r="C15" s="32" t="s">
        <v>144</v>
      </c>
      <c r="D15" s="32" t="s">
        <v>317</v>
      </c>
      <c r="E15" s="32" t="s">
        <v>137</v>
      </c>
      <c r="F15" s="32">
        <v>25.95</v>
      </c>
      <c r="G15" s="32">
        <v>75</v>
      </c>
      <c r="H15" s="32">
        <v>1</v>
      </c>
      <c r="I15" s="32">
        <v>1</v>
      </c>
      <c r="J15" s="32">
        <v>2</v>
      </c>
      <c r="K15" s="32">
        <v>1</v>
      </c>
      <c r="L15" s="32">
        <v>1</v>
      </c>
      <c r="X15" s="32">
        <f t="shared" si="8"/>
        <v>6</v>
      </c>
      <c r="Y15" s="32">
        <f t="shared" si="9"/>
        <v>155.69999999999999</v>
      </c>
      <c r="Z15" s="32">
        <f t="shared" si="10"/>
        <v>2.8901734104046244</v>
      </c>
      <c r="AF15" s="32" t="str">
        <f>A1</f>
        <v>Milano</v>
      </c>
      <c r="AG15" s="32">
        <f>SUM(AG3:AG14)</f>
        <v>3791</v>
      </c>
      <c r="AH15" s="32">
        <f t="shared" ref="AH15:AM15" si="11">SUM(AH3:AH14)</f>
        <v>18</v>
      </c>
      <c r="AI15" s="32">
        <f t="shared" si="11"/>
        <v>34</v>
      </c>
      <c r="AJ15" s="32">
        <f t="shared" si="11"/>
        <v>46</v>
      </c>
      <c r="AK15" s="32">
        <f t="shared" si="11"/>
        <v>26</v>
      </c>
      <c r="AL15" s="32">
        <f t="shared" si="11"/>
        <v>16</v>
      </c>
      <c r="AM15" s="32">
        <f t="shared" si="11"/>
        <v>0</v>
      </c>
    </row>
    <row r="16" spans="1:39" x14ac:dyDescent="0.25">
      <c r="A16" s="32" t="s">
        <v>13</v>
      </c>
      <c r="B16" s="32" t="s">
        <v>318</v>
      </c>
      <c r="C16" s="32" t="s">
        <v>144</v>
      </c>
      <c r="D16" s="32" t="s">
        <v>319</v>
      </c>
      <c r="E16" s="32" t="s">
        <v>137</v>
      </c>
      <c r="F16" s="32">
        <v>33.950000000000003</v>
      </c>
      <c r="G16" s="32">
        <v>89</v>
      </c>
      <c r="I16" s="32">
        <v>2</v>
      </c>
      <c r="J16" s="32">
        <v>2</v>
      </c>
      <c r="K16" s="32">
        <v>2</v>
      </c>
      <c r="L16" s="32">
        <v>1</v>
      </c>
      <c r="X16" s="32">
        <f t="shared" si="8"/>
        <v>7</v>
      </c>
      <c r="Y16" s="32">
        <f t="shared" si="9"/>
        <v>237.65000000000003</v>
      </c>
      <c r="Z16" s="32">
        <f t="shared" si="10"/>
        <v>2.6215022091310747</v>
      </c>
    </row>
    <row r="17" spans="1:26" x14ac:dyDescent="0.25">
      <c r="A17" s="32" t="s">
        <v>13</v>
      </c>
      <c r="B17" s="32" t="s">
        <v>310</v>
      </c>
      <c r="C17" s="32" t="s">
        <v>144</v>
      </c>
      <c r="D17" s="32" t="s">
        <v>312</v>
      </c>
      <c r="E17" s="32" t="s">
        <v>264</v>
      </c>
      <c r="F17" s="32">
        <v>19.95</v>
      </c>
      <c r="G17" s="32">
        <v>59</v>
      </c>
      <c r="H17" s="32">
        <v>1</v>
      </c>
      <c r="I17" s="32">
        <v>2</v>
      </c>
      <c r="J17" s="32">
        <v>3</v>
      </c>
      <c r="K17" s="32">
        <v>2</v>
      </c>
      <c r="L17" s="32">
        <v>1</v>
      </c>
      <c r="X17" s="32">
        <f t="shared" si="8"/>
        <v>9</v>
      </c>
      <c r="Y17" s="32">
        <f t="shared" si="9"/>
        <v>179.54999999999998</v>
      </c>
      <c r="Z17" s="32">
        <f t="shared" si="10"/>
        <v>2.9573934837092732</v>
      </c>
    </row>
    <row r="18" spans="1:26" x14ac:dyDescent="0.25">
      <c r="A18" s="32" t="s">
        <v>13</v>
      </c>
      <c r="B18" s="32" t="s">
        <v>320</v>
      </c>
      <c r="C18" s="32" t="s">
        <v>144</v>
      </c>
      <c r="D18" s="32" t="s">
        <v>321</v>
      </c>
      <c r="E18" s="32" t="s">
        <v>143</v>
      </c>
      <c r="F18" s="32">
        <v>25.95</v>
      </c>
      <c r="G18" s="32">
        <v>75</v>
      </c>
      <c r="H18" s="32">
        <v>1</v>
      </c>
      <c r="I18" s="32">
        <v>1</v>
      </c>
      <c r="J18" s="32">
        <v>2</v>
      </c>
      <c r="K18" s="32">
        <v>1</v>
      </c>
      <c r="L18" s="32">
        <v>1</v>
      </c>
      <c r="X18" s="32">
        <f t="shared" si="8"/>
        <v>6</v>
      </c>
      <c r="Y18" s="32">
        <f t="shared" si="9"/>
        <v>155.69999999999999</v>
      </c>
      <c r="Z18" s="32">
        <f t="shared" si="10"/>
        <v>2.8901734104046244</v>
      </c>
    </row>
    <row r="19" spans="1:26" x14ac:dyDescent="0.25">
      <c r="A19" s="32" t="s">
        <v>13</v>
      </c>
      <c r="B19" s="32" t="s">
        <v>323</v>
      </c>
      <c r="C19" s="32" t="s">
        <v>144</v>
      </c>
      <c r="D19" s="32" t="s">
        <v>324</v>
      </c>
      <c r="E19" s="32" t="s">
        <v>143</v>
      </c>
      <c r="F19" s="32">
        <v>29.95</v>
      </c>
      <c r="G19" s="32">
        <v>85</v>
      </c>
      <c r="H19" s="32">
        <v>1</v>
      </c>
      <c r="I19" s="32">
        <v>1</v>
      </c>
      <c r="J19" s="32">
        <v>2</v>
      </c>
      <c r="K19" s="32">
        <v>1</v>
      </c>
      <c r="L19" s="32">
        <v>1</v>
      </c>
      <c r="X19" s="32">
        <f t="shared" si="8"/>
        <v>6</v>
      </c>
      <c r="Y19" s="32">
        <f t="shared" si="9"/>
        <v>179.7</v>
      </c>
      <c r="Z19" s="32">
        <f t="shared" si="10"/>
        <v>2.8380634390651087</v>
      </c>
    </row>
    <row r="20" spans="1:26" x14ac:dyDescent="0.25">
      <c r="A20" s="32" t="s">
        <v>13</v>
      </c>
      <c r="B20" s="32" t="s">
        <v>325</v>
      </c>
      <c r="C20" s="32" t="s">
        <v>144</v>
      </c>
      <c r="D20" s="32" t="s">
        <v>326</v>
      </c>
      <c r="E20" s="32" t="s">
        <v>269</v>
      </c>
      <c r="F20" s="32">
        <v>25.95</v>
      </c>
      <c r="G20" s="32">
        <v>75</v>
      </c>
      <c r="H20" s="32">
        <v>1</v>
      </c>
      <c r="I20" s="32">
        <v>2</v>
      </c>
      <c r="J20" s="32">
        <v>2</v>
      </c>
      <c r="K20" s="32">
        <v>1</v>
      </c>
      <c r="X20" s="32">
        <f t="shared" si="8"/>
        <v>6</v>
      </c>
      <c r="Y20" s="32">
        <f t="shared" si="9"/>
        <v>155.69999999999999</v>
      </c>
      <c r="Z20" s="32">
        <f t="shared" si="10"/>
        <v>2.8901734104046244</v>
      </c>
    </row>
    <row r="21" spans="1:26" x14ac:dyDescent="0.25">
      <c r="A21" s="32" t="s">
        <v>14</v>
      </c>
      <c r="B21" s="32" t="s">
        <v>327</v>
      </c>
      <c r="C21" s="32" t="s">
        <v>144</v>
      </c>
      <c r="D21" s="32" t="s">
        <v>328</v>
      </c>
      <c r="E21" s="32" t="s">
        <v>122</v>
      </c>
      <c r="F21" s="32">
        <v>25.95</v>
      </c>
      <c r="G21" s="32">
        <v>75</v>
      </c>
      <c r="H21" s="32">
        <v>1</v>
      </c>
      <c r="I21" s="32">
        <v>2</v>
      </c>
      <c r="J21" s="32">
        <v>2</v>
      </c>
      <c r="K21" s="32">
        <v>1</v>
      </c>
      <c r="L21" s="32">
        <v>1</v>
      </c>
      <c r="X21" s="32">
        <f t="shared" si="8"/>
        <v>7</v>
      </c>
      <c r="Y21" s="32">
        <f t="shared" si="9"/>
        <v>181.65</v>
      </c>
      <c r="Z21" s="32">
        <f t="shared" si="10"/>
        <v>2.8901734104046244</v>
      </c>
    </row>
    <row r="22" spans="1:26" x14ac:dyDescent="0.25">
      <c r="A22" s="32" t="s">
        <v>14</v>
      </c>
      <c r="B22" s="32" t="s">
        <v>329</v>
      </c>
      <c r="C22" s="32" t="s">
        <v>144</v>
      </c>
      <c r="D22" s="32" t="s">
        <v>505</v>
      </c>
      <c r="E22" s="32" t="s">
        <v>127</v>
      </c>
      <c r="F22" s="32">
        <v>25.95</v>
      </c>
      <c r="G22" s="32">
        <v>69</v>
      </c>
      <c r="H22" s="32">
        <v>1</v>
      </c>
      <c r="I22" s="32">
        <v>2</v>
      </c>
      <c r="J22" s="32">
        <v>2</v>
      </c>
      <c r="K22" s="32">
        <v>1</v>
      </c>
      <c r="X22" s="32">
        <f t="shared" si="8"/>
        <v>6</v>
      </c>
      <c r="Y22" s="32">
        <f t="shared" si="9"/>
        <v>155.69999999999999</v>
      </c>
      <c r="Z22" s="32">
        <f t="shared" si="10"/>
        <v>2.6589595375722546</v>
      </c>
    </row>
    <row r="23" spans="1:26" x14ac:dyDescent="0.25">
      <c r="A23" s="32" t="s">
        <v>14</v>
      </c>
      <c r="B23" s="32" t="s">
        <v>331</v>
      </c>
      <c r="C23" s="32" t="s">
        <v>141</v>
      </c>
      <c r="D23" s="32" t="s">
        <v>330</v>
      </c>
      <c r="E23" s="32" t="s">
        <v>148</v>
      </c>
      <c r="F23" s="32">
        <v>41.95</v>
      </c>
      <c r="G23" s="32">
        <v>119</v>
      </c>
      <c r="I23" s="32">
        <v>2</v>
      </c>
      <c r="J23" s="32">
        <v>1</v>
      </c>
      <c r="K23" s="32">
        <v>1</v>
      </c>
      <c r="X23" s="32">
        <f t="shared" si="8"/>
        <v>4</v>
      </c>
      <c r="Y23" s="32">
        <f t="shared" si="9"/>
        <v>167.8</v>
      </c>
      <c r="Z23" s="32">
        <f t="shared" si="10"/>
        <v>2.8367103694874851</v>
      </c>
    </row>
    <row r="24" spans="1:26" x14ac:dyDescent="0.25">
      <c r="A24" s="32" t="s">
        <v>14</v>
      </c>
      <c r="B24" s="32" t="s">
        <v>310</v>
      </c>
      <c r="C24" s="32" t="s">
        <v>144</v>
      </c>
      <c r="D24" s="32" t="s">
        <v>312</v>
      </c>
      <c r="E24" s="32" t="s">
        <v>247</v>
      </c>
      <c r="F24" s="32">
        <v>19.95</v>
      </c>
      <c r="G24" s="32">
        <v>59</v>
      </c>
      <c r="H24" s="32">
        <v>1</v>
      </c>
      <c r="I24" s="32">
        <v>2</v>
      </c>
      <c r="J24" s="32">
        <v>3</v>
      </c>
      <c r="K24" s="32">
        <v>2</v>
      </c>
      <c r="L24" s="32">
        <v>1</v>
      </c>
      <c r="X24" s="32">
        <f t="shared" si="8"/>
        <v>9</v>
      </c>
      <c r="Y24" s="32">
        <f t="shared" si="9"/>
        <v>179.54999999999998</v>
      </c>
      <c r="Z24" s="32">
        <f t="shared" si="10"/>
        <v>2.9573934837092732</v>
      </c>
    </row>
    <row r="25" spans="1:26" x14ac:dyDescent="0.25">
      <c r="A25" s="32" t="s">
        <v>14</v>
      </c>
      <c r="B25" s="32" t="s">
        <v>332</v>
      </c>
      <c r="C25" s="32" t="s">
        <v>144</v>
      </c>
      <c r="D25" s="32" t="s">
        <v>333</v>
      </c>
      <c r="E25" s="32" t="s">
        <v>122</v>
      </c>
      <c r="F25" s="32">
        <v>29.95</v>
      </c>
      <c r="G25" s="32">
        <v>85</v>
      </c>
      <c r="H25" s="32">
        <v>1</v>
      </c>
      <c r="I25" s="32">
        <v>2</v>
      </c>
      <c r="J25" s="32">
        <v>2</v>
      </c>
      <c r="K25" s="32">
        <v>1</v>
      </c>
      <c r="L25" s="32">
        <v>1</v>
      </c>
      <c r="X25" s="32">
        <f t="shared" si="8"/>
        <v>7</v>
      </c>
      <c r="Y25" s="32">
        <f t="shared" si="9"/>
        <v>209.65</v>
      </c>
      <c r="Z25" s="32">
        <f t="shared" si="10"/>
        <v>2.8380634390651087</v>
      </c>
    </row>
    <row r="26" spans="1:26" x14ac:dyDescent="0.25">
      <c r="A26" s="32" t="s">
        <v>14</v>
      </c>
      <c r="B26" s="32" t="s">
        <v>334</v>
      </c>
      <c r="C26" s="32" t="s">
        <v>144</v>
      </c>
      <c r="D26" s="32" t="s">
        <v>335</v>
      </c>
      <c r="E26" s="32" t="s">
        <v>143</v>
      </c>
      <c r="F26" s="32">
        <v>25.95</v>
      </c>
      <c r="G26" s="32">
        <v>75</v>
      </c>
      <c r="H26" s="32">
        <v>1</v>
      </c>
      <c r="I26" s="32">
        <v>2</v>
      </c>
      <c r="J26" s="32">
        <v>3</v>
      </c>
      <c r="K26" s="32">
        <v>2</v>
      </c>
      <c r="L26" s="32">
        <v>1</v>
      </c>
      <c r="X26" s="32">
        <f t="shared" si="8"/>
        <v>9</v>
      </c>
      <c r="Y26" s="32">
        <f t="shared" si="9"/>
        <v>233.54999999999998</v>
      </c>
      <c r="Z26" s="32">
        <f t="shared" si="10"/>
        <v>2.8901734104046244</v>
      </c>
    </row>
    <row r="27" spans="1:26" x14ac:dyDescent="0.25">
      <c r="A27" s="32" t="s">
        <v>14</v>
      </c>
      <c r="B27" s="32" t="s">
        <v>336</v>
      </c>
      <c r="C27" s="32" t="s">
        <v>144</v>
      </c>
      <c r="D27" s="32" t="s">
        <v>313</v>
      </c>
      <c r="E27" s="32" t="s">
        <v>148</v>
      </c>
      <c r="F27" s="32">
        <v>25.95</v>
      </c>
      <c r="G27" s="32">
        <v>75</v>
      </c>
      <c r="H27" s="32">
        <v>1</v>
      </c>
      <c r="I27" s="32">
        <v>1</v>
      </c>
      <c r="J27" s="32">
        <v>2</v>
      </c>
      <c r="K27" s="32">
        <v>1</v>
      </c>
      <c r="L27" s="32">
        <v>1</v>
      </c>
      <c r="X27" s="32">
        <f t="shared" si="8"/>
        <v>6</v>
      </c>
      <c r="Y27" s="32">
        <f t="shared" si="9"/>
        <v>155.69999999999999</v>
      </c>
      <c r="Z27" s="32">
        <f t="shared" si="10"/>
        <v>2.8901734104046244</v>
      </c>
    </row>
    <row r="28" spans="1:26" x14ac:dyDescent="0.25">
      <c r="X28" s="32">
        <f t="shared" si="8"/>
        <v>0</v>
      </c>
      <c r="Y28" s="32">
        <f t="shared" si="9"/>
        <v>0</v>
      </c>
      <c r="Z28" s="32" t="e">
        <f t="shared" si="10"/>
        <v>#DIV/0!</v>
      </c>
    </row>
    <row r="29" spans="1:26" x14ac:dyDescent="0.25">
      <c r="A29"/>
      <c r="B29"/>
      <c r="C29"/>
      <c r="D29"/>
      <c r="E29"/>
      <c r="F29"/>
      <c r="G29"/>
      <c r="H29"/>
      <c r="I29"/>
      <c r="J29"/>
      <c r="K29"/>
      <c r="L29"/>
      <c r="X29" s="32">
        <f t="shared" si="8"/>
        <v>0</v>
      </c>
      <c r="Y29" s="32">
        <f t="shared" si="9"/>
        <v>0</v>
      </c>
      <c r="Z29" s="32" t="e">
        <f t="shared" si="10"/>
        <v>#DIV/0!</v>
      </c>
    </row>
    <row r="30" spans="1:26" x14ac:dyDescent="0.25">
      <c r="A30"/>
      <c r="B30"/>
      <c r="C30"/>
      <c r="D30"/>
      <c r="E30"/>
      <c r="F30"/>
      <c r="G30"/>
      <c r="H30"/>
      <c r="I30"/>
      <c r="J30"/>
      <c r="K30"/>
      <c r="L30"/>
      <c r="X30" s="32">
        <f t="shared" si="8"/>
        <v>0</v>
      </c>
      <c r="Y30" s="32">
        <f t="shared" si="9"/>
        <v>0</v>
      </c>
      <c r="Z30" s="32" t="e">
        <f t="shared" si="10"/>
        <v>#DIV/0!</v>
      </c>
    </row>
    <row r="31" spans="1:26" x14ac:dyDescent="0.25">
      <c r="A31"/>
      <c r="B31"/>
      <c r="C31"/>
      <c r="D31"/>
      <c r="E31"/>
      <c r="F31"/>
      <c r="G31"/>
      <c r="H31"/>
      <c r="I31"/>
      <c r="J31"/>
      <c r="K31"/>
      <c r="L31"/>
      <c r="X31" s="32">
        <f t="shared" si="8"/>
        <v>0</v>
      </c>
      <c r="Y31" s="32">
        <f t="shared" si="9"/>
        <v>0</v>
      </c>
      <c r="Z31" s="32" t="e">
        <f t="shared" si="10"/>
        <v>#DIV/0!</v>
      </c>
    </row>
    <row r="32" spans="1:26" x14ac:dyDescent="0.25">
      <c r="A32"/>
      <c r="B32"/>
      <c r="C32"/>
      <c r="D32"/>
      <c r="E32"/>
      <c r="F32"/>
      <c r="G32"/>
      <c r="H32"/>
      <c r="I32"/>
      <c r="J32"/>
      <c r="K32"/>
      <c r="L32"/>
      <c r="X32" s="32">
        <f t="shared" si="8"/>
        <v>0</v>
      </c>
      <c r="Y32" s="32">
        <f t="shared" si="9"/>
        <v>0</v>
      </c>
      <c r="Z32" s="32" t="e">
        <f t="shared" si="10"/>
        <v>#DIV/0!</v>
      </c>
    </row>
    <row r="33" spans="1:26" x14ac:dyDescent="0.25">
      <c r="A33"/>
      <c r="B33"/>
      <c r="C33"/>
      <c r="D33"/>
      <c r="E33"/>
      <c r="F33"/>
      <c r="G33"/>
      <c r="H33"/>
      <c r="I33"/>
      <c r="J33"/>
      <c r="K33"/>
      <c r="L33"/>
      <c r="X33" s="32">
        <f t="shared" si="8"/>
        <v>0</v>
      </c>
      <c r="Y33" s="32">
        <f t="shared" si="9"/>
        <v>0</v>
      </c>
      <c r="Z33" s="32" t="e">
        <f t="shared" si="10"/>
        <v>#DIV/0!</v>
      </c>
    </row>
    <row r="34" spans="1:26" x14ac:dyDescent="0.25">
      <c r="A34"/>
      <c r="B34"/>
      <c r="C34"/>
      <c r="D34"/>
      <c r="E34"/>
      <c r="F34"/>
      <c r="G34"/>
      <c r="H34"/>
      <c r="I34"/>
      <c r="J34"/>
      <c r="K34"/>
      <c r="L34"/>
      <c r="X34" s="32">
        <f t="shared" si="8"/>
        <v>0</v>
      </c>
      <c r="Y34" s="32">
        <f t="shared" si="9"/>
        <v>0</v>
      </c>
      <c r="Z34" s="32" t="e">
        <f t="shared" si="10"/>
        <v>#DIV/0!</v>
      </c>
    </row>
    <row r="35" spans="1:26" x14ac:dyDescent="0.25">
      <c r="A35"/>
      <c r="B35"/>
      <c r="C35"/>
      <c r="D35"/>
      <c r="E35"/>
      <c r="F35"/>
      <c r="G35"/>
      <c r="H35"/>
      <c r="I35"/>
      <c r="J35"/>
      <c r="K35"/>
      <c r="L35"/>
      <c r="X35" s="32">
        <f t="shared" si="8"/>
        <v>0</v>
      </c>
      <c r="Y35" s="32">
        <f t="shared" si="9"/>
        <v>0</v>
      </c>
      <c r="Z35" s="32" t="e">
        <f t="shared" si="10"/>
        <v>#DIV/0!</v>
      </c>
    </row>
    <row r="36" spans="1:26" x14ac:dyDescent="0.25">
      <c r="X36" s="32">
        <f t="shared" si="8"/>
        <v>0</v>
      </c>
      <c r="Y36" s="32">
        <f t="shared" si="9"/>
        <v>0</v>
      </c>
      <c r="Z36" s="32" t="e">
        <f t="shared" si="10"/>
        <v>#DIV/0!</v>
      </c>
    </row>
    <row r="37" spans="1:26" x14ac:dyDescent="0.25">
      <c r="X37" s="32">
        <f t="shared" si="8"/>
        <v>0</v>
      </c>
      <c r="Y37" s="32">
        <f t="shared" si="9"/>
        <v>0</v>
      </c>
      <c r="Z37" s="32" t="e">
        <f t="shared" si="10"/>
        <v>#DIV/0!</v>
      </c>
    </row>
    <row r="38" spans="1:26" x14ac:dyDescent="0.25">
      <c r="X38" s="32">
        <f t="shared" si="8"/>
        <v>0</v>
      </c>
      <c r="Y38" s="32">
        <f>F39*X38</f>
        <v>0</v>
      </c>
      <c r="Z38" s="32" t="e">
        <f>SUM(G39/F39)</f>
        <v>#DIV/0!</v>
      </c>
    </row>
    <row r="39" spans="1:26" x14ac:dyDescent="0.25">
      <c r="X39" s="32">
        <f t="shared" si="8"/>
        <v>0</v>
      </c>
      <c r="Y39" s="32">
        <f>F40*X39</f>
        <v>0</v>
      </c>
      <c r="Z39" s="32" t="e">
        <f>SUM(G40/F40)</f>
        <v>#DIV/0!</v>
      </c>
    </row>
    <row r="40" spans="1:26" x14ac:dyDescent="0.25">
      <c r="X40" s="32">
        <f t="shared" si="8"/>
        <v>0</v>
      </c>
      <c r="Y40" s="32">
        <f t="shared" ref="Y40:Y62" si="12">F40*X40</f>
        <v>0</v>
      </c>
      <c r="Z40" s="32" t="e">
        <f t="shared" ref="Z40:Z63" si="13">SUM(G40/F40)</f>
        <v>#DIV/0!</v>
      </c>
    </row>
    <row r="41" spans="1:26" x14ac:dyDescent="0.25">
      <c r="X41" s="32">
        <f t="shared" si="8"/>
        <v>0</v>
      </c>
      <c r="Y41" s="32">
        <f t="shared" si="12"/>
        <v>0</v>
      </c>
      <c r="Z41" s="32" t="e">
        <f t="shared" si="13"/>
        <v>#DIV/0!</v>
      </c>
    </row>
    <row r="42" spans="1:26" x14ac:dyDescent="0.25">
      <c r="Y42" s="32">
        <f t="shared" si="12"/>
        <v>0</v>
      </c>
      <c r="Z42" s="32" t="e">
        <f t="shared" si="13"/>
        <v>#DIV/0!</v>
      </c>
    </row>
    <row r="43" spans="1:26" x14ac:dyDescent="0.25">
      <c r="Y43" s="32">
        <f t="shared" si="12"/>
        <v>0</v>
      </c>
      <c r="Z43" s="32" t="e">
        <f t="shared" si="13"/>
        <v>#DIV/0!</v>
      </c>
    </row>
    <row r="44" spans="1:26" x14ac:dyDescent="0.25">
      <c r="X44" s="32">
        <f t="shared" ref="X44:X62" si="14">SUM(H44:M44)</f>
        <v>0</v>
      </c>
      <c r="Y44" s="32">
        <f t="shared" si="12"/>
        <v>0</v>
      </c>
      <c r="Z44" s="32" t="e">
        <f t="shared" si="13"/>
        <v>#DIV/0!</v>
      </c>
    </row>
    <row r="45" spans="1:26" x14ac:dyDescent="0.25">
      <c r="X45" s="32">
        <f t="shared" si="14"/>
        <v>0</v>
      </c>
      <c r="Y45" s="32">
        <f t="shared" si="12"/>
        <v>0</v>
      </c>
      <c r="Z45" s="32" t="e">
        <f t="shared" si="13"/>
        <v>#DIV/0!</v>
      </c>
    </row>
    <row r="46" spans="1:26" x14ac:dyDescent="0.25">
      <c r="X46" s="32">
        <f t="shared" si="14"/>
        <v>0</v>
      </c>
      <c r="Y46" s="32">
        <f t="shared" si="12"/>
        <v>0</v>
      </c>
      <c r="Z46" s="32" t="e">
        <f t="shared" si="13"/>
        <v>#DIV/0!</v>
      </c>
    </row>
    <row r="47" spans="1:26" x14ac:dyDescent="0.25">
      <c r="X47" s="32">
        <f t="shared" si="14"/>
        <v>0</v>
      </c>
      <c r="Y47" s="32">
        <f t="shared" si="12"/>
        <v>0</v>
      </c>
      <c r="Z47" s="32" t="e">
        <f t="shared" si="13"/>
        <v>#DIV/0!</v>
      </c>
    </row>
    <row r="48" spans="1:26" x14ac:dyDescent="0.25">
      <c r="X48" s="32">
        <f t="shared" si="14"/>
        <v>0</v>
      </c>
      <c r="Y48" s="32">
        <f t="shared" si="12"/>
        <v>0</v>
      </c>
      <c r="Z48" s="32" t="e">
        <f t="shared" si="13"/>
        <v>#DIV/0!</v>
      </c>
    </row>
    <row r="49" spans="24:26" x14ac:dyDescent="0.25">
      <c r="X49" s="32">
        <f t="shared" si="14"/>
        <v>0</v>
      </c>
      <c r="Y49" s="32">
        <f t="shared" si="12"/>
        <v>0</v>
      </c>
      <c r="Z49" s="32" t="e">
        <f t="shared" si="13"/>
        <v>#DIV/0!</v>
      </c>
    </row>
    <row r="50" spans="24:26" x14ac:dyDescent="0.25">
      <c r="X50" s="32">
        <f t="shared" si="14"/>
        <v>0</v>
      </c>
      <c r="Y50" s="32">
        <f t="shared" si="12"/>
        <v>0</v>
      </c>
      <c r="Z50" s="32" t="e">
        <f t="shared" si="13"/>
        <v>#DIV/0!</v>
      </c>
    </row>
    <row r="51" spans="24:26" x14ac:dyDescent="0.25">
      <c r="X51" s="32">
        <f t="shared" si="14"/>
        <v>0</v>
      </c>
      <c r="Y51" s="32">
        <f t="shared" si="12"/>
        <v>0</v>
      </c>
      <c r="Z51" s="32" t="e">
        <f t="shared" si="13"/>
        <v>#DIV/0!</v>
      </c>
    </row>
    <row r="52" spans="24:26" x14ac:dyDescent="0.25">
      <c r="X52" s="32">
        <f t="shared" si="14"/>
        <v>0</v>
      </c>
      <c r="Y52" s="32">
        <f t="shared" si="12"/>
        <v>0</v>
      </c>
      <c r="Z52" s="32" t="e">
        <f t="shared" si="13"/>
        <v>#DIV/0!</v>
      </c>
    </row>
    <row r="53" spans="24:26" x14ac:dyDescent="0.25">
      <c r="X53" s="32">
        <f t="shared" si="14"/>
        <v>0</v>
      </c>
      <c r="Y53" s="32">
        <f t="shared" si="12"/>
        <v>0</v>
      </c>
      <c r="Z53" s="32" t="e">
        <f t="shared" si="13"/>
        <v>#DIV/0!</v>
      </c>
    </row>
    <row r="54" spans="24:26" x14ac:dyDescent="0.25">
      <c r="X54" s="32">
        <f t="shared" si="14"/>
        <v>0</v>
      </c>
      <c r="Y54" s="32">
        <f t="shared" si="12"/>
        <v>0</v>
      </c>
      <c r="Z54" s="32" t="e">
        <f t="shared" si="13"/>
        <v>#DIV/0!</v>
      </c>
    </row>
    <row r="55" spans="24:26" x14ac:dyDescent="0.25">
      <c r="X55" s="32">
        <f t="shared" si="14"/>
        <v>0</v>
      </c>
      <c r="Y55" s="32">
        <f t="shared" si="12"/>
        <v>0</v>
      </c>
      <c r="Z55" s="32" t="e">
        <f t="shared" si="13"/>
        <v>#DIV/0!</v>
      </c>
    </row>
    <row r="56" spans="24:26" x14ac:dyDescent="0.25">
      <c r="X56" s="32">
        <f t="shared" si="14"/>
        <v>0</v>
      </c>
      <c r="Y56" s="32">
        <f t="shared" si="12"/>
        <v>0</v>
      </c>
      <c r="Z56" s="32" t="e">
        <f t="shared" si="13"/>
        <v>#DIV/0!</v>
      </c>
    </row>
    <row r="57" spans="24:26" x14ac:dyDescent="0.25">
      <c r="X57" s="32">
        <f t="shared" si="14"/>
        <v>0</v>
      </c>
      <c r="Y57" s="32">
        <f t="shared" si="12"/>
        <v>0</v>
      </c>
      <c r="Z57" s="32" t="e">
        <f t="shared" si="13"/>
        <v>#DIV/0!</v>
      </c>
    </row>
    <row r="58" spans="24:26" x14ac:dyDescent="0.25">
      <c r="X58" s="32">
        <f t="shared" si="14"/>
        <v>0</v>
      </c>
      <c r="Y58" s="32">
        <f t="shared" si="12"/>
        <v>0</v>
      </c>
      <c r="Z58" s="32" t="e">
        <f t="shared" si="13"/>
        <v>#DIV/0!</v>
      </c>
    </row>
    <row r="59" spans="24:26" x14ac:dyDescent="0.25">
      <c r="X59" s="32">
        <f t="shared" si="14"/>
        <v>0</v>
      </c>
      <c r="Y59" s="32">
        <f t="shared" si="12"/>
        <v>0</v>
      </c>
      <c r="Z59" s="32" t="e">
        <f t="shared" si="13"/>
        <v>#DIV/0!</v>
      </c>
    </row>
    <row r="60" spans="24:26" x14ac:dyDescent="0.25">
      <c r="X60" s="32">
        <f t="shared" si="14"/>
        <v>0</v>
      </c>
      <c r="Y60" s="32">
        <f t="shared" si="12"/>
        <v>0</v>
      </c>
      <c r="Z60" s="32" t="e">
        <f t="shared" si="13"/>
        <v>#DIV/0!</v>
      </c>
    </row>
    <row r="61" spans="24:26" x14ac:dyDescent="0.25">
      <c r="X61" s="32">
        <f t="shared" si="14"/>
        <v>0</v>
      </c>
      <c r="Y61" s="32">
        <f t="shared" si="12"/>
        <v>0</v>
      </c>
      <c r="Z61" s="32" t="e">
        <f t="shared" si="13"/>
        <v>#DIV/0!</v>
      </c>
    </row>
    <row r="62" spans="24:26" x14ac:dyDescent="0.25">
      <c r="X62" s="32">
        <f t="shared" si="14"/>
        <v>0</v>
      </c>
      <c r="Y62" s="32">
        <f t="shared" si="12"/>
        <v>0</v>
      </c>
      <c r="Z62" s="32" t="e">
        <f t="shared" si="13"/>
        <v>#DIV/0!</v>
      </c>
    </row>
    <row r="63" spans="24:26" x14ac:dyDescent="0.25">
      <c r="X63" s="32">
        <f t="shared" ref="X63:X126" si="15">SUM(H63:M63)</f>
        <v>0</v>
      </c>
      <c r="Y63" s="32">
        <f t="shared" ref="Y63:Y126" si="16">F63*X63</f>
        <v>0</v>
      </c>
      <c r="Z63" s="32" t="e">
        <f t="shared" si="13"/>
        <v>#DIV/0!</v>
      </c>
    </row>
    <row r="64" spans="24:26" x14ac:dyDescent="0.25">
      <c r="X64" s="32">
        <f t="shared" si="15"/>
        <v>0</v>
      </c>
      <c r="Y64" s="32">
        <f t="shared" si="16"/>
        <v>0</v>
      </c>
      <c r="Z64" s="32" t="e">
        <f t="shared" ref="Z64:Z75" si="17">SUM(G64/F64)</f>
        <v>#DIV/0!</v>
      </c>
    </row>
    <row r="65" spans="24:26" x14ac:dyDescent="0.25">
      <c r="X65" s="32">
        <f t="shared" si="15"/>
        <v>0</v>
      </c>
      <c r="Y65" s="32">
        <f t="shared" si="16"/>
        <v>0</v>
      </c>
      <c r="Z65" s="32" t="e">
        <f t="shared" si="17"/>
        <v>#DIV/0!</v>
      </c>
    </row>
    <row r="66" spans="24:26" x14ac:dyDescent="0.25">
      <c r="X66" s="32">
        <f t="shared" si="15"/>
        <v>0</v>
      </c>
      <c r="Y66" s="32">
        <f t="shared" si="16"/>
        <v>0</v>
      </c>
      <c r="Z66" s="32" t="e">
        <f t="shared" si="17"/>
        <v>#DIV/0!</v>
      </c>
    </row>
    <row r="67" spans="24:26" x14ac:dyDescent="0.25">
      <c r="X67" s="32">
        <f t="shared" si="15"/>
        <v>0</v>
      </c>
      <c r="Y67" s="32">
        <f t="shared" si="16"/>
        <v>0</v>
      </c>
      <c r="Z67" s="32" t="e">
        <f t="shared" si="17"/>
        <v>#DIV/0!</v>
      </c>
    </row>
    <row r="68" spans="24:26" x14ac:dyDescent="0.25">
      <c r="X68" s="32">
        <f t="shared" si="15"/>
        <v>0</v>
      </c>
      <c r="Y68" s="32">
        <f t="shared" si="16"/>
        <v>0</v>
      </c>
      <c r="Z68" s="32" t="e">
        <f t="shared" si="17"/>
        <v>#DIV/0!</v>
      </c>
    </row>
    <row r="69" spans="24:26" x14ac:dyDescent="0.25">
      <c r="X69" s="32">
        <f t="shared" si="15"/>
        <v>0</v>
      </c>
      <c r="Y69" s="32">
        <f t="shared" si="16"/>
        <v>0</v>
      </c>
      <c r="Z69" s="32" t="e">
        <f t="shared" si="17"/>
        <v>#DIV/0!</v>
      </c>
    </row>
    <row r="70" spans="24:26" x14ac:dyDescent="0.25">
      <c r="X70" s="32">
        <f t="shared" si="15"/>
        <v>0</v>
      </c>
      <c r="Y70" s="32">
        <f t="shared" si="16"/>
        <v>0</v>
      </c>
      <c r="Z70" s="32" t="e">
        <f t="shared" si="17"/>
        <v>#DIV/0!</v>
      </c>
    </row>
    <row r="71" spans="24:26" x14ac:dyDescent="0.25">
      <c r="X71" s="32">
        <f t="shared" si="15"/>
        <v>0</v>
      </c>
      <c r="Y71" s="32">
        <f t="shared" si="16"/>
        <v>0</v>
      </c>
      <c r="Z71" s="32" t="e">
        <f t="shared" si="17"/>
        <v>#DIV/0!</v>
      </c>
    </row>
    <row r="72" spans="24:26" x14ac:dyDescent="0.25">
      <c r="X72" s="32">
        <f t="shared" si="15"/>
        <v>0</v>
      </c>
      <c r="Y72" s="32">
        <f t="shared" si="16"/>
        <v>0</v>
      </c>
      <c r="Z72" s="32" t="e">
        <f t="shared" si="17"/>
        <v>#DIV/0!</v>
      </c>
    </row>
    <row r="73" spans="24:26" x14ac:dyDescent="0.25">
      <c r="X73" s="32">
        <f t="shared" si="15"/>
        <v>0</v>
      </c>
      <c r="Y73" s="32">
        <f t="shared" si="16"/>
        <v>0</v>
      </c>
      <c r="Z73" s="32" t="e">
        <f t="shared" si="17"/>
        <v>#DIV/0!</v>
      </c>
    </row>
    <row r="74" spans="24:26" x14ac:dyDescent="0.25">
      <c r="X74" s="32">
        <f t="shared" si="15"/>
        <v>0</v>
      </c>
      <c r="Y74" s="32">
        <f t="shared" si="16"/>
        <v>0</v>
      </c>
      <c r="Z74" s="32" t="e">
        <f t="shared" si="17"/>
        <v>#DIV/0!</v>
      </c>
    </row>
    <row r="75" spans="24:26" x14ac:dyDescent="0.25">
      <c r="X75" s="32">
        <f t="shared" si="15"/>
        <v>0</v>
      </c>
      <c r="Y75" s="32">
        <f t="shared" si="16"/>
        <v>0</v>
      </c>
      <c r="Z75" s="32" t="e">
        <f t="shared" si="17"/>
        <v>#DIV/0!</v>
      </c>
    </row>
    <row r="76" spans="24:26" x14ac:dyDescent="0.25">
      <c r="X76" s="32">
        <f t="shared" si="15"/>
        <v>0</v>
      </c>
      <c r="Y76" s="32">
        <f t="shared" si="16"/>
        <v>0</v>
      </c>
    </row>
    <row r="77" spans="24:26" x14ac:dyDescent="0.25">
      <c r="X77" s="32">
        <f t="shared" si="15"/>
        <v>0</v>
      </c>
      <c r="Y77" s="32">
        <f t="shared" si="16"/>
        <v>0</v>
      </c>
      <c r="Z77" s="32" t="e">
        <f t="shared" ref="Z77:Z84" si="18">SUM(G77/F77)</f>
        <v>#DIV/0!</v>
      </c>
    </row>
    <row r="78" spans="24:26" x14ac:dyDescent="0.25">
      <c r="X78" s="32">
        <f t="shared" si="15"/>
        <v>0</v>
      </c>
      <c r="Y78" s="32">
        <f t="shared" si="16"/>
        <v>0</v>
      </c>
      <c r="Z78" s="32" t="e">
        <f t="shared" si="18"/>
        <v>#DIV/0!</v>
      </c>
    </row>
    <row r="79" spans="24:26" x14ac:dyDescent="0.25">
      <c r="X79" s="32">
        <f t="shared" si="15"/>
        <v>0</v>
      </c>
      <c r="Y79" s="32">
        <f t="shared" si="16"/>
        <v>0</v>
      </c>
      <c r="Z79" s="32" t="e">
        <f t="shared" si="18"/>
        <v>#DIV/0!</v>
      </c>
    </row>
    <row r="80" spans="24:26" x14ac:dyDescent="0.25">
      <c r="X80" s="32">
        <f t="shared" si="15"/>
        <v>0</v>
      </c>
      <c r="Y80" s="32">
        <f t="shared" si="16"/>
        <v>0</v>
      </c>
      <c r="Z80" s="32" t="e">
        <f t="shared" si="18"/>
        <v>#DIV/0!</v>
      </c>
    </row>
    <row r="81" spans="24:26" x14ac:dyDescent="0.25">
      <c r="X81" s="32">
        <f t="shared" si="15"/>
        <v>0</v>
      </c>
      <c r="Y81" s="32">
        <f t="shared" si="16"/>
        <v>0</v>
      </c>
      <c r="Z81" s="32" t="e">
        <f t="shared" si="18"/>
        <v>#DIV/0!</v>
      </c>
    </row>
    <row r="82" spans="24:26" x14ac:dyDescent="0.25">
      <c r="X82" s="32">
        <f t="shared" si="15"/>
        <v>0</v>
      </c>
      <c r="Y82" s="32">
        <f t="shared" si="16"/>
        <v>0</v>
      </c>
      <c r="Z82" s="32" t="e">
        <f t="shared" si="18"/>
        <v>#DIV/0!</v>
      </c>
    </row>
    <row r="83" spans="24:26" x14ac:dyDescent="0.25">
      <c r="X83" s="32">
        <f t="shared" si="15"/>
        <v>0</v>
      </c>
      <c r="Y83" s="32">
        <f t="shared" si="16"/>
        <v>0</v>
      </c>
      <c r="Z83" s="32" t="e">
        <f t="shared" si="18"/>
        <v>#DIV/0!</v>
      </c>
    </row>
    <row r="84" spans="24:26" x14ac:dyDescent="0.25">
      <c r="X84" s="32">
        <f t="shared" si="15"/>
        <v>0</v>
      </c>
      <c r="Y84" s="32">
        <f t="shared" si="16"/>
        <v>0</v>
      </c>
      <c r="Z84" s="32" t="e">
        <f t="shared" si="18"/>
        <v>#DIV/0!</v>
      </c>
    </row>
    <row r="85" spans="24:26" x14ac:dyDescent="0.25">
      <c r="X85" s="32">
        <f t="shared" si="15"/>
        <v>0</v>
      </c>
      <c r="Y85" s="32">
        <f t="shared" si="16"/>
        <v>0</v>
      </c>
    </row>
    <row r="86" spans="24:26" x14ac:dyDescent="0.25">
      <c r="X86" s="32">
        <f t="shared" si="15"/>
        <v>0</v>
      </c>
      <c r="Y86" s="32">
        <f t="shared" si="16"/>
        <v>0</v>
      </c>
    </row>
    <row r="87" spans="24:26" x14ac:dyDescent="0.25">
      <c r="X87" s="32">
        <f t="shared" si="15"/>
        <v>0</v>
      </c>
      <c r="Y87" s="32">
        <f t="shared" si="16"/>
        <v>0</v>
      </c>
    </row>
    <row r="88" spans="24:26" x14ac:dyDescent="0.25">
      <c r="X88" s="32">
        <f t="shared" si="15"/>
        <v>0</v>
      </c>
      <c r="Y88" s="32">
        <f t="shared" si="16"/>
        <v>0</v>
      </c>
    </row>
    <row r="89" spans="24:26" x14ac:dyDescent="0.25">
      <c r="X89" s="32">
        <f t="shared" si="15"/>
        <v>0</v>
      </c>
      <c r="Y89" s="32">
        <f t="shared" si="16"/>
        <v>0</v>
      </c>
    </row>
    <row r="90" spans="24:26" x14ac:dyDescent="0.25">
      <c r="X90" s="32">
        <f t="shared" si="15"/>
        <v>0</v>
      </c>
      <c r="Y90" s="32">
        <f t="shared" si="16"/>
        <v>0</v>
      </c>
    </row>
    <row r="91" spans="24:26" x14ac:dyDescent="0.25">
      <c r="X91" s="32">
        <f t="shared" si="15"/>
        <v>0</v>
      </c>
      <c r="Y91" s="32">
        <f t="shared" si="16"/>
        <v>0</v>
      </c>
    </row>
    <row r="92" spans="24:26" x14ac:dyDescent="0.25">
      <c r="X92" s="32">
        <f t="shared" si="15"/>
        <v>0</v>
      </c>
      <c r="Y92" s="32">
        <f t="shared" si="16"/>
        <v>0</v>
      </c>
    </row>
    <row r="93" spans="24:26" x14ac:dyDescent="0.25">
      <c r="X93" s="32">
        <f t="shared" si="15"/>
        <v>0</v>
      </c>
      <c r="Y93" s="32">
        <f t="shared" si="16"/>
        <v>0</v>
      </c>
    </row>
    <row r="94" spans="24:26" x14ac:dyDescent="0.25">
      <c r="X94" s="32">
        <f t="shared" si="15"/>
        <v>0</v>
      </c>
      <c r="Y94" s="32">
        <f t="shared" si="16"/>
        <v>0</v>
      </c>
    </row>
    <row r="95" spans="24:26" x14ac:dyDescent="0.25">
      <c r="X95" s="32">
        <f t="shared" si="15"/>
        <v>0</v>
      </c>
      <c r="Y95" s="32">
        <f t="shared" si="16"/>
        <v>0</v>
      </c>
    </row>
    <row r="96" spans="24:26" x14ac:dyDescent="0.25">
      <c r="X96" s="32">
        <f t="shared" si="15"/>
        <v>0</v>
      </c>
      <c r="Y96" s="32">
        <f t="shared" si="16"/>
        <v>0</v>
      </c>
    </row>
    <row r="97" spans="24:26" x14ac:dyDescent="0.25">
      <c r="X97" s="32">
        <f t="shared" si="15"/>
        <v>0</v>
      </c>
      <c r="Y97" s="32">
        <f t="shared" si="16"/>
        <v>0</v>
      </c>
    </row>
    <row r="98" spans="24:26" x14ac:dyDescent="0.25">
      <c r="X98" s="32">
        <f t="shared" si="15"/>
        <v>0</v>
      </c>
      <c r="Y98" s="32">
        <f t="shared" si="16"/>
        <v>0</v>
      </c>
    </row>
    <row r="99" spans="24:26" x14ac:dyDescent="0.25">
      <c r="X99" s="32">
        <f t="shared" si="15"/>
        <v>0</v>
      </c>
      <c r="Y99" s="32">
        <f t="shared" si="16"/>
        <v>0</v>
      </c>
      <c r="Z99" s="32" t="s">
        <v>50</v>
      </c>
    </row>
    <row r="100" spans="24:26" x14ac:dyDescent="0.25">
      <c r="X100" s="32">
        <f t="shared" si="15"/>
        <v>0</v>
      </c>
      <c r="Y100" s="32">
        <f t="shared" si="16"/>
        <v>0</v>
      </c>
    </row>
    <row r="101" spans="24:26" x14ac:dyDescent="0.25">
      <c r="X101" s="32">
        <f t="shared" si="15"/>
        <v>0</v>
      </c>
      <c r="Y101" s="32">
        <f t="shared" si="16"/>
        <v>0</v>
      </c>
    </row>
    <row r="102" spans="24:26" x14ac:dyDescent="0.25">
      <c r="X102" s="32">
        <f t="shared" si="15"/>
        <v>0</v>
      </c>
      <c r="Y102" s="32">
        <f t="shared" si="16"/>
        <v>0</v>
      </c>
    </row>
    <row r="103" spans="24:26" x14ac:dyDescent="0.25">
      <c r="X103" s="32">
        <f t="shared" si="15"/>
        <v>0</v>
      </c>
      <c r="Y103" s="32">
        <f t="shared" si="16"/>
        <v>0</v>
      </c>
    </row>
    <row r="104" spans="24:26" x14ac:dyDescent="0.25">
      <c r="X104" s="32">
        <f t="shared" si="15"/>
        <v>0</v>
      </c>
      <c r="Y104" s="32">
        <f t="shared" si="16"/>
        <v>0</v>
      </c>
    </row>
    <row r="105" spans="24:26" x14ac:dyDescent="0.25">
      <c r="X105" s="32">
        <f t="shared" si="15"/>
        <v>0</v>
      </c>
      <c r="Y105" s="32">
        <f t="shared" si="16"/>
        <v>0</v>
      </c>
    </row>
    <row r="106" spans="24:26" x14ac:dyDescent="0.25">
      <c r="X106" s="32">
        <f t="shared" si="15"/>
        <v>0</v>
      </c>
      <c r="Y106" s="32">
        <f t="shared" si="16"/>
        <v>0</v>
      </c>
    </row>
    <row r="107" spans="24:26" x14ac:dyDescent="0.25">
      <c r="X107" s="32">
        <f t="shared" si="15"/>
        <v>0</v>
      </c>
      <c r="Y107" s="32">
        <f t="shared" si="16"/>
        <v>0</v>
      </c>
    </row>
    <row r="108" spans="24:26" x14ac:dyDescent="0.25">
      <c r="X108" s="32">
        <f t="shared" si="15"/>
        <v>0</v>
      </c>
      <c r="Y108" s="32">
        <f t="shared" si="16"/>
        <v>0</v>
      </c>
    </row>
    <row r="109" spans="24:26" x14ac:dyDescent="0.25">
      <c r="X109" s="32">
        <f t="shared" si="15"/>
        <v>0</v>
      </c>
      <c r="Y109" s="32">
        <f t="shared" si="16"/>
        <v>0</v>
      </c>
    </row>
    <row r="110" spans="24:26" x14ac:dyDescent="0.25">
      <c r="X110" s="32">
        <f t="shared" si="15"/>
        <v>0</v>
      </c>
      <c r="Y110" s="32">
        <f t="shared" si="16"/>
        <v>0</v>
      </c>
    </row>
    <row r="111" spans="24:26" x14ac:dyDescent="0.25">
      <c r="X111" s="32">
        <f t="shared" si="15"/>
        <v>0</v>
      </c>
      <c r="Y111" s="32">
        <f t="shared" si="16"/>
        <v>0</v>
      </c>
    </row>
    <row r="112" spans="24:26" x14ac:dyDescent="0.25">
      <c r="X112" s="32">
        <f t="shared" si="15"/>
        <v>0</v>
      </c>
      <c r="Y112" s="32">
        <f t="shared" si="16"/>
        <v>0</v>
      </c>
    </row>
    <row r="113" spans="24:25" x14ac:dyDescent="0.25">
      <c r="X113" s="32">
        <f t="shared" si="15"/>
        <v>0</v>
      </c>
      <c r="Y113" s="32">
        <f t="shared" si="16"/>
        <v>0</v>
      </c>
    </row>
    <row r="114" spans="24:25" x14ac:dyDescent="0.25">
      <c r="X114" s="32">
        <f t="shared" si="15"/>
        <v>0</v>
      </c>
      <c r="Y114" s="32">
        <f t="shared" si="16"/>
        <v>0</v>
      </c>
    </row>
    <row r="115" spans="24:25" x14ac:dyDescent="0.25">
      <c r="X115" s="32">
        <f t="shared" si="15"/>
        <v>0</v>
      </c>
      <c r="Y115" s="32">
        <f t="shared" si="16"/>
        <v>0</v>
      </c>
    </row>
    <row r="116" spans="24:25" x14ac:dyDescent="0.25">
      <c r="X116" s="32">
        <f t="shared" si="15"/>
        <v>0</v>
      </c>
      <c r="Y116" s="32">
        <f t="shared" si="16"/>
        <v>0</v>
      </c>
    </row>
    <row r="117" spans="24:25" x14ac:dyDescent="0.25">
      <c r="X117" s="32">
        <f t="shared" si="15"/>
        <v>0</v>
      </c>
      <c r="Y117" s="32">
        <f t="shared" si="16"/>
        <v>0</v>
      </c>
    </row>
    <row r="118" spans="24:25" x14ac:dyDescent="0.25">
      <c r="X118" s="32">
        <f t="shared" si="15"/>
        <v>0</v>
      </c>
      <c r="Y118" s="32">
        <f t="shared" si="16"/>
        <v>0</v>
      </c>
    </row>
    <row r="119" spans="24:25" x14ac:dyDescent="0.25">
      <c r="X119" s="32">
        <f t="shared" si="15"/>
        <v>0</v>
      </c>
      <c r="Y119" s="32">
        <f t="shared" si="16"/>
        <v>0</v>
      </c>
    </row>
    <row r="120" spans="24:25" x14ac:dyDescent="0.25">
      <c r="X120" s="32">
        <f t="shared" si="15"/>
        <v>0</v>
      </c>
      <c r="Y120" s="32">
        <f t="shared" si="16"/>
        <v>0</v>
      </c>
    </row>
    <row r="121" spans="24:25" x14ac:dyDescent="0.25">
      <c r="X121" s="32">
        <f t="shared" si="15"/>
        <v>0</v>
      </c>
      <c r="Y121" s="32">
        <f t="shared" si="16"/>
        <v>0</v>
      </c>
    </row>
    <row r="122" spans="24:25" x14ac:dyDescent="0.25">
      <c r="X122" s="32">
        <f t="shared" si="15"/>
        <v>0</v>
      </c>
      <c r="Y122" s="32">
        <f t="shared" si="16"/>
        <v>0</v>
      </c>
    </row>
    <row r="123" spans="24:25" x14ac:dyDescent="0.25">
      <c r="X123" s="32">
        <f t="shared" si="15"/>
        <v>0</v>
      </c>
      <c r="Y123" s="32">
        <f t="shared" si="16"/>
        <v>0</v>
      </c>
    </row>
    <row r="124" spans="24:25" x14ac:dyDescent="0.25">
      <c r="X124" s="32">
        <f t="shared" si="15"/>
        <v>0</v>
      </c>
      <c r="Y124" s="32">
        <f t="shared" si="16"/>
        <v>0</v>
      </c>
    </row>
    <row r="125" spans="24:25" x14ac:dyDescent="0.25">
      <c r="X125" s="32">
        <f t="shared" si="15"/>
        <v>0</v>
      </c>
      <c r="Y125" s="32">
        <f t="shared" si="16"/>
        <v>0</v>
      </c>
    </row>
    <row r="126" spans="24:25" x14ac:dyDescent="0.25">
      <c r="X126" s="32">
        <f t="shared" si="15"/>
        <v>0</v>
      </c>
      <c r="Y126" s="32">
        <f t="shared" si="16"/>
        <v>0</v>
      </c>
    </row>
    <row r="127" spans="24:25" x14ac:dyDescent="0.25">
      <c r="X127" s="32">
        <f t="shared" ref="X127:X186" si="19">SUM(H127:M127)</f>
        <v>0</v>
      </c>
      <c r="Y127" s="32">
        <f t="shared" ref="Y127:Y186" si="20">F127*X127</f>
        <v>0</v>
      </c>
    </row>
    <row r="128" spans="24:25" x14ac:dyDescent="0.25">
      <c r="X128" s="32">
        <f t="shared" si="19"/>
        <v>0</v>
      </c>
      <c r="Y128" s="32">
        <f t="shared" si="20"/>
        <v>0</v>
      </c>
    </row>
    <row r="129" spans="24:25" x14ac:dyDescent="0.25">
      <c r="X129" s="32">
        <f t="shared" si="19"/>
        <v>0</v>
      </c>
      <c r="Y129" s="32">
        <f t="shared" si="20"/>
        <v>0</v>
      </c>
    </row>
    <row r="130" spans="24:25" x14ac:dyDescent="0.25">
      <c r="X130" s="32">
        <f t="shared" si="19"/>
        <v>0</v>
      </c>
      <c r="Y130" s="32">
        <f t="shared" si="20"/>
        <v>0</v>
      </c>
    </row>
    <row r="131" spans="24:25" x14ac:dyDescent="0.25">
      <c r="X131" s="32">
        <f t="shared" si="19"/>
        <v>0</v>
      </c>
      <c r="Y131" s="32">
        <f t="shared" si="20"/>
        <v>0</v>
      </c>
    </row>
    <row r="132" spans="24:25" x14ac:dyDescent="0.25">
      <c r="X132" s="32">
        <f t="shared" si="19"/>
        <v>0</v>
      </c>
      <c r="Y132" s="32">
        <f t="shared" si="20"/>
        <v>0</v>
      </c>
    </row>
    <row r="133" spans="24:25" x14ac:dyDescent="0.25">
      <c r="X133" s="32">
        <f t="shared" si="19"/>
        <v>0</v>
      </c>
      <c r="Y133" s="32">
        <f t="shared" si="20"/>
        <v>0</v>
      </c>
    </row>
    <row r="134" spans="24:25" x14ac:dyDescent="0.25">
      <c r="X134" s="32">
        <f t="shared" si="19"/>
        <v>0</v>
      </c>
      <c r="Y134" s="32">
        <f t="shared" si="20"/>
        <v>0</v>
      </c>
    </row>
    <row r="135" spans="24:25" x14ac:dyDescent="0.25">
      <c r="X135" s="32">
        <f t="shared" si="19"/>
        <v>0</v>
      </c>
      <c r="Y135" s="32">
        <f t="shared" si="20"/>
        <v>0</v>
      </c>
    </row>
    <row r="136" spans="24:25" x14ac:dyDescent="0.25">
      <c r="X136" s="32">
        <f t="shared" si="19"/>
        <v>0</v>
      </c>
      <c r="Y136" s="32">
        <f t="shared" si="20"/>
        <v>0</v>
      </c>
    </row>
    <row r="137" spans="24:25" x14ac:dyDescent="0.25">
      <c r="X137" s="32">
        <f t="shared" si="19"/>
        <v>0</v>
      </c>
      <c r="Y137" s="32">
        <f t="shared" si="20"/>
        <v>0</v>
      </c>
    </row>
    <row r="138" spans="24:25" x14ac:dyDescent="0.25">
      <c r="X138" s="32">
        <f t="shared" si="19"/>
        <v>0</v>
      </c>
      <c r="Y138" s="32">
        <f t="shared" si="20"/>
        <v>0</v>
      </c>
    </row>
    <row r="139" spans="24:25" x14ac:dyDescent="0.25">
      <c r="X139" s="32">
        <f t="shared" si="19"/>
        <v>0</v>
      </c>
      <c r="Y139" s="32">
        <f t="shared" si="20"/>
        <v>0</v>
      </c>
    </row>
    <row r="140" spans="24:25" x14ac:dyDescent="0.25">
      <c r="X140" s="32">
        <f t="shared" si="19"/>
        <v>0</v>
      </c>
      <c r="Y140" s="32">
        <f t="shared" si="20"/>
        <v>0</v>
      </c>
    </row>
    <row r="141" spans="24:25" x14ac:dyDescent="0.25">
      <c r="X141" s="32">
        <f t="shared" si="19"/>
        <v>0</v>
      </c>
      <c r="Y141" s="32">
        <f t="shared" si="20"/>
        <v>0</v>
      </c>
    </row>
    <row r="142" spans="24:25" x14ac:dyDescent="0.25">
      <c r="X142" s="32">
        <f t="shared" si="19"/>
        <v>0</v>
      </c>
      <c r="Y142" s="32">
        <f t="shared" si="20"/>
        <v>0</v>
      </c>
    </row>
    <row r="143" spans="24:25" x14ac:dyDescent="0.25">
      <c r="X143" s="32">
        <f t="shared" si="19"/>
        <v>0</v>
      </c>
      <c r="Y143" s="32">
        <f t="shared" si="20"/>
        <v>0</v>
      </c>
    </row>
    <row r="144" spans="24:25" x14ac:dyDescent="0.25">
      <c r="X144" s="32">
        <f t="shared" si="19"/>
        <v>0</v>
      </c>
      <c r="Y144" s="32">
        <f t="shared" si="20"/>
        <v>0</v>
      </c>
    </row>
    <row r="145" spans="24:25" x14ac:dyDescent="0.25">
      <c r="X145" s="32">
        <f t="shared" si="19"/>
        <v>0</v>
      </c>
      <c r="Y145" s="32">
        <f t="shared" si="20"/>
        <v>0</v>
      </c>
    </row>
    <row r="146" spans="24:25" x14ac:dyDescent="0.25">
      <c r="X146" s="32">
        <f t="shared" si="19"/>
        <v>0</v>
      </c>
      <c r="Y146" s="32">
        <f t="shared" si="20"/>
        <v>0</v>
      </c>
    </row>
    <row r="147" spans="24:25" x14ac:dyDescent="0.25">
      <c r="X147" s="32">
        <f t="shared" si="19"/>
        <v>0</v>
      </c>
      <c r="Y147" s="32">
        <f t="shared" si="20"/>
        <v>0</v>
      </c>
    </row>
    <row r="148" spans="24:25" x14ac:dyDescent="0.25">
      <c r="X148" s="32">
        <f t="shared" si="19"/>
        <v>0</v>
      </c>
      <c r="Y148" s="32">
        <f t="shared" si="20"/>
        <v>0</v>
      </c>
    </row>
    <row r="149" spans="24:25" x14ac:dyDescent="0.25">
      <c r="X149" s="32">
        <f t="shared" si="19"/>
        <v>0</v>
      </c>
      <c r="Y149" s="32">
        <f t="shared" si="20"/>
        <v>0</v>
      </c>
    </row>
    <row r="150" spans="24:25" x14ac:dyDescent="0.25">
      <c r="X150" s="32">
        <f t="shared" si="19"/>
        <v>0</v>
      </c>
      <c r="Y150" s="32">
        <f t="shared" si="20"/>
        <v>0</v>
      </c>
    </row>
    <row r="151" spans="24:25" x14ac:dyDescent="0.25">
      <c r="X151" s="32">
        <f t="shared" si="19"/>
        <v>0</v>
      </c>
      <c r="Y151" s="32">
        <f t="shared" si="20"/>
        <v>0</v>
      </c>
    </row>
    <row r="152" spans="24:25" x14ac:dyDescent="0.25">
      <c r="X152" s="32">
        <f t="shared" si="19"/>
        <v>0</v>
      </c>
      <c r="Y152" s="32">
        <f t="shared" si="20"/>
        <v>0</v>
      </c>
    </row>
    <row r="153" spans="24:25" x14ac:dyDescent="0.25">
      <c r="X153" s="32">
        <f t="shared" si="19"/>
        <v>0</v>
      </c>
      <c r="Y153" s="32">
        <f t="shared" si="20"/>
        <v>0</v>
      </c>
    </row>
    <row r="154" spans="24:25" x14ac:dyDescent="0.25">
      <c r="X154" s="32">
        <f t="shared" si="19"/>
        <v>0</v>
      </c>
      <c r="Y154" s="32">
        <f t="shared" si="20"/>
        <v>0</v>
      </c>
    </row>
    <row r="155" spans="24:25" x14ac:dyDescent="0.25">
      <c r="X155" s="32">
        <f t="shared" si="19"/>
        <v>0</v>
      </c>
      <c r="Y155" s="32">
        <f t="shared" si="20"/>
        <v>0</v>
      </c>
    </row>
    <row r="156" spans="24:25" x14ac:dyDescent="0.25">
      <c r="X156" s="32">
        <f t="shared" si="19"/>
        <v>0</v>
      </c>
      <c r="Y156" s="32">
        <f t="shared" si="20"/>
        <v>0</v>
      </c>
    </row>
    <row r="157" spans="24:25" x14ac:dyDescent="0.25">
      <c r="X157" s="32">
        <f t="shared" si="19"/>
        <v>0</v>
      </c>
      <c r="Y157" s="32">
        <f t="shared" si="20"/>
        <v>0</v>
      </c>
    </row>
    <row r="158" spans="24:25" x14ac:dyDescent="0.25">
      <c r="X158" s="32">
        <f t="shared" si="19"/>
        <v>0</v>
      </c>
      <c r="Y158" s="32">
        <f t="shared" si="20"/>
        <v>0</v>
      </c>
    </row>
    <row r="159" spans="24:25" x14ac:dyDescent="0.25">
      <c r="X159" s="32">
        <f t="shared" si="19"/>
        <v>0</v>
      </c>
      <c r="Y159" s="32">
        <f t="shared" si="20"/>
        <v>0</v>
      </c>
    </row>
    <row r="160" spans="24:25" x14ac:dyDescent="0.25">
      <c r="X160" s="32">
        <f t="shared" si="19"/>
        <v>0</v>
      </c>
      <c r="Y160" s="32">
        <f t="shared" si="20"/>
        <v>0</v>
      </c>
    </row>
    <row r="161" spans="24:25" x14ac:dyDescent="0.25">
      <c r="X161" s="32">
        <f t="shared" si="19"/>
        <v>0</v>
      </c>
      <c r="Y161" s="32">
        <f t="shared" si="20"/>
        <v>0</v>
      </c>
    </row>
    <row r="162" spans="24:25" x14ac:dyDescent="0.25">
      <c r="X162" s="32">
        <f t="shared" si="19"/>
        <v>0</v>
      </c>
      <c r="Y162" s="32">
        <f t="shared" si="20"/>
        <v>0</v>
      </c>
    </row>
    <row r="163" spans="24:25" x14ac:dyDescent="0.25">
      <c r="X163" s="32">
        <f t="shared" si="19"/>
        <v>0</v>
      </c>
      <c r="Y163" s="32">
        <f t="shared" si="20"/>
        <v>0</v>
      </c>
    </row>
    <row r="164" spans="24:25" x14ac:dyDescent="0.25">
      <c r="X164" s="32">
        <f t="shared" si="19"/>
        <v>0</v>
      </c>
      <c r="Y164" s="32">
        <f t="shared" si="20"/>
        <v>0</v>
      </c>
    </row>
    <row r="165" spans="24:25" x14ac:dyDescent="0.25">
      <c r="X165" s="32">
        <f t="shared" si="19"/>
        <v>0</v>
      </c>
      <c r="Y165" s="32">
        <f t="shared" si="20"/>
        <v>0</v>
      </c>
    </row>
    <row r="166" spans="24:25" x14ac:dyDescent="0.25">
      <c r="X166" s="32">
        <f t="shared" si="19"/>
        <v>0</v>
      </c>
      <c r="Y166" s="32">
        <f t="shared" si="20"/>
        <v>0</v>
      </c>
    </row>
    <row r="167" spans="24:25" x14ac:dyDescent="0.25">
      <c r="X167" s="32">
        <f t="shared" si="19"/>
        <v>0</v>
      </c>
      <c r="Y167" s="32">
        <f t="shared" si="20"/>
        <v>0</v>
      </c>
    </row>
    <row r="168" spans="24:25" x14ac:dyDescent="0.25">
      <c r="X168" s="32">
        <f t="shared" si="19"/>
        <v>0</v>
      </c>
      <c r="Y168" s="32">
        <f t="shared" si="20"/>
        <v>0</v>
      </c>
    </row>
    <row r="169" spans="24:25" x14ac:dyDescent="0.25">
      <c r="X169" s="32">
        <f t="shared" si="19"/>
        <v>0</v>
      </c>
      <c r="Y169" s="32">
        <f t="shared" si="20"/>
        <v>0</v>
      </c>
    </row>
    <row r="170" spans="24:25" x14ac:dyDescent="0.25">
      <c r="X170" s="32">
        <f t="shared" si="19"/>
        <v>0</v>
      </c>
      <c r="Y170" s="32">
        <f t="shared" si="20"/>
        <v>0</v>
      </c>
    </row>
    <row r="171" spans="24:25" x14ac:dyDescent="0.25">
      <c r="X171" s="32">
        <f t="shared" si="19"/>
        <v>0</v>
      </c>
      <c r="Y171" s="32">
        <f t="shared" si="20"/>
        <v>0</v>
      </c>
    </row>
    <row r="172" spans="24:25" x14ac:dyDescent="0.25">
      <c r="X172" s="32">
        <f t="shared" si="19"/>
        <v>0</v>
      </c>
      <c r="Y172" s="32">
        <f t="shared" si="20"/>
        <v>0</v>
      </c>
    </row>
    <row r="173" spans="24:25" x14ac:dyDescent="0.25">
      <c r="X173" s="32">
        <f t="shared" si="19"/>
        <v>0</v>
      </c>
      <c r="Y173" s="32">
        <f t="shared" si="20"/>
        <v>0</v>
      </c>
    </row>
    <row r="174" spans="24:25" x14ac:dyDescent="0.25">
      <c r="X174" s="32">
        <f t="shared" si="19"/>
        <v>0</v>
      </c>
      <c r="Y174" s="32">
        <f t="shared" si="20"/>
        <v>0</v>
      </c>
    </row>
    <row r="175" spans="24:25" x14ac:dyDescent="0.25">
      <c r="X175" s="32">
        <f t="shared" si="19"/>
        <v>0</v>
      </c>
      <c r="Y175" s="32">
        <f t="shared" si="20"/>
        <v>0</v>
      </c>
    </row>
    <row r="176" spans="24:25" x14ac:dyDescent="0.25">
      <c r="X176" s="32">
        <f t="shared" si="19"/>
        <v>0</v>
      </c>
      <c r="Y176" s="32">
        <f t="shared" si="20"/>
        <v>0</v>
      </c>
    </row>
    <row r="177" spans="24:25" x14ac:dyDescent="0.25">
      <c r="X177" s="32">
        <f t="shared" si="19"/>
        <v>0</v>
      </c>
      <c r="Y177" s="32">
        <f t="shared" si="20"/>
        <v>0</v>
      </c>
    </row>
    <row r="178" spans="24:25" x14ac:dyDescent="0.25">
      <c r="X178" s="32">
        <f t="shared" si="19"/>
        <v>0</v>
      </c>
      <c r="Y178" s="32">
        <f t="shared" si="20"/>
        <v>0</v>
      </c>
    </row>
    <row r="179" spans="24:25" x14ac:dyDescent="0.25">
      <c r="X179" s="32">
        <f t="shared" si="19"/>
        <v>0</v>
      </c>
      <c r="Y179" s="32">
        <f t="shared" si="20"/>
        <v>0</v>
      </c>
    </row>
    <row r="180" spans="24:25" x14ac:dyDescent="0.25">
      <c r="X180" s="32">
        <f t="shared" si="19"/>
        <v>0</v>
      </c>
      <c r="Y180" s="32">
        <f t="shared" si="20"/>
        <v>0</v>
      </c>
    </row>
    <row r="181" spans="24:25" x14ac:dyDescent="0.25">
      <c r="X181" s="32">
        <f t="shared" si="19"/>
        <v>0</v>
      </c>
      <c r="Y181" s="32">
        <f t="shared" si="20"/>
        <v>0</v>
      </c>
    </row>
    <row r="182" spans="24:25" x14ac:dyDescent="0.25">
      <c r="X182" s="32">
        <f t="shared" si="19"/>
        <v>0</v>
      </c>
      <c r="Y182" s="32">
        <f t="shared" si="20"/>
        <v>0</v>
      </c>
    </row>
    <row r="183" spans="24:25" x14ac:dyDescent="0.25">
      <c r="X183" s="32">
        <f t="shared" si="19"/>
        <v>0</v>
      </c>
      <c r="Y183" s="32">
        <f t="shared" si="20"/>
        <v>0</v>
      </c>
    </row>
    <row r="184" spans="24:25" x14ac:dyDescent="0.25">
      <c r="X184" s="32">
        <f t="shared" si="19"/>
        <v>0</v>
      </c>
      <c r="Y184" s="32">
        <f t="shared" si="20"/>
        <v>0</v>
      </c>
    </row>
    <row r="185" spans="24:25" x14ac:dyDescent="0.25">
      <c r="X185" s="32">
        <f t="shared" si="19"/>
        <v>0</v>
      </c>
      <c r="Y185" s="32">
        <f t="shared" si="20"/>
        <v>0</v>
      </c>
    </row>
    <row r="186" spans="24:25" x14ac:dyDescent="0.25">
      <c r="X186" s="32">
        <f t="shared" si="19"/>
        <v>0</v>
      </c>
      <c r="Y186" s="32">
        <f t="shared" si="20"/>
        <v>0</v>
      </c>
    </row>
    <row r="188" spans="24:25" x14ac:dyDescent="0.25">
      <c r="X188" s="32">
        <f>SUM(X3:X187)</f>
        <v>140</v>
      </c>
      <c r="Y188" s="32">
        <f>SUM(Y3:Y187)</f>
        <v>3791</v>
      </c>
    </row>
  </sheetData>
  <phoneticPr fontId="1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7B64-B328-3E48-8B03-CC11CAB44AA8}">
  <dimension ref="A1:AM166"/>
  <sheetViews>
    <sheetView workbookViewId="0">
      <selection activeCell="A13" sqref="A13:AA13"/>
    </sheetView>
  </sheetViews>
  <sheetFormatPr baseColWidth="10" defaultColWidth="8.83203125" defaultRowHeight="19" x14ac:dyDescent="0.25"/>
  <cols>
    <col min="1" max="1" width="8.83203125" style="32"/>
    <col min="2" max="2" width="16.83203125" style="32" customWidth="1"/>
    <col min="3" max="3" width="11" style="32" bestFit="1" customWidth="1"/>
    <col min="4" max="4" width="31.6640625" style="32" bestFit="1" customWidth="1"/>
    <col min="5" max="5" width="11" style="32" bestFit="1" customWidth="1"/>
    <col min="6" max="6" width="9.6640625" style="32" customWidth="1"/>
    <col min="7" max="7" width="11.1640625" style="32" bestFit="1" customWidth="1"/>
    <col min="8" max="13" width="4.83203125" style="32" customWidth="1"/>
    <col min="14" max="23" width="4.83203125" style="32" hidden="1" customWidth="1"/>
    <col min="24" max="24" width="8.83203125" style="32" bestFit="1"/>
    <col min="25" max="25" width="6.33203125" style="32" bestFit="1" customWidth="1"/>
    <col min="26" max="26" width="9.5" style="32" bestFit="1" customWidth="1"/>
    <col min="27" max="27" width="8.83203125" style="32"/>
    <col min="28" max="28" width="11.5" style="32" bestFit="1" customWidth="1"/>
    <col min="29" max="32" width="8.83203125" style="32"/>
    <col min="33" max="39" width="9" style="32" bestFit="1" customWidth="1"/>
    <col min="40" max="16384" width="8.83203125" style="32"/>
  </cols>
  <sheetData>
    <row r="1" spans="1:39" x14ac:dyDescent="0.25">
      <c r="A1" s="41" t="s">
        <v>93</v>
      </c>
      <c r="B1" s="5"/>
      <c r="C1" s="5"/>
      <c r="D1" s="5">
        <v>3500</v>
      </c>
      <c r="E1" s="5" t="s">
        <v>34</v>
      </c>
      <c r="F1" s="5">
        <f>X166</f>
        <v>37</v>
      </c>
      <c r="G1" s="5">
        <f>Y166</f>
        <v>1032.1500000000001</v>
      </c>
      <c r="H1" s="42">
        <v>8</v>
      </c>
      <c r="I1" s="42">
        <v>10</v>
      </c>
      <c r="J1" s="42">
        <v>12</v>
      </c>
      <c r="K1" s="42">
        <v>14</v>
      </c>
      <c r="L1" s="42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5"/>
      <c r="Y1" s="5"/>
      <c r="Z1" s="5"/>
      <c r="AG1" s="32" t="str">
        <f>$A$1</f>
        <v>Milano</v>
      </c>
      <c r="AH1" s="32" t="str">
        <f t="shared" ref="AH1:AM1" si="0">$A$1</f>
        <v>Milano</v>
      </c>
      <c r="AI1" s="32" t="str">
        <f t="shared" si="0"/>
        <v>Milano</v>
      </c>
      <c r="AJ1" s="32" t="str">
        <f t="shared" si="0"/>
        <v>Milano</v>
      </c>
      <c r="AK1" s="32" t="str">
        <f t="shared" si="0"/>
        <v>Milano</v>
      </c>
      <c r="AL1" s="32" t="str">
        <f t="shared" si="0"/>
        <v>Milano</v>
      </c>
      <c r="AM1" s="32" t="str">
        <f t="shared" si="0"/>
        <v>Milano</v>
      </c>
    </row>
    <row r="2" spans="1:39" x14ac:dyDescent="0.2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5" t="s">
        <v>42</v>
      </c>
      <c r="Y2" s="5" t="s">
        <v>6</v>
      </c>
      <c r="Z2" s="5" t="s">
        <v>43</v>
      </c>
      <c r="AG2" s="32" t="s">
        <v>6</v>
      </c>
      <c r="AH2" s="32" t="s">
        <v>44</v>
      </c>
      <c r="AI2" s="32" t="s">
        <v>45</v>
      </c>
      <c r="AJ2" s="32" t="s">
        <v>46</v>
      </c>
      <c r="AK2" s="32" t="s">
        <v>47</v>
      </c>
      <c r="AL2" s="32" t="s">
        <v>48</v>
      </c>
      <c r="AM2" s="32" t="s">
        <v>49</v>
      </c>
    </row>
    <row r="3" spans="1:39" x14ac:dyDescent="0.25">
      <c r="H3" s="32" t="s">
        <v>61</v>
      </c>
      <c r="I3" s="32" t="s">
        <v>62</v>
      </c>
      <c r="J3" s="32" t="s">
        <v>63</v>
      </c>
      <c r="K3" s="32" t="s">
        <v>64</v>
      </c>
      <c r="L3" s="32" t="s">
        <v>65</v>
      </c>
      <c r="M3" s="32" t="s">
        <v>66</v>
      </c>
      <c r="Y3" s="32">
        <f t="shared" ref="Y3:Y43" si="1">F3*X3</f>
        <v>0</v>
      </c>
      <c r="AF3" s="32" t="s">
        <v>12</v>
      </c>
      <c r="AG3" s="32">
        <f t="shared" ref="AG3:AG14" si="2">SUMIF($A$3:$A$159,AF3,$Y$3:$Y$159)</f>
        <v>0</v>
      </c>
      <c r="AH3" s="32">
        <f t="shared" ref="AH3:AH14" si="3">SUMIF($A$3:$A$159,AF3,$H$3:$H$159)</f>
        <v>0</v>
      </c>
      <c r="AI3" s="32">
        <f t="shared" ref="AI3:AI14" si="4">SUMIF($A$3:$A$159,AF3,$I$3:$I$159)</f>
        <v>0</v>
      </c>
      <c r="AJ3" s="32">
        <f t="shared" ref="AJ3:AJ14" si="5">SUMIF($A$3:$A$159,AF3,$J$3:$J$159)</f>
        <v>0</v>
      </c>
      <c r="AK3" s="32">
        <f t="shared" ref="AK3:AK14" si="6">SUMIF($A$3:$A$159,AF3,$K$3:$K$159)</f>
        <v>0</v>
      </c>
      <c r="AL3" s="32">
        <f t="shared" ref="AL3:AL14" si="7">SUMIF($A$3:$A$159,AF3,$L$3:$L$159)</f>
        <v>0</v>
      </c>
      <c r="AM3" s="32">
        <f t="shared" ref="AM3:AM14" si="8">SUMIF($A$3:$A$159,AF3,$M$3:$M$159)</f>
        <v>0</v>
      </c>
    </row>
    <row r="4" spans="1:39" x14ac:dyDescent="0.25">
      <c r="H4" s="32">
        <v>34</v>
      </c>
      <c r="I4" s="32">
        <v>36</v>
      </c>
      <c r="J4" s="32">
        <v>38</v>
      </c>
      <c r="K4" s="32">
        <v>40</v>
      </c>
      <c r="L4" s="32">
        <v>42</v>
      </c>
      <c r="N4" s="32">
        <v>42</v>
      </c>
      <c r="O4" s="32">
        <v>35</v>
      </c>
      <c r="AF4" s="32" t="s">
        <v>13</v>
      </c>
      <c r="AG4" s="32">
        <f t="shared" si="2"/>
        <v>0</v>
      </c>
      <c r="AH4" s="32">
        <f t="shared" si="3"/>
        <v>0</v>
      </c>
      <c r="AI4" s="32">
        <f t="shared" si="4"/>
        <v>0</v>
      </c>
      <c r="AJ4" s="32">
        <f t="shared" si="5"/>
        <v>0</v>
      </c>
      <c r="AK4" s="32">
        <f t="shared" si="6"/>
        <v>0</v>
      </c>
      <c r="AL4" s="32">
        <f t="shared" si="7"/>
        <v>0</v>
      </c>
      <c r="AM4" s="32">
        <f t="shared" si="8"/>
        <v>0</v>
      </c>
    </row>
    <row r="5" spans="1:39" x14ac:dyDescent="0.25"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AF5" s="32" t="s">
        <v>14</v>
      </c>
      <c r="AG5" s="32">
        <f t="shared" si="2"/>
        <v>694.8</v>
      </c>
      <c r="AH5" s="32">
        <f t="shared" si="3"/>
        <v>0</v>
      </c>
      <c r="AI5" s="32">
        <f t="shared" si="4"/>
        <v>8</v>
      </c>
      <c r="AJ5" s="32">
        <f t="shared" si="5"/>
        <v>8</v>
      </c>
      <c r="AK5" s="32">
        <f t="shared" si="6"/>
        <v>4</v>
      </c>
      <c r="AL5" s="32">
        <f t="shared" si="7"/>
        <v>4</v>
      </c>
      <c r="AM5" s="32">
        <f t="shared" si="8"/>
        <v>0</v>
      </c>
    </row>
    <row r="6" spans="1:39" x14ac:dyDescent="0.25">
      <c r="X6" s="32">
        <f t="shared" ref="X6:X40" si="9">SUM(H6:M6)</f>
        <v>0</v>
      </c>
      <c r="Y6" s="32">
        <f t="shared" si="1"/>
        <v>0</v>
      </c>
      <c r="Z6" s="32" t="e">
        <f t="shared" ref="Z6:Z41" si="10">SUM(G6/F6)</f>
        <v>#DIV/0!</v>
      </c>
      <c r="AF6" s="32" t="s">
        <v>15</v>
      </c>
      <c r="AG6" s="32">
        <f t="shared" si="2"/>
        <v>337.35</v>
      </c>
      <c r="AH6" s="32">
        <f t="shared" si="3"/>
        <v>1</v>
      </c>
      <c r="AI6" s="32">
        <f t="shared" si="4"/>
        <v>4</v>
      </c>
      <c r="AJ6" s="32">
        <f t="shared" si="5"/>
        <v>4</v>
      </c>
      <c r="AK6" s="32">
        <f t="shared" si="6"/>
        <v>2</v>
      </c>
      <c r="AL6" s="32">
        <f t="shared" si="7"/>
        <v>2</v>
      </c>
      <c r="AM6" s="32">
        <f t="shared" si="8"/>
        <v>0</v>
      </c>
    </row>
    <row r="7" spans="1:39" x14ac:dyDescent="0.25">
      <c r="A7" s="32" t="s">
        <v>14</v>
      </c>
      <c r="C7" s="32" t="s">
        <v>144</v>
      </c>
      <c r="D7" s="32" t="s">
        <v>800</v>
      </c>
      <c r="E7" s="32" t="s">
        <v>148</v>
      </c>
      <c r="F7" s="32">
        <v>25.95</v>
      </c>
      <c r="G7" s="32">
        <v>75</v>
      </c>
      <c r="I7" s="32">
        <v>2</v>
      </c>
      <c r="J7" s="32">
        <v>2</v>
      </c>
      <c r="K7" s="32">
        <v>1</v>
      </c>
      <c r="L7" s="32">
        <v>1</v>
      </c>
      <c r="X7" s="32">
        <f t="shared" si="9"/>
        <v>6</v>
      </c>
      <c r="Y7" s="32">
        <f t="shared" si="1"/>
        <v>155.69999999999999</v>
      </c>
      <c r="Z7" s="32">
        <f t="shared" si="10"/>
        <v>2.8901734104046244</v>
      </c>
      <c r="AF7" s="32" t="s">
        <v>16</v>
      </c>
      <c r="AG7" s="32">
        <f t="shared" si="2"/>
        <v>0</v>
      </c>
      <c r="AH7" s="32">
        <f t="shared" si="3"/>
        <v>0</v>
      </c>
      <c r="AI7" s="32">
        <f t="shared" si="4"/>
        <v>0</v>
      </c>
      <c r="AJ7" s="32">
        <f t="shared" si="5"/>
        <v>0</v>
      </c>
      <c r="AK7" s="32">
        <f t="shared" si="6"/>
        <v>0</v>
      </c>
      <c r="AL7" s="32">
        <f t="shared" si="7"/>
        <v>0</v>
      </c>
      <c r="AM7" s="32">
        <f t="shared" si="8"/>
        <v>0</v>
      </c>
    </row>
    <row r="8" spans="1:39" x14ac:dyDescent="0.25">
      <c r="A8" s="32" t="s">
        <v>14</v>
      </c>
      <c r="C8" s="32" t="s">
        <v>141</v>
      </c>
      <c r="D8" s="32" t="s">
        <v>801</v>
      </c>
      <c r="E8" s="32" t="s">
        <v>132</v>
      </c>
      <c r="F8" s="32">
        <v>33.950000000000003</v>
      </c>
      <c r="G8" s="32">
        <v>99</v>
      </c>
      <c r="I8" s="32">
        <v>2</v>
      </c>
      <c r="J8" s="32">
        <v>2</v>
      </c>
      <c r="K8" s="32">
        <v>1</v>
      </c>
      <c r="L8" s="32">
        <v>1</v>
      </c>
      <c r="X8" s="32">
        <f t="shared" si="9"/>
        <v>6</v>
      </c>
      <c r="Y8" s="32">
        <f t="shared" si="1"/>
        <v>203.70000000000002</v>
      </c>
      <c r="Z8" s="32">
        <f t="shared" si="10"/>
        <v>2.9160530191458025</v>
      </c>
      <c r="AF8" s="32" t="s">
        <v>17</v>
      </c>
      <c r="AG8" s="32">
        <f t="shared" si="2"/>
        <v>0</v>
      </c>
      <c r="AH8" s="32">
        <f t="shared" si="3"/>
        <v>0</v>
      </c>
      <c r="AI8" s="32">
        <f t="shared" si="4"/>
        <v>0</v>
      </c>
      <c r="AJ8" s="32">
        <f t="shared" si="5"/>
        <v>0</v>
      </c>
      <c r="AK8" s="32">
        <f t="shared" si="6"/>
        <v>0</v>
      </c>
      <c r="AL8" s="32">
        <f t="shared" si="7"/>
        <v>0</v>
      </c>
      <c r="AM8" s="32">
        <f t="shared" si="8"/>
        <v>0</v>
      </c>
    </row>
    <row r="9" spans="1:39" x14ac:dyDescent="0.25">
      <c r="A9" s="32" t="s">
        <v>15</v>
      </c>
      <c r="C9" s="32" t="s">
        <v>144</v>
      </c>
      <c r="D9" s="32" t="s">
        <v>802</v>
      </c>
      <c r="E9" s="32" t="s">
        <v>155</v>
      </c>
      <c r="F9" s="32">
        <v>25.95</v>
      </c>
      <c r="G9" s="32">
        <v>75</v>
      </c>
      <c r="H9" s="32">
        <v>1</v>
      </c>
      <c r="I9" s="32">
        <v>2</v>
      </c>
      <c r="J9" s="32">
        <v>2</v>
      </c>
      <c r="K9" s="32">
        <v>1</v>
      </c>
      <c r="L9" s="32">
        <v>1</v>
      </c>
      <c r="X9" s="32">
        <f t="shared" si="9"/>
        <v>7</v>
      </c>
      <c r="Y9" s="32">
        <f t="shared" si="1"/>
        <v>181.65</v>
      </c>
      <c r="Z9" s="32">
        <f t="shared" si="10"/>
        <v>2.8901734104046244</v>
      </c>
      <c r="AF9" s="32" t="s">
        <v>18</v>
      </c>
      <c r="AG9" s="32">
        <f t="shared" si="2"/>
        <v>0</v>
      </c>
      <c r="AH9" s="32">
        <f t="shared" si="3"/>
        <v>0</v>
      </c>
      <c r="AI9" s="32">
        <f t="shared" si="4"/>
        <v>0</v>
      </c>
      <c r="AJ9" s="32">
        <f t="shared" si="5"/>
        <v>0</v>
      </c>
      <c r="AK9" s="32">
        <f t="shared" si="6"/>
        <v>0</v>
      </c>
      <c r="AL9" s="32">
        <f t="shared" si="7"/>
        <v>0</v>
      </c>
      <c r="AM9" s="32">
        <f t="shared" si="8"/>
        <v>0</v>
      </c>
    </row>
    <row r="10" spans="1:39" x14ac:dyDescent="0.25">
      <c r="A10" s="32" t="s">
        <v>14</v>
      </c>
      <c r="C10" s="32" t="s">
        <v>144</v>
      </c>
      <c r="D10" s="32" t="s">
        <v>803</v>
      </c>
      <c r="E10" s="32" t="s">
        <v>239</v>
      </c>
      <c r="F10" s="32">
        <v>29.95</v>
      </c>
      <c r="G10" s="32">
        <v>79</v>
      </c>
      <c r="I10" s="32">
        <v>2</v>
      </c>
      <c r="J10" s="32">
        <v>2</v>
      </c>
      <c r="K10" s="32">
        <v>1</v>
      </c>
      <c r="L10" s="32">
        <v>1</v>
      </c>
      <c r="X10" s="32">
        <f t="shared" si="9"/>
        <v>6</v>
      </c>
      <c r="Y10" s="32">
        <f t="shared" si="1"/>
        <v>179.7</v>
      </c>
      <c r="Z10" s="32">
        <f t="shared" si="10"/>
        <v>2.637729549248748</v>
      </c>
      <c r="AF10" s="32" t="s">
        <v>19</v>
      </c>
      <c r="AG10" s="32">
        <f t="shared" si="2"/>
        <v>0</v>
      </c>
      <c r="AH10" s="32">
        <f t="shared" si="3"/>
        <v>0</v>
      </c>
      <c r="AI10" s="32">
        <f t="shared" si="4"/>
        <v>0</v>
      </c>
      <c r="AJ10" s="32">
        <f t="shared" si="5"/>
        <v>0</v>
      </c>
      <c r="AK10" s="32">
        <f t="shared" si="6"/>
        <v>0</v>
      </c>
      <c r="AL10" s="32">
        <f t="shared" si="7"/>
        <v>0</v>
      </c>
      <c r="AM10" s="32">
        <f t="shared" si="8"/>
        <v>0</v>
      </c>
    </row>
    <row r="11" spans="1:39" x14ac:dyDescent="0.25">
      <c r="A11" s="32" t="s">
        <v>14</v>
      </c>
      <c r="C11" s="32" t="s">
        <v>144</v>
      </c>
      <c r="D11" s="32" t="s">
        <v>804</v>
      </c>
      <c r="E11" s="32" t="s">
        <v>795</v>
      </c>
      <c r="F11" s="32">
        <v>25.95</v>
      </c>
      <c r="G11" s="32">
        <v>75</v>
      </c>
      <c r="I11" s="32">
        <v>2</v>
      </c>
      <c r="J11" s="32">
        <v>2</v>
      </c>
      <c r="K11" s="32">
        <v>1</v>
      </c>
      <c r="L11" s="32">
        <v>1</v>
      </c>
      <c r="X11" s="32">
        <f t="shared" si="9"/>
        <v>6</v>
      </c>
      <c r="Y11" s="32">
        <f t="shared" si="1"/>
        <v>155.69999999999999</v>
      </c>
      <c r="Z11" s="32">
        <f t="shared" si="10"/>
        <v>2.8901734104046244</v>
      </c>
      <c r="AF11" s="32" t="s">
        <v>20</v>
      </c>
      <c r="AG11" s="32">
        <f t="shared" si="2"/>
        <v>0</v>
      </c>
      <c r="AH11" s="32">
        <f t="shared" si="3"/>
        <v>0</v>
      </c>
      <c r="AI11" s="32">
        <f t="shared" si="4"/>
        <v>0</v>
      </c>
      <c r="AJ11" s="32">
        <f t="shared" si="5"/>
        <v>0</v>
      </c>
      <c r="AK11" s="32">
        <f t="shared" si="6"/>
        <v>0</v>
      </c>
      <c r="AL11" s="32">
        <f t="shared" si="7"/>
        <v>0</v>
      </c>
      <c r="AM11" s="32">
        <f t="shared" si="8"/>
        <v>0</v>
      </c>
    </row>
    <row r="12" spans="1:39" x14ac:dyDescent="0.25">
      <c r="A12" s="32" t="s">
        <v>15</v>
      </c>
      <c r="C12" s="32" t="s">
        <v>144</v>
      </c>
      <c r="D12" s="32" t="s">
        <v>805</v>
      </c>
      <c r="E12" s="32" t="s">
        <v>127</v>
      </c>
      <c r="F12" s="32">
        <v>25.95</v>
      </c>
      <c r="G12" s="32">
        <v>75</v>
      </c>
      <c r="I12" s="32">
        <v>2</v>
      </c>
      <c r="J12" s="32">
        <v>2</v>
      </c>
      <c r="K12" s="32">
        <v>1</v>
      </c>
      <c r="L12" s="32">
        <v>1</v>
      </c>
      <c r="X12" s="32">
        <f t="shared" si="9"/>
        <v>6</v>
      </c>
      <c r="Y12" s="32">
        <f t="shared" si="1"/>
        <v>155.69999999999999</v>
      </c>
      <c r="Z12" s="32">
        <f t="shared" si="10"/>
        <v>2.8901734104046244</v>
      </c>
      <c r="AF12" s="32" t="s">
        <v>21</v>
      </c>
      <c r="AG12" s="32">
        <f t="shared" si="2"/>
        <v>0</v>
      </c>
      <c r="AH12" s="32">
        <f t="shared" si="3"/>
        <v>0</v>
      </c>
      <c r="AI12" s="32">
        <f t="shared" si="4"/>
        <v>0</v>
      </c>
      <c r="AJ12" s="32">
        <f t="shared" si="5"/>
        <v>0</v>
      </c>
      <c r="AK12" s="32">
        <f t="shared" si="6"/>
        <v>0</v>
      </c>
      <c r="AL12" s="32">
        <f t="shared" si="7"/>
        <v>0</v>
      </c>
      <c r="AM12" s="32">
        <f t="shared" si="8"/>
        <v>0</v>
      </c>
    </row>
    <row r="13" spans="1:39" x14ac:dyDescent="0.25">
      <c r="A13" s="32" t="s">
        <v>12</v>
      </c>
      <c r="B13" s="64" t="s">
        <v>304</v>
      </c>
      <c r="C13" s="32" t="s">
        <v>128</v>
      </c>
      <c r="D13" s="32" t="s">
        <v>504</v>
      </c>
      <c r="E13" s="32" t="s">
        <v>177</v>
      </c>
      <c r="F13" s="32">
        <v>33.950000000000003</v>
      </c>
      <c r="G13" s="32">
        <v>89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X13" s="32">
        <f>SUM(H13:M13)</f>
        <v>0</v>
      </c>
      <c r="Y13" s="32">
        <f>F13*X13</f>
        <v>0</v>
      </c>
      <c r="Z13" s="32">
        <f>SUM(G13/F13)</f>
        <v>2.6215022091310747</v>
      </c>
      <c r="AA13" s="32" t="s">
        <v>755</v>
      </c>
      <c r="AF13" s="32" t="s">
        <v>22</v>
      </c>
      <c r="AG13" s="32">
        <f t="shared" si="2"/>
        <v>0</v>
      </c>
      <c r="AH13" s="32">
        <f t="shared" si="3"/>
        <v>0</v>
      </c>
      <c r="AI13" s="32">
        <f t="shared" si="4"/>
        <v>0</v>
      </c>
      <c r="AJ13" s="32">
        <f t="shared" si="5"/>
        <v>0</v>
      </c>
      <c r="AK13" s="32">
        <f t="shared" si="6"/>
        <v>0</v>
      </c>
      <c r="AL13" s="32">
        <f t="shared" si="7"/>
        <v>0</v>
      </c>
      <c r="AM13" s="32">
        <f t="shared" si="8"/>
        <v>0</v>
      </c>
    </row>
    <row r="14" spans="1:39" x14ac:dyDescent="0.25">
      <c r="X14" s="32">
        <f t="shared" si="9"/>
        <v>0</v>
      </c>
      <c r="Y14" s="32">
        <f t="shared" si="1"/>
        <v>0</v>
      </c>
      <c r="Z14" s="32" t="e">
        <f t="shared" si="10"/>
        <v>#DIV/0!</v>
      </c>
      <c r="AF14" s="32" t="s">
        <v>23</v>
      </c>
      <c r="AG14" s="32">
        <f t="shared" si="2"/>
        <v>0</v>
      </c>
      <c r="AH14" s="32">
        <f t="shared" si="3"/>
        <v>0</v>
      </c>
      <c r="AI14" s="32">
        <f t="shared" si="4"/>
        <v>0</v>
      </c>
      <c r="AJ14" s="32">
        <f t="shared" si="5"/>
        <v>0</v>
      </c>
      <c r="AK14" s="32">
        <f t="shared" si="6"/>
        <v>0</v>
      </c>
      <c r="AL14" s="32">
        <f t="shared" si="7"/>
        <v>0</v>
      </c>
      <c r="AM14" s="32">
        <f t="shared" si="8"/>
        <v>0</v>
      </c>
    </row>
    <row r="15" spans="1:39" x14ac:dyDescent="0.25">
      <c r="X15" s="32">
        <f t="shared" si="9"/>
        <v>0</v>
      </c>
      <c r="Y15" s="32">
        <f t="shared" si="1"/>
        <v>0</v>
      </c>
      <c r="Z15" s="32" t="e">
        <f t="shared" si="10"/>
        <v>#DIV/0!</v>
      </c>
      <c r="AF15" s="32" t="str">
        <f>A1</f>
        <v>Milano</v>
      </c>
      <c r="AG15" s="32">
        <f>SUM(AG3:AG14)</f>
        <v>1032.1500000000001</v>
      </c>
      <c r="AH15" s="32">
        <f t="shared" ref="AH15:AM15" si="11">SUM(AH3:AH14)</f>
        <v>1</v>
      </c>
      <c r="AI15" s="32">
        <f t="shared" si="11"/>
        <v>12</v>
      </c>
      <c r="AJ15" s="32">
        <f t="shared" si="11"/>
        <v>12</v>
      </c>
      <c r="AK15" s="32">
        <f t="shared" si="11"/>
        <v>6</v>
      </c>
      <c r="AL15" s="32">
        <f t="shared" si="11"/>
        <v>6</v>
      </c>
      <c r="AM15" s="32">
        <f t="shared" si="11"/>
        <v>0</v>
      </c>
    </row>
    <row r="16" spans="1:39" x14ac:dyDescent="0.25">
      <c r="X16" s="32">
        <f t="shared" si="9"/>
        <v>0</v>
      </c>
      <c r="Y16" s="32">
        <f>F17*X16</f>
        <v>0</v>
      </c>
      <c r="Z16" s="32" t="e">
        <f>SUM(G17/F17)</f>
        <v>#DIV/0!</v>
      </c>
    </row>
    <row r="17" spans="24:26" x14ac:dyDescent="0.25">
      <c r="X17" s="32">
        <f t="shared" si="9"/>
        <v>0</v>
      </c>
      <c r="Y17" s="32">
        <f>F18*X17</f>
        <v>0</v>
      </c>
      <c r="Z17" s="32" t="e">
        <f>SUM(G18/F18)</f>
        <v>#DIV/0!</v>
      </c>
    </row>
    <row r="18" spans="24:26" x14ac:dyDescent="0.25">
      <c r="X18" s="32">
        <f t="shared" si="9"/>
        <v>0</v>
      </c>
      <c r="Y18" s="32">
        <f t="shared" si="1"/>
        <v>0</v>
      </c>
      <c r="Z18" s="32" t="e">
        <f t="shared" si="10"/>
        <v>#DIV/0!</v>
      </c>
    </row>
    <row r="19" spans="24:26" x14ac:dyDescent="0.25">
      <c r="X19" s="32">
        <f t="shared" si="9"/>
        <v>0</v>
      </c>
      <c r="Y19" s="32">
        <f t="shared" si="1"/>
        <v>0</v>
      </c>
      <c r="Z19" s="32" t="e">
        <f t="shared" si="10"/>
        <v>#DIV/0!</v>
      </c>
    </row>
    <row r="20" spans="24:26" x14ac:dyDescent="0.25">
      <c r="Y20" s="32">
        <f t="shared" si="1"/>
        <v>0</v>
      </c>
      <c r="Z20" s="32" t="e">
        <f t="shared" si="10"/>
        <v>#DIV/0!</v>
      </c>
    </row>
    <row r="21" spans="24:26" x14ac:dyDescent="0.25">
      <c r="Y21" s="32">
        <f t="shared" si="1"/>
        <v>0</v>
      </c>
      <c r="Z21" s="32" t="e">
        <f t="shared" si="10"/>
        <v>#DIV/0!</v>
      </c>
    </row>
    <row r="22" spans="24:26" x14ac:dyDescent="0.25">
      <c r="X22" s="32">
        <f t="shared" si="9"/>
        <v>0</v>
      </c>
      <c r="Y22" s="32">
        <f t="shared" si="1"/>
        <v>0</v>
      </c>
      <c r="Z22" s="32" t="e">
        <f t="shared" si="10"/>
        <v>#DIV/0!</v>
      </c>
    </row>
    <row r="23" spans="24:26" x14ac:dyDescent="0.25">
      <c r="X23" s="32">
        <f t="shared" si="9"/>
        <v>0</v>
      </c>
      <c r="Y23" s="32">
        <f t="shared" si="1"/>
        <v>0</v>
      </c>
      <c r="Z23" s="32" t="e">
        <f t="shared" si="10"/>
        <v>#DIV/0!</v>
      </c>
    </row>
    <row r="24" spans="24:26" x14ac:dyDescent="0.25">
      <c r="X24" s="32">
        <f t="shared" si="9"/>
        <v>0</v>
      </c>
      <c r="Y24" s="32">
        <f t="shared" si="1"/>
        <v>0</v>
      </c>
      <c r="Z24" s="32" t="e">
        <f t="shared" si="10"/>
        <v>#DIV/0!</v>
      </c>
    </row>
    <row r="25" spans="24:26" x14ac:dyDescent="0.25">
      <c r="X25" s="32">
        <f t="shared" si="9"/>
        <v>0</v>
      </c>
      <c r="Y25" s="32">
        <f t="shared" si="1"/>
        <v>0</v>
      </c>
      <c r="Z25" s="32" t="e">
        <f t="shared" si="10"/>
        <v>#DIV/0!</v>
      </c>
    </row>
    <row r="26" spans="24:26" x14ac:dyDescent="0.25">
      <c r="X26" s="32">
        <f t="shared" si="9"/>
        <v>0</v>
      </c>
      <c r="Y26" s="32">
        <f t="shared" si="1"/>
        <v>0</v>
      </c>
      <c r="Z26" s="32" t="e">
        <f t="shared" si="10"/>
        <v>#DIV/0!</v>
      </c>
    </row>
    <row r="27" spans="24:26" x14ac:dyDescent="0.25">
      <c r="X27" s="32">
        <f t="shared" si="9"/>
        <v>0</v>
      </c>
      <c r="Y27" s="32">
        <f t="shared" si="1"/>
        <v>0</v>
      </c>
      <c r="Z27" s="32" t="e">
        <f t="shared" si="10"/>
        <v>#DIV/0!</v>
      </c>
    </row>
    <row r="28" spans="24:26" x14ac:dyDescent="0.25">
      <c r="X28" s="32">
        <f t="shared" si="9"/>
        <v>0</v>
      </c>
      <c r="Y28" s="32">
        <f t="shared" si="1"/>
        <v>0</v>
      </c>
      <c r="Z28" s="32" t="e">
        <f t="shared" si="10"/>
        <v>#DIV/0!</v>
      </c>
    </row>
    <row r="29" spans="24:26" x14ac:dyDescent="0.25">
      <c r="X29" s="32">
        <f t="shared" si="9"/>
        <v>0</v>
      </c>
      <c r="Y29" s="32">
        <f t="shared" si="1"/>
        <v>0</v>
      </c>
      <c r="Z29" s="32" t="e">
        <f t="shared" si="10"/>
        <v>#DIV/0!</v>
      </c>
    </row>
    <row r="30" spans="24:26" x14ac:dyDescent="0.25">
      <c r="X30" s="32">
        <f t="shared" si="9"/>
        <v>0</v>
      </c>
      <c r="Y30" s="32">
        <f t="shared" si="1"/>
        <v>0</v>
      </c>
      <c r="Z30" s="32" t="e">
        <f t="shared" si="10"/>
        <v>#DIV/0!</v>
      </c>
    </row>
    <row r="31" spans="24:26" x14ac:dyDescent="0.25">
      <c r="X31" s="32">
        <f t="shared" si="9"/>
        <v>0</v>
      </c>
      <c r="Y31" s="32">
        <f t="shared" si="1"/>
        <v>0</v>
      </c>
      <c r="Z31" s="32" t="e">
        <f t="shared" si="10"/>
        <v>#DIV/0!</v>
      </c>
    </row>
    <row r="32" spans="24:26" x14ac:dyDescent="0.25">
      <c r="X32" s="32">
        <f t="shared" si="9"/>
        <v>0</v>
      </c>
      <c r="Y32" s="32">
        <f t="shared" si="1"/>
        <v>0</v>
      </c>
      <c r="Z32" s="32" t="e">
        <f t="shared" si="10"/>
        <v>#DIV/0!</v>
      </c>
    </row>
    <row r="33" spans="24:26" x14ac:dyDescent="0.25">
      <c r="X33" s="32">
        <f t="shared" si="9"/>
        <v>0</v>
      </c>
      <c r="Y33" s="32">
        <f t="shared" si="1"/>
        <v>0</v>
      </c>
      <c r="Z33" s="32" t="e">
        <f t="shared" si="10"/>
        <v>#DIV/0!</v>
      </c>
    </row>
    <row r="34" spans="24:26" x14ac:dyDescent="0.25">
      <c r="X34" s="32">
        <f t="shared" si="9"/>
        <v>0</v>
      </c>
      <c r="Y34" s="32">
        <f t="shared" si="1"/>
        <v>0</v>
      </c>
      <c r="Z34" s="32" t="e">
        <f t="shared" si="10"/>
        <v>#DIV/0!</v>
      </c>
    </row>
    <row r="35" spans="24:26" x14ac:dyDescent="0.25">
      <c r="X35" s="32">
        <f t="shared" si="9"/>
        <v>0</v>
      </c>
      <c r="Y35" s="32">
        <f t="shared" si="1"/>
        <v>0</v>
      </c>
      <c r="Z35" s="32" t="e">
        <f t="shared" si="10"/>
        <v>#DIV/0!</v>
      </c>
    </row>
    <row r="36" spans="24:26" x14ac:dyDescent="0.25">
      <c r="X36" s="32">
        <f t="shared" si="9"/>
        <v>0</v>
      </c>
      <c r="Y36" s="32">
        <f t="shared" si="1"/>
        <v>0</v>
      </c>
      <c r="Z36" s="32" t="e">
        <f t="shared" si="10"/>
        <v>#DIV/0!</v>
      </c>
    </row>
    <row r="37" spans="24:26" x14ac:dyDescent="0.25">
      <c r="X37" s="32">
        <f t="shared" si="9"/>
        <v>0</v>
      </c>
      <c r="Y37" s="32">
        <f t="shared" si="1"/>
        <v>0</v>
      </c>
      <c r="Z37" s="32" t="e">
        <f t="shared" si="10"/>
        <v>#DIV/0!</v>
      </c>
    </row>
    <row r="38" spans="24:26" x14ac:dyDescent="0.25">
      <c r="X38" s="32">
        <f t="shared" si="9"/>
        <v>0</v>
      </c>
      <c r="Y38" s="32">
        <f t="shared" si="1"/>
        <v>0</v>
      </c>
      <c r="Z38" s="32" t="e">
        <f t="shared" si="10"/>
        <v>#DIV/0!</v>
      </c>
    </row>
    <row r="39" spans="24:26" x14ac:dyDescent="0.25">
      <c r="X39" s="32">
        <f t="shared" si="9"/>
        <v>0</v>
      </c>
      <c r="Y39" s="32">
        <f t="shared" si="1"/>
        <v>0</v>
      </c>
      <c r="Z39" s="32" t="e">
        <f t="shared" si="10"/>
        <v>#DIV/0!</v>
      </c>
    </row>
    <row r="40" spans="24:26" x14ac:dyDescent="0.25">
      <c r="X40" s="32">
        <f t="shared" si="9"/>
        <v>0</v>
      </c>
      <c r="Y40" s="32">
        <f t="shared" si="1"/>
        <v>0</v>
      </c>
      <c r="Z40" s="32" t="e">
        <f t="shared" si="10"/>
        <v>#DIV/0!</v>
      </c>
    </row>
    <row r="41" spans="24:26" x14ac:dyDescent="0.25">
      <c r="X41" s="32">
        <f t="shared" ref="X41:X104" si="12">SUM(H41:M41)</f>
        <v>0</v>
      </c>
      <c r="Y41" s="32">
        <f t="shared" si="1"/>
        <v>0</v>
      </c>
      <c r="Z41" s="32" t="e">
        <f t="shared" si="10"/>
        <v>#DIV/0!</v>
      </c>
    </row>
    <row r="42" spans="24:26" x14ac:dyDescent="0.25">
      <c r="X42" s="32">
        <f t="shared" si="12"/>
        <v>0</v>
      </c>
      <c r="Y42" s="32">
        <f t="shared" si="1"/>
        <v>0</v>
      </c>
      <c r="Z42" s="32" t="e">
        <f t="shared" ref="Z42:Z53" si="13">SUM(G42/F42)</f>
        <v>#DIV/0!</v>
      </c>
    </row>
    <row r="43" spans="24:26" x14ac:dyDescent="0.25">
      <c r="X43" s="32">
        <f t="shared" si="12"/>
        <v>0</v>
      </c>
      <c r="Y43" s="32">
        <f t="shared" si="1"/>
        <v>0</v>
      </c>
      <c r="Z43" s="32" t="e">
        <f t="shared" si="13"/>
        <v>#DIV/0!</v>
      </c>
    </row>
    <row r="44" spans="24:26" x14ac:dyDescent="0.25">
      <c r="X44" s="32">
        <f t="shared" si="12"/>
        <v>0</v>
      </c>
      <c r="Y44" s="32">
        <f t="shared" ref="Y44:Y107" si="14">F44*X44</f>
        <v>0</v>
      </c>
      <c r="Z44" s="32" t="e">
        <f t="shared" si="13"/>
        <v>#DIV/0!</v>
      </c>
    </row>
    <row r="45" spans="24:26" x14ac:dyDescent="0.25">
      <c r="X45" s="32">
        <f t="shared" si="12"/>
        <v>0</v>
      </c>
      <c r="Y45" s="32">
        <f t="shared" si="14"/>
        <v>0</v>
      </c>
      <c r="Z45" s="32" t="e">
        <f t="shared" si="13"/>
        <v>#DIV/0!</v>
      </c>
    </row>
    <row r="46" spans="24:26" x14ac:dyDescent="0.25">
      <c r="X46" s="32">
        <f t="shared" si="12"/>
        <v>0</v>
      </c>
      <c r="Y46" s="32">
        <f t="shared" si="14"/>
        <v>0</v>
      </c>
      <c r="Z46" s="32" t="e">
        <f t="shared" si="13"/>
        <v>#DIV/0!</v>
      </c>
    </row>
    <row r="47" spans="24:26" x14ac:dyDescent="0.25">
      <c r="X47" s="32">
        <f t="shared" si="12"/>
        <v>0</v>
      </c>
      <c r="Y47" s="32">
        <f t="shared" si="14"/>
        <v>0</v>
      </c>
      <c r="Z47" s="32" t="e">
        <f t="shared" si="13"/>
        <v>#DIV/0!</v>
      </c>
    </row>
    <row r="48" spans="24:26" x14ac:dyDescent="0.25">
      <c r="X48" s="32">
        <f t="shared" si="12"/>
        <v>0</v>
      </c>
      <c r="Y48" s="32">
        <f t="shared" si="14"/>
        <v>0</v>
      </c>
      <c r="Z48" s="32" t="e">
        <f t="shared" si="13"/>
        <v>#DIV/0!</v>
      </c>
    </row>
    <row r="49" spans="24:26" x14ac:dyDescent="0.25">
      <c r="X49" s="32">
        <f t="shared" si="12"/>
        <v>0</v>
      </c>
      <c r="Y49" s="32">
        <f t="shared" si="14"/>
        <v>0</v>
      </c>
      <c r="Z49" s="32" t="e">
        <f t="shared" si="13"/>
        <v>#DIV/0!</v>
      </c>
    </row>
    <row r="50" spans="24:26" x14ac:dyDescent="0.25">
      <c r="X50" s="32">
        <f t="shared" si="12"/>
        <v>0</v>
      </c>
      <c r="Y50" s="32">
        <f t="shared" si="14"/>
        <v>0</v>
      </c>
      <c r="Z50" s="32" t="e">
        <f t="shared" si="13"/>
        <v>#DIV/0!</v>
      </c>
    </row>
    <row r="51" spans="24:26" x14ac:dyDescent="0.25">
      <c r="X51" s="32">
        <f t="shared" si="12"/>
        <v>0</v>
      </c>
      <c r="Y51" s="32">
        <f t="shared" si="14"/>
        <v>0</v>
      </c>
      <c r="Z51" s="32" t="e">
        <f t="shared" si="13"/>
        <v>#DIV/0!</v>
      </c>
    </row>
    <row r="52" spans="24:26" x14ac:dyDescent="0.25">
      <c r="X52" s="32">
        <f t="shared" si="12"/>
        <v>0</v>
      </c>
      <c r="Y52" s="32">
        <f t="shared" si="14"/>
        <v>0</v>
      </c>
      <c r="Z52" s="32" t="e">
        <f t="shared" si="13"/>
        <v>#DIV/0!</v>
      </c>
    </row>
    <row r="53" spans="24:26" x14ac:dyDescent="0.25">
      <c r="X53" s="32">
        <f t="shared" si="12"/>
        <v>0</v>
      </c>
      <c r="Y53" s="32">
        <f t="shared" si="14"/>
        <v>0</v>
      </c>
      <c r="Z53" s="32" t="e">
        <f t="shared" si="13"/>
        <v>#DIV/0!</v>
      </c>
    </row>
    <row r="54" spans="24:26" x14ac:dyDescent="0.25">
      <c r="X54" s="32">
        <f t="shared" si="12"/>
        <v>0</v>
      </c>
      <c r="Y54" s="32">
        <f t="shared" si="14"/>
        <v>0</v>
      </c>
    </row>
    <row r="55" spans="24:26" x14ac:dyDescent="0.25">
      <c r="X55" s="32">
        <f t="shared" si="12"/>
        <v>0</v>
      </c>
      <c r="Y55" s="32">
        <f t="shared" si="14"/>
        <v>0</v>
      </c>
      <c r="Z55" s="32" t="e">
        <f t="shared" ref="Z55:Z62" si="15">SUM(G55/F55)</f>
        <v>#DIV/0!</v>
      </c>
    </row>
    <row r="56" spans="24:26" x14ac:dyDescent="0.25">
      <c r="X56" s="32">
        <f t="shared" si="12"/>
        <v>0</v>
      </c>
      <c r="Y56" s="32">
        <f t="shared" si="14"/>
        <v>0</v>
      </c>
      <c r="Z56" s="32" t="e">
        <f t="shared" si="15"/>
        <v>#DIV/0!</v>
      </c>
    </row>
    <row r="57" spans="24:26" x14ac:dyDescent="0.25">
      <c r="X57" s="32">
        <f t="shared" si="12"/>
        <v>0</v>
      </c>
      <c r="Y57" s="32">
        <f t="shared" si="14"/>
        <v>0</v>
      </c>
      <c r="Z57" s="32" t="e">
        <f t="shared" si="15"/>
        <v>#DIV/0!</v>
      </c>
    </row>
    <row r="58" spans="24:26" x14ac:dyDescent="0.25">
      <c r="X58" s="32">
        <f t="shared" si="12"/>
        <v>0</v>
      </c>
      <c r="Y58" s="32">
        <f t="shared" si="14"/>
        <v>0</v>
      </c>
      <c r="Z58" s="32" t="e">
        <f t="shared" si="15"/>
        <v>#DIV/0!</v>
      </c>
    </row>
    <row r="59" spans="24:26" x14ac:dyDescent="0.25">
      <c r="X59" s="32">
        <f t="shared" si="12"/>
        <v>0</v>
      </c>
      <c r="Y59" s="32">
        <f t="shared" si="14"/>
        <v>0</v>
      </c>
      <c r="Z59" s="32" t="e">
        <f t="shared" si="15"/>
        <v>#DIV/0!</v>
      </c>
    </row>
    <row r="60" spans="24:26" x14ac:dyDescent="0.25">
      <c r="X60" s="32">
        <f t="shared" si="12"/>
        <v>0</v>
      </c>
      <c r="Y60" s="32">
        <f t="shared" si="14"/>
        <v>0</v>
      </c>
      <c r="Z60" s="32" t="e">
        <f t="shared" si="15"/>
        <v>#DIV/0!</v>
      </c>
    </row>
    <row r="61" spans="24:26" x14ac:dyDescent="0.25">
      <c r="X61" s="32">
        <f t="shared" si="12"/>
        <v>0</v>
      </c>
      <c r="Y61" s="32">
        <f t="shared" si="14"/>
        <v>0</v>
      </c>
      <c r="Z61" s="32" t="e">
        <f t="shared" si="15"/>
        <v>#DIV/0!</v>
      </c>
    </row>
    <row r="62" spans="24:26" x14ac:dyDescent="0.25">
      <c r="X62" s="32">
        <f t="shared" si="12"/>
        <v>0</v>
      </c>
      <c r="Y62" s="32">
        <f t="shared" si="14"/>
        <v>0</v>
      </c>
      <c r="Z62" s="32" t="e">
        <f t="shared" si="15"/>
        <v>#DIV/0!</v>
      </c>
    </row>
    <row r="63" spans="24:26" x14ac:dyDescent="0.25">
      <c r="X63" s="32">
        <f t="shared" si="12"/>
        <v>0</v>
      </c>
      <c r="Y63" s="32">
        <f t="shared" si="14"/>
        <v>0</v>
      </c>
    </row>
    <row r="64" spans="24:26" x14ac:dyDescent="0.25">
      <c r="X64" s="32">
        <f t="shared" si="12"/>
        <v>0</v>
      </c>
      <c r="Y64" s="32">
        <f t="shared" si="14"/>
        <v>0</v>
      </c>
    </row>
    <row r="65" spans="24:26" x14ac:dyDescent="0.25">
      <c r="X65" s="32">
        <f t="shared" si="12"/>
        <v>0</v>
      </c>
      <c r="Y65" s="32">
        <f t="shared" si="14"/>
        <v>0</v>
      </c>
    </row>
    <row r="66" spans="24:26" x14ac:dyDescent="0.25">
      <c r="X66" s="32">
        <f t="shared" si="12"/>
        <v>0</v>
      </c>
      <c r="Y66" s="32">
        <f t="shared" si="14"/>
        <v>0</v>
      </c>
    </row>
    <row r="67" spans="24:26" x14ac:dyDescent="0.25">
      <c r="X67" s="32">
        <f t="shared" si="12"/>
        <v>0</v>
      </c>
      <c r="Y67" s="32">
        <f t="shared" si="14"/>
        <v>0</v>
      </c>
    </row>
    <row r="68" spans="24:26" x14ac:dyDescent="0.25">
      <c r="X68" s="32">
        <f t="shared" si="12"/>
        <v>0</v>
      </c>
      <c r="Y68" s="32">
        <f t="shared" si="14"/>
        <v>0</v>
      </c>
    </row>
    <row r="69" spans="24:26" x14ac:dyDescent="0.25">
      <c r="X69" s="32">
        <f t="shared" si="12"/>
        <v>0</v>
      </c>
      <c r="Y69" s="32">
        <f t="shared" si="14"/>
        <v>0</v>
      </c>
    </row>
    <row r="70" spans="24:26" x14ac:dyDescent="0.25">
      <c r="X70" s="32">
        <f t="shared" si="12"/>
        <v>0</v>
      </c>
      <c r="Y70" s="32">
        <f t="shared" si="14"/>
        <v>0</v>
      </c>
    </row>
    <row r="71" spans="24:26" x14ac:dyDescent="0.25">
      <c r="X71" s="32">
        <f t="shared" si="12"/>
        <v>0</v>
      </c>
      <c r="Y71" s="32">
        <f t="shared" si="14"/>
        <v>0</v>
      </c>
    </row>
    <row r="72" spans="24:26" x14ac:dyDescent="0.25">
      <c r="X72" s="32">
        <f t="shared" si="12"/>
        <v>0</v>
      </c>
      <c r="Y72" s="32">
        <f t="shared" si="14"/>
        <v>0</v>
      </c>
    </row>
    <row r="73" spans="24:26" x14ac:dyDescent="0.25">
      <c r="X73" s="32">
        <f t="shared" si="12"/>
        <v>0</v>
      </c>
      <c r="Y73" s="32">
        <f t="shared" si="14"/>
        <v>0</v>
      </c>
    </row>
    <row r="74" spans="24:26" x14ac:dyDescent="0.25">
      <c r="X74" s="32">
        <f t="shared" si="12"/>
        <v>0</v>
      </c>
      <c r="Y74" s="32">
        <f t="shared" si="14"/>
        <v>0</v>
      </c>
    </row>
    <row r="75" spans="24:26" x14ac:dyDescent="0.25">
      <c r="X75" s="32">
        <f t="shared" si="12"/>
        <v>0</v>
      </c>
      <c r="Y75" s="32">
        <f t="shared" si="14"/>
        <v>0</v>
      </c>
    </row>
    <row r="76" spans="24:26" x14ac:dyDescent="0.25">
      <c r="X76" s="32">
        <f t="shared" si="12"/>
        <v>0</v>
      </c>
      <c r="Y76" s="32">
        <f t="shared" si="14"/>
        <v>0</v>
      </c>
    </row>
    <row r="77" spans="24:26" x14ac:dyDescent="0.25">
      <c r="X77" s="32">
        <f t="shared" si="12"/>
        <v>0</v>
      </c>
      <c r="Y77" s="32">
        <f t="shared" si="14"/>
        <v>0</v>
      </c>
      <c r="Z77" s="32" t="s">
        <v>50</v>
      </c>
    </row>
    <row r="78" spans="24:26" x14ac:dyDescent="0.25">
      <c r="X78" s="32">
        <f t="shared" si="12"/>
        <v>0</v>
      </c>
      <c r="Y78" s="32">
        <f t="shared" si="14"/>
        <v>0</v>
      </c>
    </row>
    <row r="79" spans="24:26" x14ac:dyDescent="0.25">
      <c r="X79" s="32">
        <f t="shared" si="12"/>
        <v>0</v>
      </c>
      <c r="Y79" s="32">
        <f t="shared" si="14"/>
        <v>0</v>
      </c>
    </row>
    <row r="80" spans="24:26" x14ac:dyDescent="0.25">
      <c r="X80" s="32">
        <f t="shared" si="12"/>
        <v>0</v>
      </c>
      <c r="Y80" s="32">
        <f t="shared" si="14"/>
        <v>0</v>
      </c>
    </row>
    <row r="81" spans="24:25" x14ac:dyDescent="0.25">
      <c r="X81" s="32">
        <f t="shared" si="12"/>
        <v>0</v>
      </c>
      <c r="Y81" s="32">
        <f t="shared" si="14"/>
        <v>0</v>
      </c>
    </row>
    <row r="82" spans="24:25" x14ac:dyDescent="0.25">
      <c r="X82" s="32">
        <f t="shared" si="12"/>
        <v>0</v>
      </c>
      <c r="Y82" s="32">
        <f t="shared" si="14"/>
        <v>0</v>
      </c>
    </row>
    <row r="83" spans="24:25" x14ac:dyDescent="0.25">
      <c r="X83" s="32">
        <f t="shared" si="12"/>
        <v>0</v>
      </c>
      <c r="Y83" s="32">
        <f t="shared" si="14"/>
        <v>0</v>
      </c>
    </row>
    <row r="84" spans="24:25" x14ac:dyDescent="0.25">
      <c r="X84" s="32">
        <f t="shared" si="12"/>
        <v>0</v>
      </c>
      <c r="Y84" s="32">
        <f t="shared" si="14"/>
        <v>0</v>
      </c>
    </row>
    <row r="85" spans="24:25" x14ac:dyDescent="0.25">
      <c r="X85" s="32">
        <f t="shared" si="12"/>
        <v>0</v>
      </c>
      <c r="Y85" s="32">
        <f t="shared" si="14"/>
        <v>0</v>
      </c>
    </row>
    <row r="86" spans="24:25" x14ac:dyDescent="0.25">
      <c r="X86" s="32">
        <f t="shared" si="12"/>
        <v>0</v>
      </c>
      <c r="Y86" s="32">
        <f t="shared" si="14"/>
        <v>0</v>
      </c>
    </row>
    <row r="87" spans="24:25" x14ac:dyDescent="0.25">
      <c r="X87" s="32">
        <f t="shared" si="12"/>
        <v>0</v>
      </c>
      <c r="Y87" s="32">
        <f t="shared" si="14"/>
        <v>0</v>
      </c>
    </row>
    <row r="88" spans="24:25" x14ac:dyDescent="0.25">
      <c r="X88" s="32">
        <f t="shared" si="12"/>
        <v>0</v>
      </c>
      <c r="Y88" s="32">
        <f t="shared" si="14"/>
        <v>0</v>
      </c>
    </row>
    <row r="89" spans="24:25" x14ac:dyDescent="0.25">
      <c r="X89" s="32">
        <f t="shared" si="12"/>
        <v>0</v>
      </c>
      <c r="Y89" s="32">
        <f t="shared" si="14"/>
        <v>0</v>
      </c>
    </row>
    <row r="90" spans="24:25" x14ac:dyDescent="0.25">
      <c r="X90" s="32">
        <f t="shared" si="12"/>
        <v>0</v>
      </c>
      <c r="Y90" s="32">
        <f t="shared" si="14"/>
        <v>0</v>
      </c>
    </row>
    <row r="91" spans="24:25" x14ac:dyDescent="0.25">
      <c r="X91" s="32">
        <f t="shared" si="12"/>
        <v>0</v>
      </c>
      <c r="Y91" s="32">
        <f t="shared" si="14"/>
        <v>0</v>
      </c>
    </row>
    <row r="92" spans="24:25" x14ac:dyDescent="0.25">
      <c r="X92" s="32">
        <f t="shared" si="12"/>
        <v>0</v>
      </c>
      <c r="Y92" s="32">
        <f t="shared" si="14"/>
        <v>0</v>
      </c>
    </row>
    <row r="93" spans="24:25" x14ac:dyDescent="0.25">
      <c r="X93" s="32">
        <f t="shared" si="12"/>
        <v>0</v>
      </c>
      <c r="Y93" s="32">
        <f t="shared" si="14"/>
        <v>0</v>
      </c>
    </row>
    <row r="94" spans="24:25" x14ac:dyDescent="0.25">
      <c r="X94" s="32">
        <f t="shared" si="12"/>
        <v>0</v>
      </c>
      <c r="Y94" s="32">
        <f t="shared" si="14"/>
        <v>0</v>
      </c>
    </row>
    <row r="95" spans="24:25" x14ac:dyDescent="0.25">
      <c r="X95" s="32">
        <f t="shared" si="12"/>
        <v>0</v>
      </c>
      <c r="Y95" s="32">
        <f t="shared" si="14"/>
        <v>0</v>
      </c>
    </row>
    <row r="96" spans="24:25" x14ac:dyDescent="0.25">
      <c r="X96" s="32">
        <f t="shared" si="12"/>
        <v>0</v>
      </c>
      <c r="Y96" s="32">
        <f t="shared" si="14"/>
        <v>0</v>
      </c>
    </row>
    <row r="97" spans="24:25" x14ac:dyDescent="0.25">
      <c r="X97" s="32">
        <f t="shared" si="12"/>
        <v>0</v>
      </c>
      <c r="Y97" s="32">
        <f t="shared" si="14"/>
        <v>0</v>
      </c>
    </row>
    <row r="98" spans="24:25" x14ac:dyDescent="0.25">
      <c r="X98" s="32">
        <f t="shared" si="12"/>
        <v>0</v>
      </c>
      <c r="Y98" s="32">
        <f t="shared" si="14"/>
        <v>0</v>
      </c>
    </row>
    <row r="99" spans="24:25" x14ac:dyDescent="0.25">
      <c r="X99" s="32">
        <f t="shared" si="12"/>
        <v>0</v>
      </c>
      <c r="Y99" s="32">
        <f t="shared" si="14"/>
        <v>0</v>
      </c>
    </row>
    <row r="100" spans="24:25" x14ac:dyDescent="0.25">
      <c r="X100" s="32">
        <f t="shared" si="12"/>
        <v>0</v>
      </c>
      <c r="Y100" s="32">
        <f t="shared" si="14"/>
        <v>0</v>
      </c>
    </row>
    <row r="101" spans="24:25" x14ac:dyDescent="0.25">
      <c r="X101" s="32">
        <f t="shared" si="12"/>
        <v>0</v>
      </c>
      <c r="Y101" s="32">
        <f t="shared" si="14"/>
        <v>0</v>
      </c>
    </row>
    <row r="102" spans="24:25" x14ac:dyDescent="0.25">
      <c r="X102" s="32">
        <f t="shared" si="12"/>
        <v>0</v>
      </c>
      <c r="Y102" s="32">
        <f t="shared" si="14"/>
        <v>0</v>
      </c>
    </row>
    <row r="103" spans="24:25" x14ac:dyDescent="0.25">
      <c r="X103" s="32">
        <f t="shared" si="12"/>
        <v>0</v>
      </c>
      <c r="Y103" s="32">
        <f t="shared" si="14"/>
        <v>0</v>
      </c>
    </row>
    <row r="104" spans="24:25" x14ac:dyDescent="0.25">
      <c r="X104" s="32">
        <f t="shared" si="12"/>
        <v>0</v>
      </c>
      <c r="Y104" s="32">
        <f t="shared" si="14"/>
        <v>0</v>
      </c>
    </row>
    <row r="105" spans="24:25" x14ac:dyDescent="0.25">
      <c r="X105" s="32">
        <f t="shared" ref="X105:X164" si="16">SUM(H105:M105)</f>
        <v>0</v>
      </c>
      <c r="Y105" s="32">
        <f t="shared" si="14"/>
        <v>0</v>
      </c>
    </row>
    <row r="106" spans="24:25" x14ac:dyDescent="0.25">
      <c r="X106" s="32">
        <f t="shared" si="16"/>
        <v>0</v>
      </c>
      <c r="Y106" s="32">
        <f t="shared" si="14"/>
        <v>0</v>
      </c>
    </row>
    <row r="107" spans="24:25" x14ac:dyDescent="0.25">
      <c r="X107" s="32">
        <f t="shared" si="16"/>
        <v>0</v>
      </c>
      <c r="Y107" s="32">
        <f t="shared" si="14"/>
        <v>0</v>
      </c>
    </row>
    <row r="108" spans="24:25" x14ac:dyDescent="0.25">
      <c r="X108" s="32">
        <f t="shared" si="16"/>
        <v>0</v>
      </c>
      <c r="Y108" s="32">
        <f t="shared" ref="Y108:Y164" si="17">F108*X108</f>
        <v>0</v>
      </c>
    </row>
    <row r="109" spans="24:25" x14ac:dyDescent="0.25">
      <c r="X109" s="32">
        <f t="shared" si="16"/>
        <v>0</v>
      </c>
      <c r="Y109" s="32">
        <f t="shared" si="17"/>
        <v>0</v>
      </c>
    </row>
    <row r="110" spans="24:25" x14ac:dyDescent="0.25">
      <c r="X110" s="32">
        <f t="shared" si="16"/>
        <v>0</v>
      </c>
      <c r="Y110" s="32">
        <f t="shared" si="17"/>
        <v>0</v>
      </c>
    </row>
    <row r="111" spans="24:25" x14ac:dyDescent="0.25">
      <c r="X111" s="32">
        <f t="shared" si="16"/>
        <v>0</v>
      </c>
      <c r="Y111" s="32">
        <f t="shared" si="17"/>
        <v>0</v>
      </c>
    </row>
    <row r="112" spans="24:25" x14ac:dyDescent="0.25">
      <c r="X112" s="32">
        <f t="shared" si="16"/>
        <v>0</v>
      </c>
      <c r="Y112" s="32">
        <f t="shared" si="17"/>
        <v>0</v>
      </c>
    </row>
    <row r="113" spans="24:25" x14ac:dyDescent="0.25">
      <c r="X113" s="32">
        <f t="shared" si="16"/>
        <v>0</v>
      </c>
      <c r="Y113" s="32">
        <f t="shared" si="17"/>
        <v>0</v>
      </c>
    </row>
    <row r="114" spans="24:25" x14ac:dyDescent="0.25">
      <c r="X114" s="32">
        <f t="shared" si="16"/>
        <v>0</v>
      </c>
      <c r="Y114" s="32">
        <f t="shared" si="17"/>
        <v>0</v>
      </c>
    </row>
    <row r="115" spans="24:25" x14ac:dyDescent="0.25">
      <c r="X115" s="32">
        <f t="shared" si="16"/>
        <v>0</v>
      </c>
      <c r="Y115" s="32">
        <f t="shared" si="17"/>
        <v>0</v>
      </c>
    </row>
    <row r="116" spans="24:25" x14ac:dyDescent="0.25">
      <c r="X116" s="32">
        <f t="shared" si="16"/>
        <v>0</v>
      </c>
      <c r="Y116" s="32">
        <f t="shared" si="17"/>
        <v>0</v>
      </c>
    </row>
    <row r="117" spans="24:25" x14ac:dyDescent="0.25">
      <c r="X117" s="32">
        <f t="shared" si="16"/>
        <v>0</v>
      </c>
      <c r="Y117" s="32">
        <f t="shared" si="17"/>
        <v>0</v>
      </c>
    </row>
    <row r="118" spans="24:25" x14ac:dyDescent="0.25">
      <c r="X118" s="32">
        <f t="shared" si="16"/>
        <v>0</v>
      </c>
      <c r="Y118" s="32">
        <f t="shared" si="17"/>
        <v>0</v>
      </c>
    </row>
    <row r="119" spans="24:25" x14ac:dyDescent="0.25">
      <c r="X119" s="32">
        <f t="shared" si="16"/>
        <v>0</v>
      </c>
      <c r="Y119" s="32">
        <f t="shared" si="17"/>
        <v>0</v>
      </c>
    </row>
    <row r="120" spans="24:25" x14ac:dyDescent="0.25">
      <c r="X120" s="32">
        <f t="shared" si="16"/>
        <v>0</v>
      </c>
      <c r="Y120" s="32">
        <f t="shared" si="17"/>
        <v>0</v>
      </c>
    </row>
    <row r="121" spans="24:25" x14ac:dyDescent="0.25">
      <c r="X121" s="32">
        <f t="shared" si="16"/>
        <v>0</v>
      </c>
      <c r="Y121" s="32">
        <f t="shared" si="17"/>
        <v>0</v>
      </c>
    </row>
    <row r="122" spans="24:25" x14ac:dyDescent="0.25">
      <c r="X122" s="32">
        <f t="shared" si="16"/>
        <v>0</v>
      </c>
      <c r="Y122" s="32">
        <f t="shared" si="17"/>
        <v>0</v>
      </c>
    </row>
    <row r="123" spans="24:25" x14ac:dyDescent="0.25">
      <c r="X123" s="32">
        <f t="shared" si="16"/>
        <v>0</v>
      </c>
      <c r="Y123" s="32">
        <f t="shared" si="17"/>
        <v>0</v>
      </c>
    </row>
    <row r="124" spans="24:25" x14ac:dyDescent="0.25">
      <c r="X124" s="32">
        <f t="shared" si="16"/>
        <v>0</v>
      </c>
      <c r="Y124" s="32">
        <f t="shared" si="17"/>
        <v>0</v>
      </c>
    </row>
    <row r="125" spans="24:25" x14ac:dyDescent="0.25">
      <c r="X125" s="32">
        <f t="shared" si="16"/>
        <v>0</v>
      </c>
      <c r="Y125" s="32">
        <f t="shared" si="17"/>
        <v>0</v>
      </c>
    </row>
    <row r="126" spans="24:25" x14ac:dyDescent="0.25">
      <c r="X126" s="32">
        <f t="shared" si="16"/>
        <v>0</v>
      </c>
      <c r="Y126" s="32">
        <f t="shared" si="17"/>
        <v>0</v>
      </c>
    </row>
    <row r="127" spans="24:25" x14ac:dyDescent="0.25">
      <c r="X127" s="32">
        <f t="shared" si="16"/>
        <v>0</v>
      </c>
      <c r="Y127" s="32">
        <f t="shared" si="17"/>
        <v>0</v>
      </c>
    </row>
    <row r="128" spans="24:25" x14ac:dyDescent="0.25">
      <c r="X128" s="32">
        <f t="shared" si="16"/>
        <v>0</v>
      </c>
      <c r="Y128" s="32">
        <f t="shared" si="17"/>
        <v>0</v>
      </c>
    </row>
    <row r="129" spans="24:25" x14ac:dyDescent="0.25">
      <c r="X129" s="32">
        <f t="shared" si="16"/>
        <v>0</v>
      </c>
      <c r="Y129" s="32">
        <f t="shared" si="17"/>
        <v>0</v>
      </c>
    </row>
    <row r="130" spans="24:25" x14ac:dyDescent="0.25">
      <c r="X130" s="32">
        <f t="shared" si="16"/>
        <v>0</v>
      </c>
      <c r="Y130" s="32">
        <f t="shared" si="17"/>
        <v>0</v>
      </c>
    </row>
    <row r="131" spans="24:25" x14ac:dyDescent="0.25">
      <c r="X131" s="32">
        <f t="shared" si="16"/>
        <v>0</v>
      </c>
      <c r="Y131" s="32">
        <f t="shared" si="17"/>
        <v>0</v>
      </c>
    </row>
    <row r="132" spans="24:25" x14ac:dyDescent="0.25">
      <c r="X132" s="32">
        <f t="shared" si="16"/>
        <v>0</v>
      </c>
      <c r="Y132" s="32">
        <f t="shared" si="17"/>
        <v>0</v>
      </c>
    </row>
    <row r="133" spans="24:25" x14ac:dyDescent="0.25">
      <c r="X133" s="32">
        <f t="shared" si="16"/>
        <v>0</v>
      </c>
      <c r="Y133" s="32">
        <f t="shared" si="17"/>
        <v>0</v>
      </c>
    </row>
    <row r="134" spans="24:25" x14ac:dyDescent="0.25">
      <c r="X134" s="32">
        <f t="shared" si="16"/>
        <v>0</v>
      </c>
      <c r="Y134" s="32">
        <f t="shared" si="17"/>
        <v>0</v>
      </c>
    </row>
    <row r="135" spans="24:25" x14ac:dyDescent="0.25">
      <c r="X135" s="32">
        <f t="shared" si="16"/>
        <v>0</v>
      </c>
      <c r="Y135" s="32">
        <f t="shared" si="17"/>
        <v>0</v>
      </c>
    </row>
    <row r="136" spans="24:25" x14ac:dyDescent="0.25">
      <c r="X136" s="32">
        <f t="shared" si="16"/>
        <v>0</v>
      </c>
      <c r="Y136" s="32">
        <f t="shared" si="17"/>
        <v>0</v>
      </c>
    </row>
    <row r="137" spans="24:25" x14ac:dyDescent="0.25">
      <c r="X137" s="32">
        <f t="shared" si="16"/>
        <v>0</v>
      </c>
      <c r="Y137" s="32">
        <f t="shared" si="17"/>
        <v>0</v>
      </c>
    </row>
    <row r="138" spans="24:25" x14ac:dyDescent="0.25">
      <c r="X138" s="32">
        <f t="shared" si="16"/>
        <v>0</v>
      </c>
      <c r="Y138" s="32">
        <f t="shared" si="17"/>
        <v>0</v>
      </c>
    </row>
    <row r="139" spans="24:25" x14ac:dyDescent="0.25">
      <c r="X139" s="32">
        <f t="shared" si="16"/>
        <v>0</v>
      </c>
      <c r="Y139" s="32">
        <f t="shared" si="17"/>
        <v>0</v>
      </c>
    </row>
    <row r="140" spans="24:25" x14ac:dyDescent="0.25">
      <c r="X140" s="32">
        <f t="shared" si="16"/>
        <v>0</v>
      </c>
      <c r="Y140" s="32">
        <f t="shared" si="17"/>
        <v>0</v>
      </c>
    </row>
    <row r="141" spans="24:25" x14ac:dyDescent="0.25">
      <c r="X141" s="32">
        <f t="shared" si="16"/>
        <v>0</v>
      </c>
      <c r="Y141" s="32">
        <f t="shared" si="17"/>
        <v>0</v>
      </c>
    </row>
    <row r="142" spans="24:25" x14ac:dyDescent="0.25">
      <c r="X142" s="32">
        <f t="shared" si="16"/>
        <v>0</v>
      </c>
      <c r="Y142" s="32">
        <f t="shared" si="17"/>
        <v>0</v>
      </c>
    </row>
    <row r="143" spans="24:25" x14ac:dyDescent="0.25">
      <c r="X143" s="32">
        <f t="shared" si="16"/>
        <v>0</v>
      </c>
      <c r="Y143" s="32">
        <f t="shared" si="17"/>
        <v>0</v>
      </c>
    </row>
    <row r="144" spans="24:25" x14ac:dyDescent="0.25">
      <c r="X144" s="32">
        <f t="shared" si="16"/>
        <v>0</v>
      </c>
      <c r="Y144" s="32">
        <f t="shared" si="17"/>
        <v>0</v>
      </c>
    </row>
    <row r="145" spans="24:25" x14ac:dyDescent="0.25">
      <c r="X145" s="32">
        <f t="shared" si="16"/>
        <v>0</v>
      </c>
      <c r="Y145" s="32">
        <f t="shared" si="17"/>
        <v>0</v>
      </c>
    </row>
    <row r="146" spans="24:25" x14ac:dyDescent="0.25">
      <c r="X146" s="32">
        <f t="shared" si="16"/>
        <v>0</v>
      </c>
      <c r="Y146" s="32">
        <f t="shared" si="17"/>
        <v>0</v>
      </c>
    </row>
    <row r="147" spans="24:25" x14ac:dyDescent="0.25">
      <c r="X147" s="32">
        <f t="shared" si="16"/>
        <v>0</v>
      </c>
      <c r="Y147" s="32">
        <f t="shared" si="17"/>
        <v>0</v>
      </c>
    </row>
    <row r="148" spans="24:25" x14ac:dyDescent="0.25">
      <c r="X148" s="32">
        <f t="shared" si="16"/>
        <v>0</v>
      </c>
      <c r="Y148" s="32">
        <f t="shared" si="17"/>
        <v>0</v>
      </c>
    </row>
    <row r="149" spans="24:25" x14ac:dyDescent="0.25">
      <c r="X149" s="32">
        <f t="shared" si="16"/>
        <v>0</v>
      </c>
      <c r="Y149" s="32">
        <f t="shared" si="17"/>
        <v>0</v>
      </c>
    </row>
    <row r="150" spans="24:25" x14ac:dyDescent="0.25">
      <c r="X150" s="32">
        <f t="shared" si="16"/>
        <v>0</v>
      </c>
      <c r="Y150" s="32">
        <f t="shared" si="17"/>
        <v>0</v>
      </c>
    </row>
    <row r="151" spans="24:25" x14ac:dyDescent="0.25">
      <c r="X151" s="32">
        <f t="shared" si="16"/>
        <v>0</v>
      </c>
      <c r="Y151" s="32">
        <f t="shared" si="17"/>
        <v>0</v>
      </c>
    </row>
    <row r="152" spans="24:25" x14ac:dyDescent="0.25">
      <c r="X152" s="32">
        <f t="shared" si="16"/>
        <v>0</v>
      </c>
      <c r="Y152" s="32">
        <f t="shared" si="17"/>
        <v>0</v>
      </c>
    </row>
    <row r="153" spans="24:25" x14ac:dyDescent="0.25">
      <c r="X153" s="32">
        <f t="shared" si="16"/>
        <v>0</v>
      </c>
      <c r="Y153" s="32">
        <f t="shared" si="17"/>
        <v>0</v>
      </c>
    </row>
    <row r="154" spans="24:25" x14ac:dyDescent="0.25">
      <c r="X154" s="32">
        <f t="shared" si="16"/>
        <v>0</v>
      </c>
      <c r="Y154" s="32">
        <f t="shared" si="17"/>
        <v>0</v>
      </c>
    </row>
    <row r="155" spans="24:25" x14ac:dyDescent="0.25">
      <c r="X155" s="32">
        <f t="shared" si="16"/>
        <v>0</v>
      </c>
      <c r="Y155" s="32">
        <f t="shared" si="17"/>
        <v>0</v>
      </c>
    </row>
    <row r="156" spans="24:25" x14ac:dyDescent="0.25">
      <c r="X156" s="32">
        <f t="shared" si="16"/>
        <v>0</v>
      </c>
      <c r="Y156" s="32">
        <f t="shared" si="17"/>
        <v>0</v>
      </c>
    </row>
    <row r="157" spans="24:25" x14ac:dyDescent="0.25">
      <c r="X157" s="32">
        <f t="shared" si="16"/>
        <v>0</v>
      </c>
      <c r="Y157" s="32">
        <f t="shared" si="17"/>
        <v>0</v>
      </c>
    </row>
    <row r="158" spans="24:25" x14ac:dyDescent="0.25">
      <c r="X158" s="32">
        <f t="shared" si="16"/>
        <v>0</v>
      </c>
      <c r="Y158" s="32">
        <f t="shared" si="17"/>
        <v>0</v>
      </c>
    </row>
    <row r="159" spans="24:25" x14ac:dyDescent="0.25">
      <c r="X159" s="32">
        <f t="shared" si="16"/>
        <v>0</v>
      </c>
      <c r="Y159" s="32">
        <f t="shared" si="17"/>
        <v>0</v>
      </c>
    </row>
    <row r="160" spans="24:25" x14ac:dyDescent="0.25">
      <c r="X160" s="32">
        <f t="shared" si="16"/>
        <v>0</v>
      </c>
      <c r="Y160" s="32">
        <f t="shared" si="17"/>
        <v>0</v>
      </c>
    </row>
    <row r="161" spans="24:25" x14ac:dyDescent="0.25">
      <c r="X161" s="32">
        <f t="shared" si="16"/>
        <v>0</v>
      </c>
      <c r="Y161" s="32">
        <f t="shared" si="17"/>
        <v>0</v>
      </c>
    </row>
    <row r="162" spans="24:25" x14ac:dyDescent="0.25">
      <c r="X162" s="32">
        <f t="shared" si="16"/>
        <v>0</v>
      </c>
      <c r="Y162" s="32">
        <f t="shared" si="17"/>
        <v>0</v>
      </c>
    </row>
    <row r="163" spans="24:25" x14ac:dyDescent="0.25">
      <c r="X163" s="32">
        <f t="shared" si="16"/>
        <v>0</v>
      </c>
      <c r="Y163" s="32">
        <f t="shared" si="17"/>
        <v>0</v>
      </c>
    </row>
    <row r="164" spans="24:25" x14ac:dyDescent="0.25">
      <c r="X164" s="32">
        <f t="shared" si="16"/>
        <v>0</v>
      </c>
      <c r="Y164" s="32">
        <f t="shared" si="17"/>
        <v>0</v>
      </c>
    </row>
    <row r="166" spans="24:25" x14ac:dyDescent="0.25">
      <c r="X166" s="32">
        <f>SUM(X3:X165)</f>
        <v>37</v>
      </c>
      <c r="Y166" s="32">
        <f>SUM(Y3:Y165)</f>
        <v>1032.1500000000001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190"/>
  <sheetViews>
    <sheetView zoomScale="125" workbookViewId="0">
      <pane ySplit="1080" activePane="bottomLeft"/>
      <selection activeCell="G20" sqref="G20"/>
      <selection pane="bottomLeft" activeCell="G20" sqref="G20"/>
    </sheetView>
  </sheetViews>
  <sheetFormatPr baseColWidth="10" defaultColWidth="8.83203125" defaultRowHeight="15" x14ac:dyDescent="0.2"/>
  <cols>
    <col min="2" max="2" width="10.5" bestFit="1" customWidth="1"/>
    <col min="3" max="3" width="11" bestFit="1" customWidth="1"/>
    <col min="4" max="4" width="27.33203125" customWidth="1"/>
    <col min="5" max="5" width="13.5" bestFit="1" customWidth="1"/>
    <col min="6" max="6" width="9.6640625" customWidth="1"/>
    <col min="7" max="7" width="11" bestFit="1" customWidth="1"/>
    <col min="8" max="13" width="4.83203125" customWidth="1"/>
    <col min="14" max="23" width="4.83203125" hidden="1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16" x14ac:dyDescent="0.2">
      <c r="A1" s="1" t="s">
        <v>94</v>
      </c>
      <c r="B1" s="2"/>
      <c r="C1" s="2"/>
      <c r="D1" s="2"/>
      <c r="E1" s="2"/>
      <c r="F1" s="2">
        <f>X190</f>
        <v>93</v>
      </c>
      <c r="G1" s="2">
        <f>Y190</f>
        <v>4123.0999999999995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2"/>
      <c r="Y1" s="2"/>
      <c r="Z1" s="2"/>
      <c r="AG1" t="str">
        <f>$A$1</f>
        <v>MScotch</v>
      </c>
      <c r="AH1" t="str">
        <f t="shared" ref="AH1:AM1" si="0">$A$1</f>
        <v>MScotch</v>
      </c>
      <c r="AI1" t="str">
        <f t="shared" si="0"/>
        <v>MScotch</v>
      </c>
      <c r="AJ1" t="str">
        <f t="shared" si="0"/>
        <v>MScotch</v>
      </c>
      <c r="AK1" t="str">
        <f t="shared" si="0"/>
        <v>MScotch</v>
      </c>
      <c r="AL1" t="str">
        <f t="shared" si="0"/>
        <v>MScotch</v>
      </c>
      <c r="AM1" t="str">
        <f t="shared" si="0"/>
        <v>MScotch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2" t="s">
        <v>42</v>
      </c>
      <c r="Y2" s="2" t="s">
        <v>6</v>
      </c>
      <c r="Z2" s="2" t="s">
        <v>43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Y3">
        <f t="shared" ref="Y3:Y64" si="1">F3*X3</f>
        <v>0</v>
      </c>
      <c r="AF3" t="s">
        <v>12</v>
      </c>
      <c r="AG3">
        <f t="shared" ref="AG3:AG14" si="2">SUMIF($A$3:$A$183,AF3,$Y$3:$Y$183)</f>
        <v>1224.4000000000001</v>
      </c>
      <c r="AH3">
        <f t="shared" ref="AH3:AH14" si="3">SUMIF($A$3:$A$183,AF3,$H$3:$H$183)</f>
        <v>4</v>
      </c>
      <c r="AI3">
        <f t="shared" ref="AI3:AI14" si="4">SUMIF($A$3:$A$183,AF3,$I$3:$I$183)</f>
        <v>8</v>
      </c>
      <c r="AJ3">
        <f t="shared" ref="AJ3:AJ14" si="5">SUMIF($A$3:$A$183,AF3,$J$3:$J$183)</f>
        <v>9</v>
      </c>
      <c r="AK3">
        <f t="shared" ref="AK3:AK14" si="6">SUMIF($A$3:$A$183,AF3,$K$3:$K$183)</f>
        <v>7</v>
      </c>
      <c r="AL3">
        <f t="shared" ref="AL3:AL14" si="7">SUMIF($A$3:$A$183,AF3,$L$3:$L$183)</f>
        <v>5</v>
      </c>
      <c r="AM3">
        <f t="shared" ref="AM3:AM14" si="8">SUMIF($A$3:$A$183,AF3,$M$3:$M$183)</f>
        <v>0</v>
      </c>
    </row>
    <row r="4" spans="1:39" x14ac:dyDescent="0.2">
      <c r="H4">
        <v>27</v>
      </c>
      <c r="I4">
        <v>28</v>
      </c>
      <c r="J4">
        <v>29</v>
      </c>
      <c r="K4">
        <v>30</v>
      </c>
      <c r="L4">
        <v>31</v>
      </c>
      <c r="M4">
        <v>32</v>
      </c>
      <c r="N4">
        <v>42</v>
      </c>
      <c r="O4">
        <v>35</v>
      </c>
      <c r="AF4" t="s">
        <v>13</v>
      </c>
      <c r="AG4">
        <f t="shared" si="2"/>
        <v>1524.7</v>
      </c>
      <c r="AH4">
        <f t="shared" si="3"/>
        <v>3</v>
      </c>
      <c r="AI4">
        <f t="shared" si="4"/>
        <v>6</v>
      </c>
      <c r="AJ4">
        <f t="shared" si="5"/>
        <v>11</v>
      </c>
      <c r="AK4">
        <f t="shared" si="6"/>
        <v>6</v>
      </c>
      <c r="AL4">
        <f t="shared" si="7"/>
        <v>5</v>
      </c>
      <c r="AM4">
        <f t="shared" si="8"/>
        <v>0</v>
      </c>
    </row>
    <row r="5" spans="1:39" x14ac:dyDescent="0.2"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AF5" t="s">
        <v>14</v>
      </c>
      <c r="AG5">
        <f t="shared" si="2"/>
        <v>1374</v>
      </c>
      <c r="AH5">
        <f t="shared" si="3"/>
        <v>3</v>
      </c>
      <c r="AI5">
        <f t="shared" si="4"/>
        <v>8</v>
      </c>
      <c r="AJ5">
        <f t="shared" si="5"/>
        <v>8</v>
      </c>
      <c r="AK5">
        <f t="shared" si="6"/>
        <v>5</v>
      </c>
      <c r="AL5">
        <f t="shared" si="7"/>
        <v>5</v>
      </c>
      <c r="AM5">
        <f t="shared" si="8"/>
        <v>0</v>
      </c>
    </row>
    <row r="6" spans="1:39" x14ac:dyDescent="0.2">
      <c r="AF6" t="s">
        <v>15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</row>
    <row r="7" spans="1:39" x14ac:dyDescent="0.2">
      <c r="A7" t="s">
        <v>13</v>
      </c>
      <c r="B7">
        <v>150306</v>
      </c>
      <c r="C7" t="s">
        <v>337</v>
      </c>
      <c r="D7" t="s">
        <v>338</v>
      </c>
      <c r="E7" t="s">
        <v>219</v>
      </c>
      <c r="F7">
        <v>76.900000000000006</v>
      </c>
      <c r="G7">
        <v>199.95</v>
      </c>
      <c r="I7">
        <v>1</v>
      </c>
      <c r="J7">
        <v>2</v>
      </c>
      <c r="K7">
        <v>2</v>
      </c>
      <c r="L7">
        <v>1</v>
      </c>
      <c r="X7">
        <f t="shared" ref="X7:X64" si="9">SUM(H7:M7)</f>
        <v>6</v>
      </c>
      <c r="Y7">
        <f t="shared" si="1"/>
        <v>461.40000000000003</v>
      </c>
      <c r="Z7">
        <f t="shared" ref="Z7:Z65" si="10">SUM(G7/F7)</f>
        <v>2.6001300390117033</v>
      </c>
      <c r="AF7" t="s">
        <v>16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</row>
    <row r="8" spans="1:39" x14ac:dyDescent="0.2">
      <c r="A8" t="s">
        <v>12</v>
      </c>
      <c r="B8">
        <v>149764</v>
      </c>
      <c r="C8" t="s">
        <v>144</v>
      </c>
      <c r="D8" t="s">
        <v>339</v>
      </c>
      <c r="E8" t="s">
        <v>239</v>
      </c>
      <c r="F8">
        <v>34.6</v>
      </c>
      <c r="G8">
        <v>89.95</v>
      </c>
      <c r="H8">
        <v>1</v>
      </c>
      <c r="I8">
        <v>2</v>
      </c>
      <c r="J8">
        <v>2</v>
      </c>
      <c r="K8">
        <v>2</v>
      </c>
      <c r="L8">
        <v>1</v>
      </c>
      <c r="X8">
        <f t="shared" si="9"/>
        <v>8</v>
      </c>
      <c r="Y8">
        <f t="shared" si="1"/>
        <v>276.8</v>
      </c>
      <c r="Z8">
        <f t="shared" si="10"/>
        <v>2.5997109826589595</v>
      </c>
      <c r="AF8" t="s">
        <v>17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</row>
    <row r="9" spans="1:39" x14ac:dyDescent="0.2">
      <c r="A9" t="s">
        <v>12</v>
      </c>
      <c r="B9">
        <v>149764</v>
      </c>
      <c r="C9" t="s">
        <v>144</v>
      </c>
      <c r="D9" t="s">
        <v>340</v>
      </c>
      <c r="E9" t="s">
        <v>148</v>
      </c>
      <c r="F9">
        <v>34.6</v>
      </c>
      <c r="G9">
        <v>89.95</v>
      </c>
      <c r="H9">
        <v>1</v>
      </c>
      <c r="I9">
        <v>2</v>
      </c>
      <c r="J9">
        <v>2</v>
      </c>
      <c r="K9">
        <v>2</v>
      </c>
      <c r="L9">
        <v>1</v>
      </c>
      <c r="X9">
        <f t="shared" si="9"/>
        <v>8</v>
      </c>
      <c r="Y9">
        <f t="shared" si="1"/>
        <v>276.8</v>
      </c>
      <c r="Z9">
        <f t="shared" si="10"/>
        <v>2.5997109826589595</v>
      </c>
      <c r="AF9" t="s">
        <v>18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x14ac:dyDescent="0.2">
      <c r="A10" t="s">
        <v>12</v>
      </c>
      <c r="B10">
        <v>133705</v>
      </c>
      <c r="C10" t="s">
        <v>141</v>
      </c>
      <c r="D10" t="s">
        <v>341</v>
      </c>
      <c r="E10" t="s">
        <v>247</v>
      </c>
      <c r="F10">
        <v>55.8</v>
      </c>
      <c r="G10">
        <v>144.94999999999999</v>
      </c>
      <c r="I10">
        <v>2</v>
      </c>
      <c r="J10">
        <v>1</v>
      </c>
      <c r="K10">
        <v>1</v>
      </c>
      <c r="L10">
        <v>1</v>
      </c>
      <c r="X10">
        <f t="shared" si="9"/>
        <v>5</v>
      </c>
      <c r="Y10">
        <f t="shared" si="1"/>
        <v>279</v>
      </c>
      <c r="Z10">
        <f t="shared" si="10"/>
        <v>2.5976702508960572</v>
      </c>
      <c r="AF10" t="s">
        <v>19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x14ac:dyDescent="0.2">
      <c r="A11" t="s">
        <v>12</v>
      </c>
      <c r="B11">
        <v>150030</v>
      </c>
      <c r="C11" t="s">
        <v>120</v>
      </c>
      <c r="D11" t="s">
        <v>342</v>
      </c>
      <c r="E11" t="s">
        <v>247</v>
      </c>
      <c r="F11">
        <v>38.4</v>
      </c>
      <c r="G11">
        <v>99.95</v>
      </c>
      <c r="H11">
        <v>1</v>
      </c>
      <c r="I11">
        <v>1</v>
      </c>
      <c r="J11">
        <v>2</v>
      </c>
      <c r="K11">
        <v>1</v>
      </c>
      <c r="L11">
        <v>1</v>
      </c>
      <c r="X11">
        <f t="shared" si="9"/>
        <v>6</v>
      </c>
      <c r="Y11">
        <f t="shared" si="1"/>
        <v>230.39999999999998</v>
      </c>
      <c r="Z11">
        <f t="shared" si="10"/>
        <v>2.6028645833333335</v>
      </c>
      <c r="AF11" t="s">
        <v>20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x14ac:dyDescent="0.2">
      <c r="A12" t="s">
        <v>12</v>
      </c>
      <c r="B12">
        <v>150213</v>
      </c>
      <c r="C12" t="s">
        <v>144</v>
      </c>
      <c r="D12" t="s">
        <v>343</v>
      </c>
      <c r="E12" t="s">
        <v>247</v>
      </c>
      <c r="F12">
        <v>26.9</v>
      </c>
      <c r="G12">
        <v>69.95</v>
      </c>
      <c r="H12">
        <v>1</v>
      </c>
      <c r="I12">
        <v>1</v>
      </c>
      <c r="J12">
        <v>2</v>
      </c>
      <c r="K12">
        <v>1</v>
      </c>
      <c r="L12">
        <v>1</v>
      </c>
      <c r="X12">
        <f t="shared" si="9"/>
        <v>6</v>
      </c>
      <c r="Y12">
        <f t="shared" si="1"/>
        <v>161.39999999999998</v>
      </c>
      <c r="Z12">
        <f t="shared" si="10"/>
        <v>2.6003717472118963</v>
      </c>
      <c r="AF12" t="s">
        <v>21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x14ac:dyDescent="0.2">
      <c r="A13" t="s">
        <v>13</v>
      </c>
      <c r="B13">
        <v>149788</v>
      </c>
      <c r="C13" t="s">
        <v>144</v>
      </c>
      <c r="D13" t="s">
        <v>344</v>
      </c>
      <c r="E13" t="s">
        <v>137</v>
      </c>
      <c r="F13">
        <v>38.4</v>
      </c>
      <c r="G13">
        <v>99.95</v>
      </c>
      <c r="H13">
        <v>1</v>
      </c>
      <c r="I13">
        <v>1</v>
      </c>
      <c r="J13">
        <v>2</v>
      </c>
      <c r="K13">
        <v>1</v>
      </c>
      <c r="L13">
        <v>1</v>
      </c>
      <c r="X13">
        <f t="shared" si="9"/>
        <v>6</v>
      </c>
      <c r="Y13">
        <f t="shared" si="1"/>
        <v>230.39999999999998</v>
      </c>
      <c r="Z13">
        <f t="shared" si="10"/>
        <v>2.6028645833333335</v>
      </c>
      <c r="AF13" t="s">
        <v>22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x14ac:dyDescent="0.2">
      <c r="A14" t="s">
        <v>13</v>
      </c>
      <c r="B14">
        <v>149894</v>
      </c>
      <c r="C14" t="s">
        <v>124</v>
      </c>
      <c r="D14" t="s">
        <v>345</v>
      </c>
      <c r="E14" t="s">
        <v>239</v>
      </c>
      <c r="F14">
        <v>48.1</v>
      </c>
      <c r="G14">
        <v>124.95</v>
      </c>
      <c r="I14">
        <v>1</v>
      </c>
      <c r="J14">
        <v>3</v>
      </c>
      <c r="K14">
        <v>1</v>
      </c>
      <c r="L14">
        <v>1</v>
      </c>
      <c r="X14">
        <f t="shared" si="9"/>
        <v>6</v>
      </c>
      <c r="Y14">
        <f t="shared" si="1"/>
        <v>288.60000000000002</v>
      </c>
      <c r="Z14">
        <f t="shared" si="10"/>
        <v>2.5977130977130978</v>
      </c>
      <c r="AF14" t="s">
        <v>23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x14ac:dyDescent="0.2">
      <c r="A15" t="s">
        <v>13</v>
      </c>
      <c r="B15">
        <v>151153</v>
      </c>
      <c r="C15" t="s">
        <v>144</v>
      </c>
      <c r="D15" t="s">
        <v>346</v>
      </c>
      <c r="E15" t="s">
        <v>148</v>
      </c>
      <c r="F15">
        <v>34.6</v>
      </c>
      <c r="G15">
        <v>89.95</v>
      </c>
      <c r="H15">
        <v>1</v>
      </c>
      <c r="I15">
        <v>1</v>
      </c>
      <c r="J15">
        <v>2</v>
      </c>
      <c r="K15">
        <v>1</v>
      </c>
      <c r="L15">
        <v>1</v>
      </c>
      <c r="X15">
        <f t="shared" si="9"/>
        <v>6</v>
      </c>
      <c r="Y15">
        <f t="shared" si="1"/>
        <v>207.60000000000002</v>
      </c>
      <c r="Z15">
        <f t="shared" si="10"/>
        <v>2.5997109826589595</v>
      </c>
      <c r="AF15" t="str">
        <f>A1</f>
        <v>MScotch</v>
      </c>
      <c r="AG15">
        <f>SUM(AG3:AG14)</f>
        <v>4123.1000000000004</v>
      </c>
      <c r="AH15">
        <f t="shared" ref="AH15:AM15" si="11">SUM(AH3:AH14)</f>
        <v>10</v>
      </c>
      <c r="AI15">
        <f t="shared" si="11"/>
        <v>22</v>
      </c>
      <c r="AJ15">
        <f t="shared" si="11"/>
        <v>28</v>
      </c>
      <c r="AK15">
        <f t="shared" si="11"/>
        <v>18</v>
      </c>
      <c r="AL15">
        <f t="shared" si="11"/>
        <v>15</v>
      </c>
      <c r="AM15">
        <f t="shared" si="11"/>
        <v>0</v>
      </c>
    </row>
    <row r="16" spans="1:39" x14ac:dyDescent="0.2">
      <c r="A16" t="s">
        <v>13</v>
      </c>
      <c r="B16">
        <v>149807</v>
      </c>
      <c r="C16" t="s">
        <v>144</v>
      </c>
      <c r="D16" t="s">
        <v>347</v>
      </c>
      <c r="E16" t="s">
        <v>219</v>
      </c>
      <c r="F16">
        <v>48.1</v>
      </c>
      <c r="G16">
        <v>124.95</v>
      </c>
      <c r="H16">
        <v>1</v>
      </c>
      <c r="I16">
        <v>2</v>
      </c>
      <c r="J16">
        <v>2</v>
      </c>
      <c r="K16">
        <v>1</v>
      </c>
      <c r="L16">
        <v>1</v>
      </c>
      <c r="X16">
        <f t="shared" si="9"/>
        <v>7</v>
      </c>
      <c r="Y16">
        <f t="shared" si="1"/>
        <v>336.7</v>
      </c>
      <c r="Z16">
        <f t="shared" si="10"/>
        <v>2.5977130977130978</v>
      </c>
    </row>
    <row r="17" spans="1:26" x14ac:dyDescent="0.2">
      <c r="A17" t="s">
        <v>14</v>
      </c>
      <c r="B17">
        <v>149785</v>
      </c>
      <c r="C17" t="s">
        <v>144</v>
      </c>
      <c r="D17" t="s">
        <v>348</v>
      </c>
      <c r="E17" t="s">
        <v>269</v>
      </c>
      <c r="F17">
        <v>38.4</v>
      </c>
      <c r="G17">
        <v>99.95</v>
      </c>
      <c r="I17">
        <v>1</v>
      </c>
      <c r="J17">
        <v>1</v>
      </c>
      <c r="K17">
        <v>1</v>
      </c>
      <c r="L17">
        <v>1</v>
      </c>
      <c r="X17">
        <f t="shared" si="9"/>
        <v>4</v>
      </c>
      <c r="Y17">
        <f t="shared" si="1"/>
        <v>153.6</v>
      </c>
      <c r="Z17">
        <f t="shared" si="10"/>
        <v>2.6028645833333335</v>
      </c>
    </row>
    <row r="18" spans="1:26" x14ac:dyDescent="0.2">
      <c r="A18" t="s">
        <v>14</v>
      </c>
      <c r="B18">
        <v>149789</v>
      </c>
      <c r="C18" t="s">
        <v>144</v>
      </c>
      <c r="D18" t="s">
        <v>350</v>
      </c>
      <c r="E18" t="s">
        <v>219</v>
      </c>
      <c r="F18">
        <v>34.6</v>
      </c>
      <c r="G18">
        <v>89.95</v>
      </c>
      <c r="H18">
        <v>1</v>
      </c>
      <c r="I18">
        <v>2</v>
      </c>
      <c r="J18">
        <v>2</v>
      </c>
      <c r="K18">
        <v>1</v>
      </c>
      <c r="L18">
        <v>1</v>
      </c>
      <c r="X18">
        <f t="shared" si="9"/>
        <v>7</v>
      </c>
      <c r="Y18">
        <f t="shared" si="1"/>
        <v>242.20000000000002</v>
      </c>
      <c r="Z18">
        <f t="shared" si="10"/>
        <v>2.5997109826589595</v>
      </c>
    </row>
    <row r="19" spans="1:26" x14ac:dyDescent="0.2">
      <c r="A19" t="s">
        <v>14</v>
      </c>
      <c r="B19">
        <v>133730</v>
      </c>
      <c r="C19" t="s">
        <v>141</v>
      </c>
      <c r="D19" t="s">
        <v>349</v>
      </c>
      <c r="E19" t="s">
        <v>219</v>
      </c>
      <c r="F19">
        <v>59.6</v>
      </c>
      <c r="G19">
        <v>154.94999999999999</v>
      </c>
      <c r="H19">
        <v>1</v>
      </c>
      <c r="I19">
        <v>2</v>
      </c>
      <c r="J19">
        <v>2</v>
      </c>
      <c r="K19">
        <v>1</v>
      </c>
      <c r="L19">
        <v>1</v>
      </c>
      <c r="X19">
        <f t="shared" si="9"/>
        <v>7</v>
      </c>
      <c r="Y19">
        <f t="shared" si="1"/>
        <v>417.2</v>
      </c>
      <c r="Z19">
        <f t="shared" si="10"/>
        <v>2.5998322147651005</v>
      </c>
    </row>
    <row r="20" spans="1:26" x14ac:dyDescent="0.2">
      <c r="A20" t="s">
        <v>14</v>
      </c>
      <c r="B20">
        <v>149839</v>
      </c>
      <c r="C20" t="s">
        <v>141</v>
      </c>
      <c r="D20" t="s">
        <v>351</v>
      </c>
      <c r="E20" t="s">
        <v>269</v>
      </c>
      <c r="F20">
        <v>38.4</v>
      </c>
      <c r="G20">
        <v>99.95</v>
      </c>
      <c r="H20">
        <v>1</v>
      </c>
      <c r="I20">
        <v>1</v>
      </c>
      <c r="J20">
        <v>1</v>
      </c>
      <c r="K20">
        <v>1</v>
      </c>
      <c r="L20">
        <v>1</v>
      </c>
      <c r="X20">
        <f t="shared" si="9"/>
        <v>5</v>
      </c>
      <c r="Y20">
        <f t="shared" si="1"/>
        <v>192</v>
      </c>
      <c r="Z20">
        <f t="shared" si="10"/>
        <v>2.6028645833333335</v>
      </c>
    </row>
    <row r="21" spans="1:26" x14ac:dyDescent="0.2">
      <c r="A21" t="s">
        <v>14</v>
      </c>
      <c r="B21">
        <v>149863</v>
      </c>
      <c r="C21" t="s">
        <v>141</v>
      </c>
      <c r="D21" t="s">
        <v>352</v>
      </c>
      <c r="E21" t="s">
        <v>148</v>
      </c>
      <c r="F21">
        <v>61.5</v>
      </c>
      <c r="G21">
        <v>159.94999999999999</v>
      </c>
      <c r="I21">
        <v>2</v>
      </c>
      <c r="J21">
        <v>2</v>
      </c>
      <c r="K21">
        <v>1</v>
      </c>
      <c r="L21">
        <v>1</v>
      </c>
      <c r="X21">
        <f t="shared" si="9"/>
        <v>6</v>
      </c>
      <c r="Y21">
        <f t="shared" si="1"/>
        <v>369</v>
      </c>
      <c r="Z21">
        <f t="shared" si="10"/>
        <v>2.6008130081300811</v>
      </c>
    </row>
    <row r="22" spans="1:26" x14ac:dyDescent="0.2">
      <c r="X22">
        <f t="shared" si="9"/>
        <v>0</v>
      </c>
      <c r="Y22">
        <f t="shared" si="1"/>
        <v>0</v>
      </c>
      <c r="Z22" t="e">
        <f t="shared" si="10"/>
        <v>#DIV/0!</v>
      </c>
    </row>
    <row r="23" spans="1:26" x14ac:dyDescent="0.2">
      <c r="X23">
        <f t="shared" si="9"/>
        <v>0</v>
      </c>
      <c r="Y23">
        <f t="shared" si="1"/>
        <v>0</v>
      </c>
      <c r="Z23" t="e">
        <f t="shared" si="10"/>
        <v>#DIV/0!</v>
      </c>
    </row>
    <row r="24" spans="1:26" x14ac:dyDescent="0.2">
      <c r="X24">
        <f t="shared" si="9"/>
        <v>0</v>
      </c>
      <c r="Y24">
        <f t="shared" si="1"/>
        <v>0</v>
      </c>
      <c r="Z24" t="e">
        <f t="shared" si="10"/>
        <v>#DIV/0!</v>
      </c>
    </row>
    <row r="25" spans="1:26" x14ac:dyDescent="0.2">
      <c r="X25">
        <f t="shared" si="9"/>
        <v>0</v>
      </c>
      <c r="Y25">
        <f t="shared" si="1"/>
        <v>0</v>
      </c>
      <c r="Z25" t="e">
        <f t="shared" si="10"/>
        <v>#DIV/0!</v>
      </c>
    </row>
    <row r="26" spans="1:26" x14ac:dyDescent="0.2">
      <c r="X26">
        <f t="shared" si="9"/>
        <v>0</v>
      </c>
      <c r="Y26">
        <f t="shared" si="1"/>
        <v>0</v>
      </c>
      <c r="Z26" t="e">
        <f t="shared" si="10"/>
        <v>#DIV/0!</v>
      </c>
    </row>
    <row r="27" spans="1:26" x14ac:dyDescent="0.2">
      <c r="X27">
        <f t="shared" si="9"/>
        <v>0</v>
      </c>
      <c r="Y27">
        <f t="shared" si="1"/>
        <v>0</v>
      </c>
      <c r="Z27" t="e">
        <f t="shared" si="10"/>
        <v>#DIV/0!</v>
      </c>
    </row>
    <row r="28" spans="1:26" x14ac:dyDescent="0.2">
      <c r="X28">
        <f t="shared" si="9"/>
        <v>0</v>
      </c>
      <c r="Y28">
        <f t="shared" si="1"/>
        <v>0</v>
      </c>
      <c r="Z28" t="e">
        <f t="shared" si="10"/>
        <v>#DIV/0!</v>
      </c>
    </row>
    <row r="29" spans="1:26" x14ac:dyDescent="0.2">
      <c r="X29">
        <f t="shared" si="9"/>
        <v>0</v>
      </c>
      <c r="Y29">
        <f t="shared" si="1"/>
        <v>0</v>
      </c>
      <c r="Z29" t="e">
        <f t="shared" si="10"/>
        <v>#DIV/0!</v>
      </c>
    </row>
    <row r="30" spans="1:26" x14ac:dyDescent="0.2">
      <c r="X30">
        <f t="shared" si="9"/>
        <v>0</v>
      </c>
      <c r="Y30">
        <f t="shared" si="1"/>
        <v>0</v>
      </c>
      <c r="Z30" t="e">
        <f t="shared" si="10"/>
        <v>#DIV/0!</v>
      </c>
    </row>
    <row r="31" spans="1:26" x14ac:dyDescent="0.2">
      <c r="X31">
        <f t="shared" si="9"/>
        <v>0</v>
      </c>
      <c r="Y31">
        <f t="shared" si="1"/>
        <v>0</v>
      </c>
      <c r="Z31" t="e">
        <f t="shared" si="10"/>
        <v>#DIV/0!</v>
      </c>
    </row>
    <row r="32" spans="1:26" x14ac:dyDescent="0.2">
      <c r="X32">
        <f t="shared" si="9"/>
        <v>0</v>
      </c>
      <c r="Y32">
        <f t="shared" si="1"/>
        <v>0</v>
      </c>
      <c r="Z32" t="e">
        <f t="shared" si="10"/>
        <v>#DIV/0!</v>
      </c>
    </row>
    <row r="33" spans="24:26" x14ac:dyDescent="0.2">
      <c r="X33">
        <f t="shared" si="9"/>
        <v>0</v>
      </c>
      <c r="Y33">
        <f t="shared" si="1"/>
        <v>0</v>
      </c>
      <c r="Z33" t="e">
        <f t="shared" si="10"/>
        <v>#DIV/0!</v>
      </c>
    </row>
    <row r="34" spans="24:26" x14ac:dyDescent="0.2">
      <c r="X34">
        <f t="shared" si="9"/>
        <v>0</v>
      </c>
      <c r="Y34">
        <f t="shared" si="1"/>
        <v>0</v>
      </c>
      <c r="Z34" t="e">
        <f t="shared" si="10"/>
        <v>#DIV/0!</v>
      </c>
    </row>
    <row r="35" spans="24:26" x14ac:dyDescent="0.2">
      <c r="X35">
        <f t="shared" si="9"/>
        <v>0</v>
      </c>
      <c r="Y35">
        <f t="shared" si="1"/>
        <v>0</v>
      </c>
      <c r="Z35" t="e">
        <f t="shared" si="10"/>
        <v>#DIV/0!</v>
      </c>
    </row>
    <row r="36" spans="24:26" x14ac:dyDescent="0.2">
      <c r="X36">
        <f t="shared" si="9"/>
        <v>0</v>
      </c>
      <c r="Y36">
        <f t="shared" si="1"/>
        <v>0</v>
      </c>
      <c r="Z36" t="e">
        <f t="shared" si="10"/>
        <v>#DIV/0!</v>
      </c>
    </row>
    <row r="37" spans="24:26" x14ac:dyDescent="0.2">
      <c r="X37">
        <f t="shared" si="9"/>
        <v>0</v>
      </c>
      <c r="Y37">
        <f t="shared" si="1"/>
        <v>0</v>
      </c>
      <c r="Z37" t="e">
        <f t="shared" si="10"/>
        <v>#DIV/0!</v>
      </c>
    </row>
    <row r="38" spans="24:26" x14ac:dyDescent="0.2">
      <c r="X38">
        <f t="shared" si="9"/>
        <v>0</v>
      </c>
      <c r="Y38">
        <f t="shared" si="1"/>
        <v>0</v>
      </c>
      <c r="Z38" t="e">
        <f t="shared" si="10"/>
        <v>#DIV/0!</v>
      </c>
    </row>
    <row r="39" spans="24:26" x14ac:dyDescent="0.2">
      <c r="X39">
        <f t="shared" si="9"/>
        <v>0</v>
      </c>
      <c r="Y39">
        <f t="shared" si="1"/>
        <v>0</v>
      </c>
      <c r="Z39" t="e">
        <f t="shared" si="10"/>
        <v>#DIV/0!</v>
      </c>
    </row>
    <row r="40" spans="24:26" x14ac:dyDescent="0.2">
      <c r="X40">
        <f t="shared" si="9"/>
        <v>0</v>
      </c>
      <c r="Y40">
        <f>F41*X40</f>
        <v>0</v>
      </c>
      <c r="Z40" t="e">
        <f>SUM(G41/F41)</f>
        <v>#DIV/0!</v>
      </c>
    </row>
    <row r="41" spans="24:26" x14ac:dyDescent="0.2">
      <c r="X41">
        <f t="shared" si="9"/>
        <v>0</v>
      </c>
      <c r="Y41">
        <f>F42*X41</f>
        <v>0</v>
      </c>
      <c r="Z41" t="e">
        <f>SUM(G42/F42)</f>
        <v>#DIV/0!</v>
      </c>
    </row>
    <row r="42" spans="24:26" x14ac:dyDescent="0.2">
      <c r="X42">
        <f t="shared" si="9"/>
        <v>0</v>
      </c>
      <c r="Y42">
        <f t="shared" si="1"/>
        <v>0</v>
      </c>
      <c r="Z42" t="e">
        <f t="shared" si="10"/>
        <v>#DIV/0!</v>
      </c>
    </row>
    <row r="43" spans="24:26" x14ac:dyDescent="0.2">
      <c r="X43">
        <f t="shared" si="9"/>
        <v>0</v>
      </c>
      <c r="Y43">
        <f t="shared" si="1"/>
        <v>0</v>
      </c>
      <c r="Z43" t="e">
        <f t="shared" si="10"/>
        <v>#DIV/0!</v>
      </c>
    </row>
    <row r="44" spans="24:26" x14ac:dyDescent="0.2">
      <c r="Y44">
        <f t="shared" si="1"/>
        <v>0</v>
      </c>
      <c r="Z44" t="e">
        <f t="shared" si="10"/>
        <v>#DIV/0!</v>
      </c>
    </row>
    <row r="45" spans="24:26" x14ac:dyDescent="0.2">
      <c r="Y45">
        <f t="shared" si="1"/>
        <v>0</v>
      </c>
      <c r="Z45" t="e">
        <f t="shared" si="10"/>
        <v>#DIV/0!</v>
      </c>
    </row>
    <row r="46" spans="24:26" x14ac:dyDescent="0.2">
      <c r="X46">
        <f t="shared" si="9"/>
        <v>0</v>
      </c>
      <c r="Y46">
        <f t="shared" si="1"/>
        <v>0</v>
      </c>
      <c r="Z46" t="e">
        <f t="shared" si="10"/>
        <v>#DIV/0!</v>
      </c>
    </row>
    <row r="47" spans="24:26" x14ac:dyDescent="0.2">
      <c r="X47">
        <f t="shared" si="9"/>
        <v>0</v>
      </c>
      <c r="Y47">
        <f t="shared" si="1"/>
        <v>0</v>
      </c>
      <c r="Z47" t="e">
        <f t="shared" si="10"/>
        <v>#DIV/0!</v>
      </c>
    </row>
    <row r="48" spans="24:26" x14ac:dyDescent="0.2">
      <c r="X48">
        <f t="shared" si="9"/>
        <v>0</v>
      </c>
      <c r="Y48">
        <f t="shared" si="1"/>
        <v>0</v>
      </c>
      <c r="Z48" t="e">
        <f t="shared" si="10"/>
        <v>#DIV/0!</v>
      </c>
    </row>
    <row r="49" spans="24:26" x14ac:dyDescent="0.2">
      <c r="X49">
        <f t="shared" si="9"/>
        <v>0</v>
      </c>
      <c r="Y49">
        <f t="shared" si="1"/>
        <v>0</v>
      </c>
      <c r="Z49" t="e">
        <f t="shared" si="10"/>
        <v>#DIV/0!</v>
      </c>
    </row>
    <row r="50" spans="24:26" x14ac:dyDescent="0.2">
      <c r="X50">
        <f t="shared" si="9"/>
        <v>0</v>
      </c>
      <c r="Y50">
        <f t="shared" si="1"/>
        <v>0</v>
      </c>
      <c r="Z50" t="e">
        <f t="shared" si="10"/>
        <v>#DIV/0!</v>
      </c>
    </row>
    <row r="51" spans="24:26" x14ac:dyDescent="0.2">
      <c r="X51">
        <f t="shared" si="9"/>
        <v>0</v>
      </c>
      <c r="Y51">
        <f t="shared" si="1"/>
        <v>0</v>
      </c>
      <c r="Z51" t="e">
        <f t="shared" si="10"/>
        <v>#DIV/0!</v>
      </c>
    </row>
    <row r="52" spans="24:26" x14ac:dyDescent="0.2">
      <c r="X52">
        <f t="shared" si="9"/>
        <v>0</v>
      </c>
      <c r="Y52">
        <f t="shared" si="1"/>
        <v>0</v>
      </c>
      <c r="Z52" t="e">
        <f t="shared" si="10"/>
        <v>#DIV/0!</v>
      </c>
    </row>
    <row r="53" spans="24:26" x14ac:dyDescent="0.2">
      <c r="X53">
        <f t="shared" si="9"/>
        <v>0</v>
      </c>
      <c r="Y53">
        <f t="shared" si="1"/>
        <v>0</v>
      </c>
      <c r="Z53" t="e">
        <f t="shared" si="10"/>
        <v>#DIV/0!</v>
      </c>
    </row>
    <row r="54" spans="24:26" x14ac:dyDescent="0.2">
      <c r="X54">
        <f t="shared" si="9"/>
        <v>0</v>
      </c>
      <c r="Y54">
        <f t="shared" si="1"/>
        <v>0</v>
      </c>
      <c r="Z54" t="e">
        <f t="shared" si="10"/>
        <v>#DIV/0!</v>
      </c>
    </row>
    <row r="55" spans="24:26" x14ac:dyDescent="0.2">
      <c r="X55">
        <f t="shared" si="9"/>
        <v>0</v>
      </c>
      <c r="Y55">
        <f t="shared" si="1"/>
        <v>0</v>
      </c>
      <c r="Z55" t="e">
        <f t="shared" si="10"/>
        <v>#DIV/0!</v>
      </c>
    </row>
    <row r="56" spans="24:26" x14ac:dyDescent="0.2">
      <c r="X56">
        <f t="shared" si="9"/>
        <v>0</v>
      </c>
      <c r="Y56">
        <f t="shared" si="1"/>
        <v>0</v>
      </c>
      <c r="Z56" t="e">
        <f t="shared" si="10"/>
        <v>#DIV/0!</v>
      </c>
    </row>
    <row r="57" spans="24:26" x14ac:dyDescent="0.2">
      <c r="X57">
        <f t="shared" si="9"/>
        <v>0</v>
      </c>
      <c r="Y57">
        <f t="shared" si="1"/>
        <v>0</v>
      </c>
      <c r="Z57" t="e">
        <f t="shared" si="10"/>
        <v>#DIV/0!</v>
      </c>
    </row>
    <row r="58" spans="24:26" x14ac:dyDescent="0.2">
      <c r="X58">
        <f t="shared" si="9"/>
        <v>0</v>
      </c>
      <c r="Y58">
        <f t="shared" si="1"/>
        <v>0</v>
      </c>
      <c r="Z58" t="e">
        <f t="shared" si="10"/>
        <v>#DIV/0!</v>
      </c>
    </row>
    <row r="59" spans="24:26" x14ac:dyDescent="0.2">
      <c r="X59">
        <f t="shared" si="9"/>
        <v>0</v>
      </c>
      <c r="Y59">
        <f t="shared" si="1"/>
        <v>0</v>
      </c>
      <c r="Z59" t="e">
        <f t="shared" si="10"/>
        <v>#DIV/0!</v>
      </c>
    </row>
    <row r="60" spans="24:26" x14ac:dyDescent="0.2">
      <c r="X60">
        <f t="shared" si="9"/>
        <v>0</v>
      </c>
      <c r="Y60">
        <f t="shared" si="1"/>
        <v>0</v>
      </c>
      <c r="Z60" t="e">
        <f t="shared" si="10"/>
        <v>#DIV/0!</v>
      </c>
    </row>
    <row r="61" spans="24:26" x14ac:dyDescent="0.2">
      <c r="X61">
        <f t="shared" si="9"/>
        <v>0</v>
      </c>
      <c r="Y61">
        <f t="shared" si="1"/>
        <v>0</v>
      </c>
      <c r="Z61" t="e">
        <f t="shared" si="10"/>
        <v>#DIV/0!</v>
      </c>
    </row>
    <row r="62" spans="24:26" x14ac:dyDescent="0.2">
      <c r="X62">
        <f t="shared" si="9"/>
        <v>0</v>
      </c>
      <c r="Y62">
        <f t="shared" si="1"/>
        <v>0</v>
      </c>
      <c r="Z62" t="e">
        <f t="shared" si="10"/>
        <v>#DIV/0!</v>
      </c>
    </row>
    <row r="63" spans="24:26" x14ac:dyDescent="0.2">
      <c r="X63">
        <f t="shared" si="9"/>
        <v>0</v>
      </c>
      <c r="Y63">
        <f t="shared" si="1"/>
        <v>0</v>
      </c>
      <c r="Z63" t="e">
        <f t="shared" si="10"/>
        <v>#DIV/0!</v>
      </c>
    </row>
    <row r="64" spans="24:26" x14ac:dyDescent="0.2">
      <c r="X64">
        <f t="shared" si="9"/>
        <v>0</v>
      </c>
      <c r="Y64">
        <f t="shared" si="1"/>
        <v>0</v>
      </c>
      <c r="Z64" t="e">
        <f t="shared" si="10"/>
        <v>#DIV/0!</v>
      </c>
    </row>
    <row r="65" spans="24:26" x14ac:dyDescent="0.2">
      <c r="X65">
        <f t="shared" ref="X65:X128" si="12">SUM(H65:M65)</f>
        <v>0</v>
      </c>
      <c r="Y65">
        <f t="shared" ref="Y65:Y128" si="13">F65*X65</f>
        <v>0</v>
      </c>
      <c r="Z65" t="e">
        <f t="shared" si="10"/>
        <v>#DIV/0!</v>
      </c>
    </row>
    <row r="66" spans="24:26" x14ac:dyDescent="0.2">
      <c r="X66">
        <f t="shared" si="12"/>
        <v>0</v>
      </c>
      <c r="Y66">
        <f t="shared" si="13"/>
        <v>0</v>
      </c>
      <c r="Z66" t="e">
        <f t="shared" ref="Z66:Z77" si="14">SUM(G66/F66)</f>
        <v>#DIV/0!</v>
      </c>
    </row>
    <row r="67" spans="24:26" x14ac:dyDescent="0.2">
      <c r="X67">
        <f t="shared" si="12"/>
        <v>0</v>
      </c>
      <c r="Y67">
        <f t="shared" si="13"/>
        <v>0</v>
      </c>
      <c r="Z67" t="e">
        <f t="shared" si="14"/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si="14"/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</row>
    <row r="79" spans="24:26" x14ac:dyDescent="0.2">
      <c r="X79">
        <f t="shared" si="12"/>
        <v>0</v>
      </c>
      <c r="Y79">
        <f t="shared" si="13"/>
        <v>0</v>
      </c>
      <c r="Z79" t="e">
        <f t="shared" ref="Z79:Z86" si="15">SUM(G79/F79)</f>
        <v>#DIV/0!</v>
      </c>
    </row>
    <row r="80" spans="24:26" x14ac:dyDescent="0.2">
      <c r="X80">
        <f t="shared" si="12"/>
        <v>0</v>
      </c>
      <c r="Y80">
        <f t="shared" si="13"/>
        <v>0</v>
      </c>
      <c r="Z80" t="e">
        <f t="shared" si="15"/>
        <v>#DIV/0!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si="15"/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</row>
    <row r="88" spans="24:26" x14ac:dyDescent="0.2">
      <c r="X88">
        <f t="shared" si="12"/>
        <v>0</v>
      </c>
      <c r="Y88">
        <f t="shared" si="13"/>
        <v>0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  <c r="Z101" t="s">
        <v>50</v>
      </c>
    </row>
    <row r="102" spans="24:26" x14ac:dyDescent="0.2">
      <c r="X102">
        <f t="shared" si="12"/>
        <v>0</v>
      </c>
      <c r="Y102">
        <f t="shared" si="13"/>
        <v>0</v>
      </c>
    </row>
    <row r="103" spans="24:26" x14ac:dyDescent="0.2">
      <c r="X103">
        <f t="shared" si="12"/>
        <v>0</v>
      </c>
      <c r="Y103">
        <f t="shared" si="13"/>
        <v>0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ref="X129:X188" si="16">SUM(H129:M129)</f>
        <v>0</v>
      </c>
      <c r="Y129">
        <f t="shared" ref="Y129:Y188" si="17">F129*X129</f>
        <v>0</v>
      </c>
    </row>
    <row r="130" spans="24:25" x14ac:dyDescent="0.2">
      <c r="X130">
        <f t="shared" si="16"/>
        <v>0</v>
      </c>
      <c r="Y130">
        <f t="shared" si="17"/>
        <v>0</v>
      </c>
    </row>
    <row r="131" spans="24:25" x14ac:dyDescent="0.2">
      <c r="X131">
        <f t="shared" si="16"/>
        <v>0</v>
      </c>
      <c r="Y131">
        <f t="shared" si="17"/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90" spans="24:25" x14ac:dyDescent="0.2">
      <c r="X190">
        <f>SUM(X3:X189)</f>
        <v>93</v>
      </c>
      <c r="Y190">
        <f>SUM(Y3:Y189)</f>
        <v>4123.0999999999995</v>
      </c>
    </row>
  </sheetData>
  <phoneticPr fontId="0" type="noConversion"/>
  <pageMargins left="0.70000000000000007" right="0.70000000000000007" top="0.39370078740157483" bottom="0.39370078740157483" header="0.30000000000000004" footer="0.30000000000000004"/>
  <pageSetup paperSize="9" orientation="landscape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D210"/>
  <sheetViews>
    <sheetView workbookViewId="0">
      <selection activeCell="Q34" sqref="Q34"/>
    </sheetView>
  </sheetViews>
  <sheetFormatPr baseColWidth="10" defaultColWidth="8.83203125" defaultRowHeight="15" x14ac:dyDescent="0.2"/>
  <cols>
    <col min="1" max="1" width="8.83203125" style="10"/>
    <col min="2" max="2" width="13.1640625" style="10" bestFit="1" customWidth="1"/>
    <col min="3" max="3" width="8.83203125" style="10"/>
    <col min="4" max="4" width="23.83203125" style="10" bestFit="1" customWidth="1"/>
    <col min="5" max="5" width="17.1640625" style="10" bestFit="1" customWidth="1"/>
    <col min="6" max="6" width="9.6640625" style="10" bestFit="1" customWidth="1"/>
    <col min="7" max="7" width="11" style="10" bestFit="1" customWidth="1"/>
    <col min="8" max="14" width="3.33203125" style="10" customWidth="1"/>
    <col min="15" max="15" width="8.6640625" style="10" bestFit="1" customWidth="1"/>
    <col min="16" max="16" width="7.1640625" style="10" bestFit="1" customWidth="1"/>
    <col min="23" max="16384" width="8.83203125" style="10"/>
  </cols>
  <sheetData>
    <row r="1" spans="1:30" ht="16" x14ac:dyDescent="0.2">
      <c r="A1" s="8" t="s">
        <v>95</v>
      </c>
      <c r="B1" s="9"/>
      <c r="C1" s="9"/>
      <c r="D1" s="9"/>
      <c r="E1" s="9">
        <f>O191</f>
        <v>0</v>
      </c>
      <c r="F1" s="9">
        <f>P191</f>
        <v>0</v>
      </c>
      <c r="G1" s="9"/>
      <c r="H1" s="9"/>
      <c r="I1" s="9"/>
      <c r="J1" s="9"/>
      <c r="K1" s="9"/>
      <c r="L1" s="9"/>
      <c r="M1" s="9"/>
      <c r="N1" s="9"/>
      <c r="O1" s="9"/>
      <c r="P1" s="9"/>
      <c r="X1" s="10" t="str">
        <f>$A$1</f>
        <v>NYDJ</v>
      </c>
      <c r="Y1" s="10" t="str">
        <f t="shared" ref="Y1:AD1" si="0">$A$1</f>
        <v>NYDJ</v>
      </c>
      <c r="Z1" s="10" t="str">
        <f t="shared" si="0"/>
        <v>NYDJ</v>
      </c>
      <c r="AA1" s="10" t="str">
        <f t="shared" si="0"/>
        <v>NYDJ</v>
      </c>
      <c r="AB1" s="10" t="str">
        <f t="shared" si="0"/>
        <v>NYDJ</v>
      </c>
      <c r="AC1" s="10" t="str">
        <f t="shared" si="0"/>
        <v>NYDJ</v>
      </c>
      <c r="AD1" s="10" t="str">
        <f t="shared" si="0"/>
        <v>NYDJ</v>
      </c>
    </row>
    <row r="2" spans="1:30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9">
        <v>6</v>
      </c>
      <c r="I2" s="9">
        <v>8</v>
      </c>
      <c r="J2" s="9">
        <v>10</v>
      </c>
      <c r="K2" s="9">
        <v>12</v>
      </c>
      <c r="L2" s="9">
        <v>14</v>
      </c>
      <c r="M2" s="9">
        <v>16</v>
      </c>
      <c r="N2" s="9">
        <v>18</v>
      </c>
      <c r="O2" s="9" t="s">
        <v>42</v>
      </c>
      <c r="P2" s="9" t="s">
        <v>6</v>
      </c>
      <c r="X2" s="10" t="s">
        <v>6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</row>
    <row r="3" spans="1:30" x14ac:dyDescent="0.2">
      <c r="H3" s="10">
        <v>26</v>
      </c>
      <c r="I3" s="10">
        <v>28</v>
      </c>
      <c r="J3" s="10">
        <v>29</v>
      </c>
      <c r="K3" s="13">
        <v>30</v>
      </c>
      <c r="L3" s="13">
        <v>31</v>
      </c>
      <c r="M3" s="13">
        <v>32</v>
      </c>
      <c r="N3" s="13"/>
      <c r="P3" s="10">
        <f t="shared" ref="P3:P6" si="1">F3*O3</f>
        <v>0</v>
      </c>
      <c r="W3" s="10" t="s">
        <v>12</v>
      </c>
      <c r="X3" s="10">
        <f t="shared" ref="X3:X14" si="2">SUMIF($A$3:$A$184,W3,$P$3:$P$184)</f>
        <v>0</v>
      </c>
      <c r="Y3" s="10">
        <f t="shared" ref="Y3:Y14" si="3">SUMIF($A$3:$A$184,W3,$H$3:$H$184)</f>
        <v>0</v>
      </c>
      <c r="Z3" s="10">
        <f t="shared" ref="Z3:Z14" si="4">SUMIF($A$3:$A$184,W3,$I$3:$I$184)</f>
        <v>0</v>
      </c>
      <c r="AA3" s="10">
        <f t="shared" ref="AA3:AA14" si="5">SUMIF($A$3:$A$184,W3,$J$3:$J$184)</f>
        <v>0</v>
      </c>
      <c r="AB3" s="10">
        <f t="shared" ref="AB3:AB14" si="6">SUMIF($A$3:$A$184,W3,$K$3:$K$184)</f>
        <v>0</v>
      </c>
      <c r="AC3" s="10">
        <f t="shared" ref="AC3:AC14" si="7">SUMIF($A$3:$A$184,W3,$L$3:$L$184)</f>
        <v>0</v>
      </c>
      <c r="AD3" s="10">
        <f t="shared" ref="AD3:AD14" si="8">SUMIF($A$3:$A$184,W3,$M$3:$M$184)</f>
        <v>0</v>
      </c>
    </row>
    <row r="4" spans="1:30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 s="10">
        <f t="shared" ref="O4" si="9">SUM(H4:M4)</f>
        <v>0</v>
      </c>
      <c r="P4" s="10">
        <f t="shared" ref="P4" si="10">F4*O4</f>
        <v>0</v>
      </c>
      <c r="W4" s="10" t="s">
        <v>13</v>
      </c>
      <c r="X4" s="10">
        <f t="shared" si="2"/>
        <v>1413</v>
      </c>
      <c r="Y4" s="10">
        <f t="shared" si="3"/>
        <v>1</v>
      </c>
      <c r="Z4" s="10">
        <f t="shared" si="4"/>
        <v>5</v>
      </c>
      <c r="AA4" s="10">
        <f t="shared" si="5"/>
        <v>5</v>
      </c>
      <c r="AB4" s="10">
        <f t="shared" si="6"/>
        <v>5</v>
      </c>
      <c r="AC4" s="10">
        <f t="shared" si="7"/>
        <v>5</v>
      </c>
      <c r="AD4" s="10">
        <f t="shared" si="8"/>
        <v>5</v>
      </c>
    </row>
    <row r="5" spans="1:30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 s="10">
        <f t="shared" ref="O5:O6" si="11">SUM(H5:M5)</f>
        <v>0</v>
      </c>
      <c r="P5" s="10">
        <f t="shared" si="1"/>
        <v>0</v>
      </c>
      <c r="W5" s="10" t="s">
        <v>14</v>
      </c>
      <c r="X5" s="10">
        <f t="shared" si="2"/>
        <v>924.5</v>
      </c>
      <c r="Y5" s="10">
        <f t="shared" si="3"/>
        <v>3</v>
      </c>
      <c r="Z5" s="10">
        <f t="shared" si="4"/>
        <v>7</v>
      </c>
      <c r="AA5" s="10">
        <f t="shared" si="5"/>
        <v>7</v>
      </c>
      <c r="AB5" s="10">
        <f t="shared" si="6"/>
        <v>4</v>
      </c>
      <c r="AC5" s="10">
        <f t="shared" si="7"/>
        <v>4</v>
      </c>
      <c r="AD5" s="10">
        <f t="shared" si="8"/>
        <v>1</v>
      </c>
    </row>
    <row r="6" spans="1:30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 s="10">
        <f t="shared" si="11"/>
        <v>0</v>
      </c>
      <c r="P6" s="10">
        <f t="shared" si="1"/>
        <v>0</v>
      </c>
      <c r="W6" s="10" t="s">
        <v>15</v>
      </c>
      <c r="X6" s="10">
        <f t="shared" si="2"/>
        <v>0</v>
      </c>
      <c r="Y6" s="10">
        <f t="shared" si="3"/>
        <v>0</v>
      </c>
      <c r="Z6" s="10">
        <f t="shared" si="4"/>
        <v>0</v>
      </c>
      <c r="AA6" s="10">
        <f t="shared" si="5"/>
        <v>0</v>
      </c>
      <c r="AB6" s="10">
        <f t="shared" si="6"/>
        <v>0</v>
      </c>
      <c r="AC6" s="10">
        <f t="shared" si="7"/>
        <v>0</v>
      </c>
      <c r="AD6" s="10">
        <f t="shared" si="8"/>
        <v>0</v>
      </c>
    </row>
    <row r="7" spans="1:30" x14ac:dyDescent="0.2">
      <c r="A7" t="s">
        <v>578</v>
      </c>
      <c r="B7" t="s">
        <v>641</v>
      </c>
      <c r="C7" t="s">
        <v>242</v>
      </c>
      <c r="D7" t="s">
        <v>643</v>
      </c>
      <c r="E7" t="s">
        <v>598</v>
      </c>
      <c r="F7">
        <v>56</v>
      </c>
      <c r="G7">
        <v>149.94999999999999</v>
      </c>
      <c r="H7"/>
      <c r="I7">
        <v>1</v>
      </c>
      <c r="J7">
        <v>1</v>
      </c>
      <c r="K7">
        <v>1</v>
      </c>
      <c r="L7">
        <v>1</v>
      </c>
      <c r="M7">
        <v>1</v>
      </c>
      <c r="N7"/>
      <c r="O7">
        <f t="shared" ref="O7:O15" si="12">SUM(H7:M7)</f>
        <v>5</v>
      </c>
      <c r="P7">
        <f t="shared" ref="P7:P15" si="13">SUM(F7*O7)</f>
        <v>280</v>
      </c>
      <c r="W7"/>
      <c r="X7" s="10">
        <f t="shared" si="2"/>
        <v>0</v>
      </c>
      <c r="Y7" s="10">
        <f t="shared" si="3"/>
        <v>0</v>
      </c>
      <c r="Z7" s="10">
        <f t="shared" si="4"/>
        <v>0</v>
      </c>
      <c r="AA7" s="10">
        <f t="shared" si="5"/>
        <v>0</v>
      </c>
      <c r="AB7" s="10">
        <f t="shared" si="6"/>
        <v>0</v>
      </c>
      <c r="AC7" s="10">
        <f t="shared" si="7"/>
        <v>0</v>
      </c>
      <c r="AD7" s="10">
        <f t="shared" si="8"/>
        <v>0</v>
      </c>
    </row>
    <row r="8" spans="1:30" x14ac:dyDescent="0.2">
      <c r="A8" t="s">
        <v>578</v>
      </c>
      <c r="B8" t="s">
        <v>641</v>
      </c>
      <c r="C8" t="s">
        <v>242</v>
      </c>
      <c r="D8" t="s">
        <v>643</v>
      </c>
      <c r="E8" t="s">
        <v>642</v>
      </c>
      <c r="F8">
        <v>56</v>
      </c>
      <c r="G8">
        <v>149.94999999999999</v>
      </c>
      <c r="H8"/>
      <c r="I8">
        <v>1</v>
      </c>
      <c r="J8">
        <v>1</v>
      </c>
      <c r="K8">
        <v>1</v>
      </c>
      <c r="L8">
        <v>1</v>
      </c>
      <c r="M8">
        <v>1</v>
      </c>
      <c r="N8"/>
      <c r="O8">
        <f t="shared" si="12"/>
        <v>5</v>
      </c>
      <c r="P8">
        <f t="shared" si="13"/>
        <v>280</v>
      </c>
      <c r="W8"/>
      <c r="X8" s="10">
        <f t="shared" si="2"/>
        <v>0</v>
      </c>
      <c r="Y8" s="10">
        <f t="shared" si="3"/>
        <v>0</v>
      </c>
      <c r="Z8" s="10">
        <f t="shared" si="4"/>
        <v>0</v>
      </c>
      <c r="AA8" s="10">
        <f t="shared" si="5"/>
        <v>0</v>
      </c>
      <c r="AB8" s="10">
        <f t="shared" si="6"/>
        <v>0</v>
      </c>
      <c r="AC8" s="10">
        <f t="shared" si="7"/>
        <v>0</v>
      </c>
      <c r="AD8" s="10">
        <f t="shared" si="8"/>
        <v>0</v>
      </c>
    </row>
    <row r="9" spans="1:30" x14ac:dyDescent="0.2">
      <c r="A9" t="s">
        <v>578</v>
      </c>
      <c r="B9" t="s">
        <v>644</v>
      </c>
      <c r="C9" t="s">
        <v>600</v>
      </c>
      <c r="D9" t="s">
        <v>645</v>
      </c>
      <c r="E9" t="s">
        <v>581</v>
      </c>
      <c r="F9">
        <v>52</v>
      </c>
      <c r="G9">
        <v>139.94999999999999</v>
      </c>
      <c r="H9"/>
      <c r="I9">
        <v>1</v>
      </c>
      <c r="J9">
        <v>1</v>
      </c>
      <c r="K9">
        <v>1</v>
      </c>
      <c r="L9">
        <v>1</v>
      </c>
      <c r="M9">
        <v>1</v>
      </c>
      <c r="N9"/>
      <c r="O9">
        <f t="shared" si="12"/>
        <v>5</v>
      </c>
      <c r="P9">
        <f t="shared" si="13"/>
        <v>260</v>
      </c>
      <c r="W9"/>
      <c r="X9" s="10">
        <f t="shared" si="2"/>
        <v>0</v>
      </c>
      <c r="Y9" s="10">
        <f t="shared" si="3"/>
        <v>0</v>
      </c>
      <c r="Z9" s="10">
        <f t="shared" si="4"/>
        <v>0</v>
      </c>
      <c r="AA9" s="10">
        <f t="shared" si="5"/>
        <v>0</v>
      </c>
      <c r="AB9" s="10">
        <f t="shared" si="6"/>
        <v>0</v>
      </c>
      <c r="AC9" s="10">
        <f t="shared" si="7"/>
        <v>0</v>
      </c>
      <c r="AD9" s="10">
        <f t="shared" si="8"/>
        <v>0</v>
      </c>
    </row>
    <row r="10" spans="1:30" x14ac:dyDescent="0.2">
      <c r="A10" t="s">
        <v>578</v>
      </c>
      <c r="B10" t="s">
        <v>647</v>
      </c>
      <c r="C10" t="s">
        <v>646</v>
      </c>
      <c r="D10" t="s">
        <v>648</v>
      </c>
      <c r="E10" t="s">
        <v>594</v>
      </c>
      <c r="F10">
        <v>55.5</v>
      </c>
      <c r="G10">
        <v>149.94999999999999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/>
      <c r="O10">
        <f t="shared" si="12"/>
        <v>6</v>
      </c>
      <c r="P10">
        <f t="shared" si="13"/>
        <v>333</v>
      </c>
      <c r="W10"/>
      <c r="X10" s="10">
        <f t="shared" si="2"/>
        <v>0</v>
      </c>
      <c r="Y10" s="10">
        <f t="shared" si="3"/>
        <v>0</v>
      </c>
      <c r="Z10" s="10">
        <f t="shared" si="4"/>
        <v>0</v>
      </c>
      <c r="AA10" s="10">
        <f t="shared" si="5"/>
        <v>0</v>
      </c>
      <c r="AB10" s="10">
        <f t="shared" si="6"/>
        <v>0</v>
      </c>
      <c r="AC10" s="10">
        <f t="shared" si="7"/>
        <v>0</v>
      </c>
      <c r="AD10" s="10">
        <f t="shared" si="8"/>
        <v>0</v>
      </c>
    </row>
    <row r="11" spans="1:30" x14ac:dyDescent="0.2">
      <c r="A11" t="s">
        <v>578</v>
      </c>
      <c r="B11" t="s">
        <v>649</v>
      </c>
      <c r="C11" t="s">
        <v>646</v>
      </c>
      <c r="D11" t="s">
        <v>651</v>
      </c>
      <c r="E11" t="s">
        <v>650</v>
      </c>
      <c r="F11">
        <v>52</v>
      </c>
      <c r="G11">
        <v>139.94999999999999</v>
      </c>
      <c r="H11"/>
      <c r="I11">
        <v>1</v>
      </c>
      <c r="J11">
        <v>1</v>
      </c>
      <c r="K11">
        <v>1</v>
      </c>
      <c r="L11">
        <v>1</v>
      </c>
      <c r="M11">
        <v>1</v>
      </c>
      <c r="N11"/>
      <c r="O11">
        <f t="shared" si="12"/>
        <v>5</v>
      </c>
      <c r="P11">
        <f t="shared" si="13"/>
        <v>260</v>
      </c>
      <c r="W11"/>
      <c r="X11" s="10">
        <f t="shared" si="2"/>
        <v>0</v>
      </c>
      <c r="Y11" s="10">
        <f t="shared" si="3"/>
        <v>0</v>
      </c>
      <c r="Z11" s="10">
        <f t="shared" si="4"/>
        <v>0</v>
      </c>
      <c r="AA11" s="10">
        <f t="shared" si="5"/>
        <v>0</v>
      </c>
      <c r="AB11" s="10">
        <f t="shared" si="6"/>
        <v>0</v>
      </c>
      <c r="AC11" s="10">
        <f t="shared" si="7"/>
        <v>0</v>
      </c>
      <c r="AD11" s="10">
        <f t="shared" si="8"/>
        <v>0</v>
      </c>
    </row>
    <row r="12" spans="1:30" x14ac:dyDescent="0.2">
      <c r="A12" t="s">
        <v>654</v>
      </c>
      <c r="B12" t="s">
        <v>652</v>
      </c>
      <c r="C12" t="s">
        <v>610</v>
      </c>
      <c r="D12" t="s">
        <v>653</v>
      </c>
      <c r="E12" t="s">
        <v>581</v>
      </c>
      <c r="F12">
        <v>29.5</v>
      </c>
      <c r="G12">
        <v>79.95</v>
      </c>
      <c r="H12"/>
      <c r="I12">
        <v>1</v>
      </c>
      <c r="J12">
        <v>1</v>
      </c>
      <c r="K12">
        <v>1</v>
      </c>
      <c r="L12">
        <v>1</v>
      </c>
      <c r="M12">
        <v>1</v>
      </c>
      <c r="N12"/>
      <c r="O12">
        <f t="shared" si="12"/>
        <v>5</v>
      </c>
      <c r="P12">
        <f t="shared" si="13"/>
        <v>147.5</v>
      </c>
      <c r="W12"/>
      <c r="X12" s="10">
        <f t="shared" si="2"/>
        <v>0</v>
      </c>
      <c r="Y12" s="10">
        <f t="shared" si="3"/>
        <v>0</v>
      </c>
      <c r="Z12" s="10">
        <f t="shared" si="4"/>
        <v>0</v>
      </c>
      <c r="AA12" s="10">
        <f t="shared" si="5"/>
        <v>0</v>
      </c>
      <c r="AB12" s="10">
        <f t="shared" si="6"/>
        <v>0</v>
      </c>
      <c r="AC12" s="10">
        <f t="shared" si="7"/>
        <v>0</v>
      </c>
      <c r="AD12" s="10">
        <f t="shared" si="8"/>
        <v>0</v>
      </c>
    </row>
    <row r="13" spans="1:30" x14ac:dyDescent="0.2">
      <c r="A13" t="s">
        <v>654</v>
      </c>
      <c r="B13" t="s">
        <v>655</v>
      </c>
      <c r="C13" t="s">
        <v>639</v>
      </c>
      <c r="D13" t="s">
        <v>656</v>
      </c>
      <c r="E13" t="s">
        <v>640</v>
      </c>
      <c r="F13">
        <v>37</v>
      </c>
      <c r="G13">
        <v>99.95</v>
      </c>
      <c r="H13">
        <v>1</v>
      </c>
      <c r="I13">
        <v>2</v>
      </c>
      <c r="J13">
        <v>2</v>
      </c>
      <c r="K13">
        <v>1</v>
      </c>
      <c r="L13">
        <v>1</v>
      </c>
      <c r="M13"/>
      <c r="N13"/>
      <c r="O13">
        <f t="shared" si="12"/>
        <v>7</v>
      </c>
      <c r="P13">
        <f t="shared" si="13"/>
        <v>259</v>
      </c>
      <c r="W13"/>
      <c r="X13" s="10">
        <f t="shared" si="2"/>
        <v>0</v>
      </c>
      <c r="Y13" s="10">
        <f t="shared" si="3"/>
        <v>0</v>
      </c>
      <c r="Z13" s="10">
        <f t="shared" si="4"/>
        <v>0</v>
      </c>
      <c r="AA13" s="10">
        <f t="shared" si="5"/>
        <v>0</v>
      </c>
      <c r="AB13" s="10">
        <f t="shared" si="6"/>
        <v>0</v>
      </c>
      <c r="AC13" s="10">
        <f t="shared" si="7"/>
        <v>0</v>
      </c>
      <c r="AD13" s="10">
        <f t="shared" si="8"/>
        <v>0</v>
      </c>
    </row>
    <row r="14" spans="1:30" x14ac:dyDescent="0.2">
      <c r="A14" t="s">
        <v>654</v>
      </c>
      <c r="B14" t="s">
        <v>655</v>
      </c>
      <c r="C14" t="s">
        <v>639</v>
      </c>
      <c r="D14" t="s">
        <v>656</v>
      </c>
      <c r="E14" t="s">
        <v>598</v>
      </c>
      <c r="F14">
        <v>37</v>
      </c>
      <c r="G14">
        <v>99.95</v>
      </c>
      <c r="H14">
        <v>1</v>
      </c>
      <c r="I14">
        <v>2</v>
      </c>
      <c r="J14">
        <v>2</v>
      </c>
      <c r="K14">
        <v>1</v>
      </c>
      <c r="L14">
        <v>1</v>
      </c>
      <c r="M14"/>
      <c r="N14"/>
      <c r="O14">
        <f t="shared" si="12"/>
        <v>7</v>
      </c>
      <c r="P14">
        <f t="shared" si="13"/>
        <v>259</v>
      </c>
      <c r="W14"/>
      <c r="X14" s="10">
        <f t="shared" si="2"/>
        <v>0</v>
      </c>
      <c r="Y14" s="10">
        <f t="shared" si="3"/>
        <v>0</v>
      </c>
      <c r="Z14" s="10">
        <f t="shared" si="4"/>
        <v>0</v>
      </c>
      <c r="AA14" s="10">
        <f t="shared" si="5"/>
        <v>0</v>
      </c>
      <c r="AB14" s="10">
        <f t="shared" si="6"/>
        <v>0</v>
      </c>
      <c r="AC14" s="10">
        <f t="shared" si="7"/>
        <v>0</v>
      </c>
      <c r="AD14" s="10">
        <f t="shared" si="8"/>
        <v>0</v>
      </c>
    </row>
    <row r="15" spans="1:30" x14ac:dyDescent="0.2">
      <c r="A15" t="s">
        <v>654</v>
      </c>
      <c r="B15" t="s">
        <v>657</v>
      </c>
      <c r="C15" t="s">
        <v>659</v>
      </c>
      <c r="D15" t="s">
        <v>660</v>
      </c>
      <c r="E15" t="s">
        <v>658</v>
      </c>
      <c r="F15">
        <v>37</v>
      </c>
      <c r="G15">
        <v>99.95</v>
      </c>
      <c r="H15">
        <v>1</v>
      </c>
      <c r="I15">
        <v>2</v>
      </c>
      <c r="J15">
        <v>2</v>
      </c>
      <c r="K15">
        <v>1</v>
      </c>
      <c r="L15">
        <v>1</v>
      </c>
      <c r="M15"/>
      <c r="N15"/>
      <c r="O15">
        <f t="shared" si="12"/>
        <v>7</v>
      </c>
      <c r="P15">
        <f t="shared" si="13"/>
        <v>259</v>
      </c>
      <c r="W15"/>
      <c r="X15" s="10">
        <f>SUM(X3:X14)</f>
        <v>2337.5</v>
      </c>
      <c r="Y15" s="10">
        <f t="shared" ref="Y15:AD15" si="14">SUM(Y3:Y14)</f>
        <v>4</v>
      </c>
      <c r="Z15" s="10">
        <f t="shared" si="14"/>
        <v>12</v>
      </c>
      <c r="AA15" s="10">
        <f t="shared" si="14"/>
        <v>12</v>
      </c>
      <c r="AB15" s="10">
        <f t="shared" si="14"/>
        <v>9</v>
      </c>
      <c r="AC15" s="10">
        <f t="shared" si="14"/>
        <v>9</v>
      </c>
      <c r="AD15" s="10">
        <f t="shared" si="14"/>
        <v>6</v>
      </c>
    </row>
    <row r="16" spans="1:30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W16"/>
    </row>
    <row r="17" spans="1:23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W17"/>
    </row>
    <row r="18" spans="1:23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W18"/>
    </row>
    <row r="19" spans="1:23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W19"/>
    </row>
    <row r="20" spans="1:23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W20"/>
    </row>
    <row r="21" spans="1:23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W21"/>
    </row>
    <row r="22" spans="1:23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W22"/>
    </row>
    <row r="23" spans="1:23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>
        <f>SUM(O7:O22)</f>
        <v>52</v>
      </c>
      <c r="P23">
        <f>SUM(P7:P22)</f>
        <v>2337.5</v>
      </c>
      <c r="W23"/>
    </row>
    <row r="24" spans="1:23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W24"/>
    </row>
    <row r="25" spans="1:23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W25"/>
    </row>
    <row r="26" spans="1:23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W26"/>
    </row>
    <row r="27" spans="1:23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W27"/>
    </row>
    <row r="28" spans="1:23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W28"/>
    </row>
    <row r="29" spans="1:23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W29"/>
    </row>
    <row r="30" spans="1:23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W30"/>
    </row>
    <row r="31" spans="1:23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W31"/>
    </row>
    <row r="32" spans="1:23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W32"/>
    </row>
    <row r="33" spans="1:23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W33"/>
    </row>
    <row r="34" spans="1:23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W34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W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W36"/>
    </row>
    <row r="37" spans="1:23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W37"/>
    </row>
    <row r="38" spans="1:2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W38"/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W39"/>
    </row>
    <row r="40" spans="1:2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W40"/>
    </row>
    <row r="41" spans="1:2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W41"/>
    </row>
    <row r="42" spans="1:23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W42"/>
    </row>
    <row r="43" spans="1:2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W43"/>
    </row>
    <row r="44" spans="1:2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W44"/>
    </row>
    <row r="45" spans="1:2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W45"/>
    </row>
    <row r="46" spans="1:2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W46"/>
    </row>
    <row r="47" spans="1:2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/>
    </row>
    <row r="48" spans="1:2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W48"/>
    </row>
    <row r="49" spans="1:23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W49"/>
    </row>
    <row r="50" spans="1:2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W50"/>
    </row>
    <row r="51" spans="1:2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W51"/>
    </row>
    <row r="52" spans="1:2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W52"/>
    </row>
    <row r="53" spans="1:23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W53"/>
    </row>
    <row r="54" spans="1:2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W54"/>
    </row>
    <row r="55" spans="1:2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W55"/>
    </row>
    <row r="56" spans="1:2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W56"/>
    </row>
    <row r="57" spans="1:2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W57"/>
    </row>
    <row r="58" spans="1:2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W58"/>
    </row>
    <row r="59" spans="1:2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W59"/>
    </row>
    <row r="60" spans="1:2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W60"/>
    </row>
    <row r="61" spans="1:2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W61"/>
    </row>
    <row r="62" spans="1:2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W62"/>
    </row>
    <row r="63" spans="1:2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W63"/>
    </row>
    <row r="64" spans="1:2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W64"/>
    </row>
    <row r="65" spans="1:2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W65"/>
    </row>
    <row r="66" spans="1:2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W66"/>
    </row>
    <row r="67" spans="1:2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W67"/>
    </row>
    <row r="68" spans="1:2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W68"/>
    </row>
    <row r="69" spans="1:2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W69"/>
    </row>
    <row r="70" spans="1:2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W70"/>
    </row>
    <row r="71" spans="1:2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W71"/>
    </row>
    <row r="72" spans="1:2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W72"/>
    </row>
    <row r="73" spans="1:2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W73"/>
    </row>
    <row r="74" spans="1:2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W74"/>
    </row>
    <row r="75" spans="1:2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W75"/>
    </row>
    <row r="76" spans="1:2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W76"/>
    </row>
    <row r="77" spans="1:2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W77"/>
    </row>
    <row r="78" spans="1:2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W78"/>
    </row>
    <row r="79" spans="1:2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W79"/>
    </row>
    <row r="80" spans="1:2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W80"/>
    </row>
    <row r="81" spans="1:2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W81"/>
    </row>
    <row r="82" spans="1:2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W82"/>
    </row>
    <row r="83" spans="1:2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W83"/>
    </row>
    <row r="84" spans="1:2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W84"/>
    </row>
    <row r="85" spans="1:2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W85"/>
    </row>
    <row r="86" spans="1:2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W86"/>
    </row>
    <row r="87" spans="1:2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W87"/>
    </row>
    <row r="88" spans="1:2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W88"/>
    </row>
    <row r="89" spans="1:2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W89"/>
    </row>
    <row r="90" spans="1:2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W90"/>
    </row>
    <row r="91" spans="1:2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W91"/>
    </row>
    <row r="92" spans="1:2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W92"/>
    </row>
    <row r="93" spans="1:2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W93"/>
    </row>
    <row r="94" spans="1:2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W94"/>
    </row>
    <row r="95" spans="1:2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W95"/>
    </row>
    <row r="96" spans="1:2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W96"/>
    </row>
    <row r="97" spans="1:2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W97"/>
    </row>
    <row r="98" spans="1:2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W98"/>
    </row>
    <row r="99" spans="1:2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W99"/>
    </row>
    <row r="100" spans="1:2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W100"/>
    </row>
    <row r="101" spans="1:2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W101"/>
    </row>
    <row r="102" spans="1:2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W102"/>
    </row>
    <row r="103" spans="1:2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W103"/>
    </row>
    <row r="104" spans="1:2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W104"/>
    </row>
    <row r="105" spans="1:2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W105"/>
    </row>
    <row r="106" spans="1:2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W106"/>
    </row>
    <row r="107" spans="1:2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W107"/>
    </row>
    <row r="108" spans="1:2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W108"/>
    </row>
    <row r="109" spans="1:2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W109"/>
    </row>
    <row r="110" spans="1:2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W110"/>
    </row>
    <row r="111" spans="1:2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W111"/>
    </row>
    <row r="112" spans="1:2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W112"/>
    </row>
    <row r="113" spans="1:2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W113"/>
    </row>
    <row r="114" spans="1:2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W114"/>
    </row>
    <row r="115" spans="1:2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W115"/>
    </row>
    <row r="116" spans="1:2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W116"/>
    </row>
    <row r="117" spans="1:2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W117"/>
    </row>
    <row r="118" spans="1:2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W118"/>
    </row>
    <row r="119" spans="1:2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W119"/>
    </row>
    <row r="120" spans="1:2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W120"/>
    </row>
    <row r="121" spans="1:2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W121"/>
    </row>
    <row r="122" spans="1:2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W122"/>
    </row>
    <row r="123" spans="1:2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W123"/>
    </row>
    <row r="124" spans="1:2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W124"/>
    </row>
    <row r="125" spans="1:2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W125"/>
    </row>
    <row r="126" spans="1:2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W126"/>
    </row>
    <row r="127" spans="1:2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W127"/>
    </row>
    <row r="128" spans="1:2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W128"/>
    </row>
    <row r="129" spans="1:2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W129"/>
    </row>
    <row r="130" spans="1:2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W130"/>
    </row>
    <row r="131" spans="1:2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W131"/>
    </row>
    <row r="132" spans="1:2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W132"/>
    </row>
    <row r="133" spans="1:2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W133"/>
    </row>
    <row r="134" spans="1:2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W134"/>
    </row>
    <row r="135" spans="1:2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W135"/>
    </row>
    <row r="136" spans="1:2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W136"/>
    </row>
    <row r="137" spans="1:2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W137"/>
    </row>
    <row r="138" spans="1:2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W138"/>
    </row>
    <row r="139" spans="1:2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W139"/>
    </row>
    <row r="140" spans="1:2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W140"/>
    </row>
    <row r="141" spans="1:2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W141"/>
    </row>
    <row r="142" spans="1:2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W142"/>
    </row>
    <row r="143" spans="1:2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W143"/>
    </row>
    <row r="144" spans="1:2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W144"/>
    </row>
    <row r="145" spans="1:2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W145"/>
    </row>
    <row r="146" spans="1:2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W146"/>
    </row>
    <row r="147" spans="1:2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W147"/>
    </row>
    <row r="148" spans="1:2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W148"/>
    </row>
    <row r="149" spans="1:2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W149"/>
    </row>
    <row r="150" spans="1:2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W150"/>
    </row>
    <row r="151" spans="1:2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W151"/>
    </row>
    <row r="152" spans="1:2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W152"/>
    </row>
    <row r="153" spans="1:2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W153"/>
    </row>
    <row r="154" spans="1:2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W154"/>
    </row>
    <row r="155" spans="1:2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W155"/>
    </row>
    <row r="156" spans="1:2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W156"/>
    </row>
    <row r="157" spans="1:2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W157"/>
    </row>
    <row r="158" spans="1:2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W158"/>
    </row>
    <row r="159" spans="1:2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W159"/>
    </row>
    <row r="160" spans="1:2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W160"/>
    </row>
    <row r="161" spans="1:2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W161"/>
    </row>
    <row r="162" spans="1:2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W162"/>
    </row>
    <row r="163" spans="1:2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W163"/>
    </row>
    <row r="164" spans="1:2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W164"/>
    </row>
    <row r="165" spans="1:2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W165"/>
    </row>
    <row r="166" spans="1:2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W166"/>
    </row>
    <row r="167" spans="1:2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W167"/>
    </row>
    <row r="168" spans="1:2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W168"/>
    </row>
    <row r="169" spans="1:2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W169"/>
    </row>
    <row r="170" spans="1:2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W170"/>
    </row>
    <row r="171" spans="1:2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W171"/>
    </row>
    <row r="172" spans="1:2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W172"/>
    </row>
    <row r="173" spans="1:2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W173"/>
    </row>
    <row r="174" spans="1:2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W174"/>
    </row>
    <row r="175" spans="1:2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W175"/>
    </row>
    <row r="176" spans="1:2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W176"/>
    </row>
    <row r="177" spans="1:2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W177"/>
    </row>
    <row r="178" spans="1:2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W178"/>
    </row>
    <row r="179" spans="1:2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W179"/>
    </row>
    <row r="180" spans="1:2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W180"/>
    </row>
    <row r="181" spans="1:2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W181"/>
    </row>
    <row r="182" spans="1:2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W182"/>
    </row>
    <row r="183" spans="1:2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W183"/>
    </row>
    <row r="184" spans="1:2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W184"/>
    </row>
    <row r="185" spans="1:2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W185"/>
    </row>
    <row r="186" spans="1:2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W186"/>
    </row>
    <row r="187" spans="1:2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W187"/>
    </row>
    <row r="188" spans="1:2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W188"/>
    </row>
    <row r="189" spans="1:2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W189"/>
    </row>
    <row r="190" spans="1:2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W190"/>
    </row>
    <row r="191" spans="1:2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W191"/>
    </row>
    <row r="192" spans="1:2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211"/>
  <sheetViews>
    <sheetView topLeftCell="C1" zoomScale="115" workbookViewId="0">
      <pane ySplit="1200" activePane="bottomLeft"/>
      <selection activeCell="D23" sqref="D23"/>
      <selection pane="bottomLeft" activeCell="D22" sqref="D22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35.8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33</v>
      </c>
      <c r="B1" s="9"/>
      <c r="C1" s="9">
        <v>3000</v>
      </c>
      <c r="D1" s="14" t="s">
        <v>388</v>
      </c>
      <c r="E1" s="9" t="s">
        <v>34</v>
      </c>
      <c r="F1" s="9">
        <f>X190</f>
        <v>54</v>
      </c>
      <c r="G1" s="9">
        <f>Y190</f>
        <v>3808</v>
      </c>
      <c r="H1" s="9">
        <v>34</v>
      </c>
      <c r="I1" s="9">
        <v>36</v>
      </c>
      <c r="J1" s="9">
        <v>38</v>
      </c>
      <c r="K1" s="9">
        <v>40</v>
      </c>
      <c r="L1" s="9">
        <v>42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AnaAlcazar</v>
      </c>
      <c r="AH1" s="10" t="str">
        <f t="shared" ref="AH1:AM1" si="0">$A$1</f>
        <v>AnaAlcazar</v>
      </c>
      <c r="AI1" s="10" t="str">
        <f t="shared" si="0"/>
        <v>AnaAlcazar</v>
      </c>
      <c r="AJ1" s="10" t="str">
        <f t="shared" si="0"/>
        <v>AnaAlcazar</v>
      </c>
      <c r="AK1" s="10" t="str">
        <f t="shared" si="0"/>
        <v>AnaAlcazar</v>
      </c>
      <c r="AL1" s="10" t="str">
        <f t="shared" si="0"/>
        <v>AnaAlcazar</v>
      </c>
      <c r="AM1" s="10" t="str">
        <f t="shared" si="0"/>
        <v>AnaAlcazar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10">
        <f t="shared" ref="X3:X64" si="1">SUM(H3:M3)</f>
        <v>0</v>
      </c>
      <c r="Y3" s="10">
        <f t="shared" ref="Y3:Y64" si="2">F3*X3</f>
        <v>0</v>
      </c>
      <c r="AF3" s="10" t="s">
        <v>12</v>
      </c>
      <c r="AG3" s="10">
        <f t="shared" ref="AG3:AG14" si="3">SUMIF($A$3:$A$183,AF3,$Y$3:$Y$183)</f>
        <v>0</v>
      </c>
      <c r="AH3" s="10">
        <f t="shared" ref="AH3:AH14" si="4">SUMIF($A$3:$A$183,AF3,$H$3:$H$183)</f>
        <v>0</v>
      </c>
      <c r="AI3" s="10">
        <f t="shared" ref="AI3:AI14" si="5">SUMIF($A$3:$A$183,AF3,$I$3:$I$183)</f>
        <v>0</v>
      </c>
      <c r="AJ3" s="10">
        <f t="shared" ref="AJ3:AJ14" si="6">SUMIF($A$3:$A$183,AF3,$J$3:$J$183)</f>
        <v>0</v>
      </c>
      <c r="AK3" s="10">
        <f t="shared" ref="AK3:AK14" si="7">SUMIF($A$3:$A$183,AF3,$K$3:$K$183)</f>
        <v>0</v>
      </c>
      <c r="AL3" s="10">
        <f t="shared" ref="AL3:AL14" si="8">SUMIF($A$3:$A$183,AF3,$L$3:$L$183)</f>
        <v>0</v>
      </c>
      <c r="AM3" s="10">
        <f t="shared" ref="AM3:AM14" si="9">SUMIF($A$3:$A$183,AF3,$M$3:$M$183)</f>
        <v>0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10">
        <f t="shared" si="1"/>
        <v>0</v>
      </c>
      <c r="Y4" s="10">
        <f t="shared" si="2"/>
        <v>0</v>
      </c>
      <c r="Z4" s="10" t="e">
        <f t="shared" ref="Z4:Z33" si="10">SUM(G4/F4)</f>
        <v>#DIV/0!</v>
      </c>
      <c r="AF4" s="10" t="s">
        <v>13</v>
      </c>
      <c r="AG4" s="10">
        <f t="shared" si="3"/>
        <v>3808</v>
      </c>
      <c r="AH4" s="10">
        <f t="shared" si="4"/>
        <v>5</v>
      </c>
      <c r="AI4" s="10">
        <f t="shared" si="5"/>
        <v>13</v>
      </c>
      <c r="AJ4" s="10">
        <f t="shared" si="6"/>
        <v>18</v>
      </c>
      <c r="AK4" s="10">
        <f t="shared" si="7"/>
        <v>12</v>
      </c>
      <c r="AL4" s="10">
        <f t="shared" si="8"/>
        <v>6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10">
        <f t="shared" si="1"/>
        <v>0</v>
      </c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 s="63" t="s">
        <v>464</v>
      </c>
      <c r="C7" t="s">
        <v>141</v>
      </c>
      <c r="D7" t="s">
        <v>465</v>
      </c>
      <c r="E7" t="s">
        <v>239</v>
      </c>
      <c r="F7">
        <v>80</v>
      </c>
      <c r="G7">
        <v>219</v>
      </c>
      <c r="H7" s="62">
        <v>1</v>
      </c>
      <c r="I7" s="62">
        <v>1</v>
      </c>
      <c r="J7" s="62">
        <v>1</v>
      </c>
      <c r="K7" s="62">
        <v>1</v>
      </c>
      <c r="L7" s="62">
        <v>1</v>
      </c>
      <c r="M7"/>
      <c r="N7"/>
      <c r="O7"/>
      <c r="P7"/>
      <c r="Q7"/>
      <c r="R7"/>
      <c r="S7"/>
      <c r="T7"/>
      <c r="U7"/>
      <c r="V7"/>
      <c r="W7"/>
      <c r="X7" s="10">
        <f t="shared" si="1"/>
        <v>5</v>
      </c>
      <c r="Y7" s="10">
        <f t="shared" si="2"/>
        <v>400</v>
      </c>
      <c r="Z7" s="10">
        <f t="shared" si="10"/>
        <v>2.7374999999999998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 s="63" t="s">
        <v>466</v>
      </c>
      <c r="C8" t="s">
        <v>141</v>
      </c>
      <c r="D8" t="s">
        <v>467</v>
      </c>
      <c r="E8" t="s">
        <v>468</v>
      </c>
      <c r="F8">
        <v>62</v>
      </c>
      <c r="G8">
        <v>179</v>
      </c>
      <c r="H8" s="62">
        <v>1</v>
      </c>
      <c r="I8" s="62">
        <v>1</v>
      </c>
      <c r="J8" s="62">
        <v>1</v>
      </c>
      <c r="K8" s="62">
        <v>1</v>
      </c>
      <c r="L8"/>
      <c r="M8"/>
      <c r="N8"/>
      <c r="O8"/>
      <c r="P8"/>
      <c r="Q8"/>
      <c r="R8"/>
      <c r="S8"/>
      <c r="T8"/>
      <c r="U8"/>
      <c r="V8"/>
      <c r="W8"/>
      <c r="X8" s="10">
        <f t="shared" si="1"/>
        <v>4</v>
      </c>
      <c r="Y8" s="10">
        <f t="shared" si="2"/>
        <v>248</v>
      </c>
      <c r="Z8" s="10">
        <f t="shared" si="10"/>
        <v>2.8870967741935485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 s="63" t="s">
        <v>469</v>
      </c>
      <c r="C9" t="s">
        <v>141</v>
      </c>
      <c r="D9" t="s">
        <v>470</v>
      </c>
      <c r="E9" t="s">
        <v>148</v>
      </c>
      <c r="F9">
        <v>70</v>
      </c>
      <c r="G9">
        <v>199</v>
      </c>
      <c r="H9"/>
      <c r="I9" s="62">
        <v>1</v>
      </c>
      <c r="J9" s="62">
        <v>2</v>
      </c>
      <c r="K9" s="62">
        <v>1</v>
      </c>
      <c r="L9" s="62">
        <v>1</v>
      </c>
      <c r="M9"/>
      <c r="N9"/>
      <c r="O9"/>
      <c r="P9"/>
      <c r="Q9"/>
      <c r="R9"/>
      <c r="S9"/>
      <c r="T9"/>
      <c r="U9"/>
      <c r="V9"/>
      <c r="W9"/>
      <c r="X9" s="10">
        <f t="shared" si="1"/>
        <v>5</v>
      </c>
      <c r="Y9" s="10">
        <f t="shared" si="2"/>
        <v>350</v>
      </c>
      <c r="Z9" s="10">
        <f t="shared" si="10"/>
        <v>2.842857142857143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 s="62">
        <v>147057</v>
      </c>
      <c r="C10" t="s">
        <v>141</v>
      </c>
      <c r="D10" t="s">
        <v>471</v>
      </c>
      <c r="E10" t="s">
        <v>472</v>
      </c>
      <c r="F10">
        <v>78</v>
      </c>
      <c r="G10">
        <v>199</v>
      </c>
      <c r="H10"/>
      <c r="I10" s="62">
        <v>1</v>
      </c>
      <c r="J10" s="62">
        <v>1</v>
      </c>
      <c r="K10" s="62">
        <v>1</v>
      </c>
      <c r="L10" s="62">
        <v>1</v>
      </c>
      <c r="M10"/>
      <c r="N10"/>
      <c r="O10"/>
      <c r="P10"/>
      <c r="Q10"/>
      <c r="R10"/>
      <c r="S10"/>
      <c r="T10"/>
      <c r="U10"/>
      <c r="V10"/>
      <c r="W10"/>
      <c r="X10" s="10">
        <f t="shared" si="1"/>
        <v>4</v>
      </c>
      <c r="Y10" s="10">
        <f t="shared" si="2"/>
        <v>312</v>
      </c>
      <c r="Z10" s="10">
        <f t="shared" si="10"/>
        <v>2.5512820512820511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 s="62">
        <v>247138</v>
      </c>
      <c r="C11" t="s">
        <v>141</v>
      </c>
      <c r="D11" t="s">
        <v>473</v>
      </c>
      <c r="E11" t="s">
        <v>148</v>
      </c>
      <c r="F11">
        <v>58</v>
      </c>
      <c r="G11">
        <v>169</v>
      </c>
      <c r="H11" s="62">
        <v>1</v>
      </c>
      <c r="I11" s="62">
        <v>1</v>
      </c>
      <c r="J11" s="62">
        <v>2</v>
      </c>
      <c r="K11" s="62">
        <v>1</v>
      </c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1"/>
        <v>5</v>
      </c>
      <c r="Y11" s="10">
        <f t="shared" si="2"/>
        <v>290</v>
      </c>
      <c r="Z11" s="10">
        <f t="shared" si="10"/>
        <v>2.9137931034482758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 s="63" t="s">
        <v>474</v>
      </c>
      <c r="C12" t="s">
        <v>141</v>
      </c>
      <c r="D12" t="s">
        <v>475</v>
      </c>
      <c r="E12" t="s">
        <v>219</v>
      </c>
      <c r="F12">
        <v>70</v>
      </c>
      <c r="G12">
        <v>199</v>
      </c>
      <c r="H12" s="62">
        <v>1</v>
      </c>
      <c r="I12" s="62">
        <v>1</v>
      </c>
      <c r="J12" s="62">
        <v>1</v>
      </c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1"/>
        <v>3</v>
      </c>
      <c r="Y12" s="10">
        <f t="shared" si="2"/>
        <v>210</v>
      </c>
      <c r="Z12" s="10">
        <f t="shared" si="10"/>
        <v>2.842857142857143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 s="63" t="s">
        <v>476</v>
      </c>
      <c r="C13" t="s">
        <v>141</v>
      </c>
      <c r="D13" t="s">
        <v>477</v>
      </c>
      <c r="E13" t="s">
        <v>155</v>
      </c>
      <c r="F13">
        <v>80</v>
      </c>
      <c r="G13">
        <v>229</v>
      </c>
      <c r="H13"/>
      <c r="I13" s="62">
        <v>1</v>
      </c>
      <c r="J13" s="62">
        <v>1</v>
      </c>
      <c r="K13" s="62">
        <v>1</v>
      </c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3</v>
      </c>
      <c r="Y13" s="10">
        <f t="shared" si="2"/>
        <v>240</v>
      </c>
      <c r="Z13" s="10">
        <f t="shared" si="10"/>
        <v>2.8624999999999998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 s="63" t="s">
        <v>478</v>
      </c>
      <c r="C14" t="s">
        <v>141</v>
      </c>
      <c r="D14" t="s">
        <v>506</v>
      </c>
      <c r="E14" t="s">
        <v>239</v>
      </c>
      <c r="F14">
        <v>64</v>
      </c>
      <c r="G14">
        <v>179</v>
      </c>
      <c r="H14"/>
      <c r="I14" s="62">
        <v>1</v>
      </c>
      <c r="J14" s="62">
        <v>2</v>
      </c>
      <c r="K14" s="62">
        <v>1</v>
      </c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4</v>
      </c>
      <c r="Y14" s="10">
        <f t="shared" si="2"/>
        <v>256</v>
      </c>
      <c r="Z14" s="10">
        <f t="shared" si="10"/>
        <v>2.796875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 s="63" t="s">
        <v>479</v>
      </c>
      <c r="C15" t="s">
        <v>141</v>
      </c>
      <c r="D15" t="s">
        <v>480</v>
      </c>
      <c r="E15" t="s">
        <v>442</v>
      </c>
      <c r="F15">
        <v>74</v>
      </c>
      <c r="G15">
        <v>199</v>
      </c>
      <c r="H15"/>
      <c r="I15" s="62">
        <v>1</v>
      </c>
      <c r="J15" s="62">
        <v>1</v>
      </c>
      <c r="K15" s="62">
        <v>1</v>
      </c>
      <c r="L15" s="62">
        <v>1</v>
      </c>
      <c r="M15"/>
      <c r="N15"/>
      <c r="O15"/>
      <c r="P15"/>
      <c r="Q15"/>
      <c r="R15"/>
      <c r="S15"/>
      <c r="T15"/>
      <c r="U15"/>
      <c r="V15"/>
      <c r="W15"/>
      <c r="X15" s="10">
        <f t="shared" si="1"/>
        <v>4</v>
      </c>
      <c r="Y15" s="10">
        <f t="shared" si="2"/>
        <v>296</v>
      </c>
      <c r="Z15" s="10">
        <f t="shared" si="10"/>
        <v>2.689189189189189</v>
      </c>
      <c r="AF15" s="10" t="str">
        <f>A1</f>
        <v>AnaAlcazar</v>
      </c>
      <c r="AG15" s="10">
        <f>SUM(AG3:AG14)</f>
        <v>3808</v>
      </c>
      <c r="AH15" s="10">
        <f t="shared" ref="AH15:AM15" si="11">SUM(AH3:AH14)</f>
        <v>5</v>
      </c>
      <c r="AI15" s="10">
        <f t="shared" si="11"/>
        <v>13</v>
      </c>
      <c r="AJ15" s="10">
        <f t="shared" si="11"/>
        <v>18</v>
      </c>
      <c r="AK15" s="10">
        <f t="shared" si="11"/>
        <v>12</v>
      </c>
      <c r="AL15" s="10">
        <f t="shared" si="11"/>
        <v>6</v>
      </c>
      <c r="AM15" s="10">
        <f t="shared" si="11"/>
        <v>0</v>
      </c>
    </row>
    <row r="16" spans="1:39" x14ac:dyDescent="0.2">
      <c r="A16" t="s">
        <v>13</v>
      </c>
      <c r="B16" s="63" t="s">
        <v>481</v>
      </c>
      <c r="C16" t="s">
        <v>141</v>
      </c>
      <c r="D16" t="s">
        <v>482</v>
      </c>
      <c r="E16" t="s">
        <v>468</v>
      </c>
      <c r="F16">
        <v>62</v>
      </c>
      <c r="G16">
        <v>179</v>
      </c>
      <c r="H16"/>
      <c r="I16" s="62">
        <v>1</v>
      </c>
      <c r="J16" s="62">
        <v>2</v>
      </c>
      <c r="K16" s="62">
        <v>1</v>
      </c>
      <c r="L16" s="62">
        <v>1</v>
      </c>
      <c r="M16"/>
      <c r="N16"/>
      <c r="O16"/>
      <c r="P16"/>
      <c r="Q16"/>
      <c r="R16"/>
      <c r="S16"/>
      <c r="T16"/>
      <c r="U16"/>
      <c r="V16"/>
      <c r="W16"/>
      <c r="X16" s="10">
        <f t="shared" si="1"/>
        <v>5</v>
      </c>
      <c r="Y16" s="10">
        <f t="shared" si="2"/>
        <v>310</v>
      </c>
      <c r="Z16" s="10">
        <f t="shared" si="10"/>
        <v>2.8870967741935485</v>
      </c>
    </row>
    <row r="17" spans="1:31" x14ac:dyDescent="0.2">
      <c r="A17" t="s">
        <v>13</v>
      </c>
      <c r="B17" s="63" t="s">
        <v>483</v>
      </c>
      <c r="C17" t="s">
        <v>141</v>
      </c>
      <c r="D17" t="s">
        <v>507</v>
      </c>
      <c r="E17" t="s">
        <v>177</v>
      </c>
      <c r="F17">
        <v>62</v>
      </c>
      <c r="G17">
        <v>179</v>
      </c>
      <c r="H17" s="62">
        <v>1</v>
      </c>
      <c r="I17" s="62">
        <v>1</v>
      </c>
      <c r="J17" s="62">
        <v>1</v>
      </c>
      <c r="K17" s="62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4</v>
      </c>
      <c r="Y17" s="10">
        <f t="shared" si="2"/>
        <v>248</v>
      </c>
      <c r="Z17" s="10">
        <f t="shared" si="10"/>
        <v>2.8870967741935485</v>
      </c>
      <c r="AC17" s="10"/>
      <c r="AD17" s="10"/>
      <c r="AE17" s="10"/>
    </row>
    <row r="18" spans="1:31" x14ac:dyDescent="0.2">
      <c r="A18" t="s">
        <v>13</v>
      </c>
      <c r="B18" s="63" t="s">
        <v>484</v>
      </c>
      <c r="C18" t="s">
        <v>141</v>
      </c>
      <c r="D18" t="s">
        <v>485</v>
      </c>
      <c r="E18" t="s">
        <v>177</v>
      </c>
      <c r="F18">
        <v>88</v>
      </c>
      <c r="G18">
        <v>249</v>
      </c>
      <c r="H18"/>
      <c r="I18" s="62">
        <v>1</v>
      </c>
      <c r="J18" s="62">
        <v>2</v>
      </c>
      <c r="K18" s="62">
        <v>1</v>
      </c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4</v>
      </c>
      <c r="Y18" s="10">
        <f t="shared" si="2"/>
        <v>352</v>
      </c>
      <c r="Z18" s="10">
        <f t="shared" si="10"/>
        <v>2.8295454545454546</v>
      </c>
      <c r="AC18" s="10"/>
      <c r="AD18" s="10"/>
      <c r="AE18" s="10"/>
    </row>
    <row r="19" spans="1:31" x14ac:dyDescent="0.2">
      <c r="A19" t="s">
        <v>13</v>
      </c>
      <c r="B19" s="62">
        <v>147062</v>
      </c>
      <c r="C19" t="s">
        <v>141</v>
      </c>
      <c r="D19" t="s">
        <v>486</v>
      </c>
      <c r="E19" t="s">
        <v>442</v>
      </c>
      <c r="F19">
        <v>74</v>
      </c>
      <c r="G19">
        <v>199</v>
      </c>
      <c r="H19"/>
      <c r="I19" s="62">
        <v>1</v>
      </c>
      <c r="J19" s="62">
        <v>1</v>
      </c>
      <c r="K19" s="62">
        <v>1</v>
      </c>
      <c r="L19" s="62">
        <v>1</v>
      </c>
      <c r="M19"/>
      <c r="N19"/>
      <c r="O19"/>
      <c r="P19"/>
      <c r="Q19"/>
      <c r="R19"/>
      <c r="S19"/>
      <c r="T19"/>
      <c r="U19"/>
      <c r="V19"/>
      <c r="W19"/>
      <c r="X19" s="10">
        <f t="shared" si="1"/>
        <v>4</v>
      </c>
      <c r="Y19" s="10">
        <f t="shared" si="2"/>
        <v>296</v>
      </c>
      <c r="Z19" s="10">
        <f t="shared" si="10"/>
        <v>2.689189189189189</v>
      </c>
      <c r="AC19" s="10"/>
      <c r="AD19" s="10"/>
      <c r="AE19" s="10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 s="10"/>
      <c r="AD20" s="10"/>
      <c r="AE20" s="10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  <c r="AC21" s="10"/>
      <c r="AD21" s="10"/>
      <c r="AE21" s="10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  <c r="AC22" s="10"/>
      <c r="AD22" s="10"/>
      <c r="AE22" s="10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  <c r="AC23" s="10"/>
      <c r="AD23" s="10"/>
      <c r="AE23" s="10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  <c r="AC24" s="10"/>
      <c r="AD24" s="10"/>
      <c r="AE24" s="10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C25" s="10"/>
      <c r="AD25" s="10"/>
      <c r="AE25" s="10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  <c r="AC26" s="10"/>
      <c r="AD26" s="10"/>
      <c r="AE26" s="10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  <c r="AC27" s="10"/>
      <c r="AD27" s="10"/>
      <c r="AE27" s="10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  <c r="AC28" s="10"/>
      <c r="AD28" s="10"/>
      <c r="AE28" s="10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  <c r="AC29" s="10"/>
      <c r="AD29" s="10"/>
      <c r="AE29" s="10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  <c r="AC30" s="10"/>
      <c r="AD30" s="10"/>
      <c r="AE30" s="10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  <c r="AC31" s="10"/>
      <c r="AD31" s="10"/>
      <c r="AE31" s="10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si="10"/>
        <v>#DIV/0!</v>
      </c>
      <c r="AC32" s="10"/>
      <c r="AD32" s="10"/>
      <c r="AE32" s="10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0"/>
        <v>#DIV/0!</v>
      </c>
      <c r="AC33" s="10"/>
      <c r="AD33" s="10"/>
      <c r="AE33" s="10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ref="Z34:Z65" si="12">SUM(G34/F34)</f>
        <v>#DIV/0!</v>
      </c>
      <c r="AC34" s="10"/>
      <c r="AD34" s="10"/>
      <c r="AE34" s="10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2"/>
        <v>#DIV/0!</v>
      </c>
      <c r="AC35" s="10"/>
      <c r="AD35" s="10"/>
      <c r="AE35" s="10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2"/>
        <v>#DIV/0!</v>
      </c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2"/>
        <v>#DIV/0!</v>
      </c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2"/>
        <v>#DIV/0!</v>
      </c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2"/>
        <v>#DIV/0!</v>
      </c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2"/>
        <v>#DIV/0!</v>
      </c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2"/>
        <v>#DIV/0!</v>
      </c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2"/>
        <v>#DIV/0!</v>
      </c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2"/>
        <v>#DIV/0!</v>
      </c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2"/>
        <v>#DIV/0!</v>
      </c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2"/>
        <v>#DIV/0!</v>
      </c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2"/>
        <v>#DIV/0!</v>
      </c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2"/>
        <v>#DIV/0!</v>
      </c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2"/>
        <v>#DIV/0!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2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2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2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2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2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2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2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2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2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2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2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2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2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2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2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2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ref="X65:X128" si="13">SUM(H65:M65)</f>
        <v>0</v>
      </c>
      <c r="Y65" s="10">
        <f t="shared" ref="Y65:Y128" si="14">F65*X65</f>
        <v>0</v>
      </c>
      <c r="Z65" s="10" t="e">
        <f t="shared" si="12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3"/>
        <v>0</v>
      </c>
      <c r="Y66" s="10">
        <f t="shared" si="14"/>
        <v>0</v>
      </c>
      <c r="Z66" s="10" t="e">
        <f t="shared" ref="Z66:Z77" si="15">SUM(G66/F66)</f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3"/>
        <v>0</v>
      </c>
      <c r="Y67" s="10">
        <f t="shared" si="14"/>
        <v>0</v>
      </c>
      <c r="Z67" s="10" t="e">
        <f t="shared" si="15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3"/>
        <v>0</v>
      </c>
      <c r="Y68" s="10">
        <f t="shared" si="14"/>
        <v>0</v>
      </c>
      <c r="Z68" s="10" t="e">
        <f t="shared" si="15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3"/>
        <v>0</v>
      </c>
      <c r="Y69" s="10">
        <f t="shared" si="14"/>
        <v>0</v>
      </c>
      <c r="Z69" s="10" t="e">
        <f t="shared" si="15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si="15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5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5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5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5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5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Z76" s="10" t="e">
        <f t="shared" si="15"/>
        <v>#DIV/0!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si="15"/>
        <v>#DIV/0!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  <c r="Z79" s="10" t="e">
        <f t="shared" ref="Z79:Z86" si="16">SUM(G79/F79)</f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  <c r="Z80" s="10" t="e">
        <f t="shared" si="16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si="16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Z82" s="10" t="e">
        <f t="shared" si="16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si="16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6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Z85" s="10" t="e">
        <f t="shared" si="16"/>
        <v>#DIV/0!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Z86" s="10" t="e">
        <f t="shared" si="16"/>
        <v>#DIV/0!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  <c r="Z101" s="10" t="s">
        <v>50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3"/>
        <v>0</v>
      </c>
      <c r="Y127" s="10">
        <f t="shared" si="14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3"/>
        <v>0</v>
      </c>
      <c r="Y128" s="10">
        <f t="shared" si="14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ref="X129:X188" si="17">SUM(H129:M129)</f>
        <v>0</v>
      </c>
      <c r="Y129" s="10">
        <f t="shared" ref="Y129:Y188" si="18">F129*X129</f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7"/>
        <v>0</v>
      </c>
      <c r="Y130" s="10">
        <f t="shared" si="18"/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7"/>
        <v>0</v>
      </c>
      <c r="Y131" s="10">
        <f t="shared" si="18"/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>SUM(X3:X189)</f>
        <v>54</v>
      </c>
      <c r="Y190" s="10">
        <f>SUM(Y3:Y189)</f>
        <v>3808</v>
      </c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C209" s="10"/>
      <c r="AD209" s="10"/>
      <c r="AE209" s="10"/>
    </row>
    <row r="210" spans="1:3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AC210" s="10"/>
      <c r="AD210" s="10"/>
      <c r="AE210" s="10"/>
    </row>
    <row r="211" spans="1:31" x14ac:dyDescent="0.2">
      <c r="AC211" s="10"/>
      <c r="AD211" s="10"/>
      <c r="AE211" s="10"/>
    </row>
  </sheetData>
  <phoneticPr fontId="0" type="noConversion"/>
  <pageMargins left="0.39000000000000007" right="0.39000000000000007" top="0.75000000000000011" bottom="0.75000000000000011" header="0.30000000000000004" footer="0.30000000000000004"/>
  <pageSetup paperSize="9" scale="69" orientation="landscape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92"/>
  <sheetViews>
    <sheetView workbookViewId="0">
      <selection activeCell="A30" sqref="A30"/>
    </sheetView>
  </sheetViews>
  <sheetFormatPr baseColWidth="10" defaultColWidth="8.83203125" defaultRowHeight="15" x14ac:dyDescent="0.2"/>
  <cols>
    <col min="2" max="2" width="10.5" bestFit="1" customWidth="1"/>
    <col min="4" max="4" width="19.83203125" bestFit="1" customWidth="1"/>
    <col min="5" max="5" width="11" bestFit="1" customWidth="1"/>
    <col min="6" max="6" width="9.6640625" bestFit="1" customWidth="1"/>
    <col min="7" max="7" width="11" bestFit="1" customWidth="1"/>
    <col min="8" max="13" width="4.83203125" customWidth="1"/>
    <col min="14" max="22" width="4.83203125" hidden="1" customWidth="1"/>
    <col min="23" max="23" width="4.83203125" customWidth="1"/>
    <col min="24" max="24" width="8.6640625" bestFit="1" customWidth="1"/>
    <col min="25" max="25" width="6.1640625" bestFit="1" customWidth="1"/>
    <col min="28" max="28" width="10.6640625" bestFit="1" customWidth="1"/>
  </cols>
  <sheetData>
    <row r="1" spans="1:39" ht="16" x14ac:dyDescent="0.2">
      <c r="A1" s="1" t="s">
        <v>86</v>
      </c>
      <c r="B1" s="2"/>
      <c r="C1" s="2" t="s">
        <v>87</v>
      </c>
      <c r="D1" s="2"/>
      <c r="E1" s="2">
        <f>X192</f>
        <v>84</v>
      </c>
      <c r="F1" s="2">
        <f>Y192</f>
        <v>0</v>
      </c>
      <c r="G1" s="2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>
        <v>18</v>
      </c>
      <c r="Q1" s="9"/>
      <c r="R1" s="9"/>
      <c r="S1" s="9"/>
      <c r="T1" s="9"/>
      <c r="U1" s="9"/>
      <c r="V1" s="9"/>
      <c r="W1" s="9"/>
      <c r="X1" s="2"/>
      <c r="Y1" s="2"/>
      <c r="Z1" s="2"/>
      <c r="AG1" t="str">
        <f>$A$1</f>
        <v>Onjenu</v>
      </c>
      <c r="AH1" t="str">
        <f t="shared" ref="AH1:AM1" si="0">$A$1</f>
        <v>Onjenu</v>
      </c>
      <c r="AI1" t="str">
        <f t="shared" si="0"/>
        <v>Onjenu</v>
      </c>
      <c r="AJ1" t="str">
        <f t="shared" si="0"/>
        <v>Onjenu</v>
      </c>
      <c r="AK1" t="str">
        <f t="shared" si="0"/>
        <v>Onjenu</v>
      </c>
      <c r="AL1" t="str">
        <f t="shared" si="0"/>
        <v>Onjenu</v>
      </c>
      <c r="AM1" t="str">
        <f t="shared" si="0"/>
        <v>Onjenu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X2" s="2" t="s">
        <v>42</v>
      </c>
      <c r="Y2" s="2" t="s">
        <v>6</v>
      </c>
      <c r="Z2" s="2" t="s">
        <v>43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X3">
        <f t="shared" ref="X3:X66" si="1">SUM(H3:M3)</f>
        <v>0</v>
      </c>
      <c r="Y3">
        <f t="shared" ref="Y3:Y66" si="2">F3*X3</f>
        <v>0</v>
      </c>
      <c r="AF3" t="s">
        <v>12</v>
      </c>
      <c r="AG3">
        <f>SUMIF($A$3:$A$185,AF3,$Y$3:$Y$185)</f>
        <v>0</v>
      </c>
      <c r="AH3">
        <f>SUMIF($A$3:$A$185,AF3,$H$3:$H$185)</f>
        <v>0</v>
      </c>
      <c r="AI3">
        <f>SUMIF($A$3:$A$185,AF3,$I$3:$I$185)</f>
        <v>0</v>
      </c>
      <c r="AJ3">
        <f>SUMIF($A$3:$A$185,AF3,$J$3:$J$185)</f>
        <v>0</v>
      </c>
      <c r="AK3">
        <f>SUMIF($A$3:$A$185,AF3,$K$3:$K$185)</f>
        <v>0</v>
      </c>
      <c r="AL3">
        <f>SUMIF($A$3:$A$185,AF3,$L$3:$L$185)</f>
        <v>0</v>
      </c>
      <c r="AM3">
        <f>SUMIF($A$3:$A$185,AF3,$M$3:$M$185)</f>
        <v>0</v>
      </c>
    </row>
    <row r="4" spans="1:39" x14ac:dyDescent="0.2">
      <c r="X4">
        <f t="shared" si="1"/>
        <v>0</v>
      </c>
      <c r="Y4">
        <f t="shared" si="2"/>
        <v>0</v>
      </c>
      <c r="Z4" t="e">
        <f t="shared" ref="Z4:Z67" si="3">SUM(G4/F4)</f>
        <v>#DIV/0!</v>
      </c>
      <c r="AF4" t="s">
        <v>13</v>
      </c>
      <c r="AG4">
        <f t="shared" ref="AG4:AG14" si="4">SUMIF($A$3:$A$185,AF4,$Y$3:$Y$185)</f>
        <v>0</v>
      </c>
      <c r="AH4">
        <f t="shared" ref="AH4:AH14" si="5">SUMIF($A$3:$A$185,AF4,$H$3:$H$185)</f>
        <v>3</v>
      </c>
      <c r="AI4">
        <f t="shared" ref="AI4:AI14" si="6">SUMIF($A$3:$A$185,AF4,$I$3:$I$185)</f>
        <v>23</v>
      </c>
      <c r="AJ4">
        <f t="shared" ref="AJ4:AJ14" si="7">SUMIF($A$3:$A$185,AF4,$J$3:$J$185)</f>
        <v>23</v>
      </c>
      <c r="AK4">
        <f t="shared" ref="AK4:AK14" si="8">SUMIF($A$3:$A$185,AF4,$K$3:$K$185)</f>
        <v>18</v>
      </c>
      <c r="AL4">
        <f t="shared" ref="AL4:AL14" si="9">SUMIF($A$3:$A$185,AF4,$L$3:$L$185)</f>
        <v>16</v>
      </c>
      <c r="AM4">
        <f t="shared" ref="AM4:AM14" si="10">SUMIF($A$3:$A$185,AF4,$M$3:$M$185)</f>
        <v>1</v>
      </c>
    </row>
    <row r="5" spans="1:39" x14ac:dyDescent="0.2">
      <c r="X5">
        <f t="shared" si="1"/>
        <v>0</v>
      </c>
      <c r="Y5">
        <f t="shared" si="2"/>
        <v>0</v>
      </c>
      <c r="Z5" t="e">
        <f t="shared" si="3"/>
        <v>#DIV/0!</v>
      </c>
      <c r="AF5" t="s">
        <v>14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0</v>
      </c>
      <c r="AL5">
        <f t="shared" si="9"/>
        <v>0</v>
      </c>
      <c r="AM5">
        <f t="shared" si="10"/>
        <v>0</v>
      </c>
    </row>
    <row r="6" spans="1:39" x14ac:dyDescent="0.2">
      <c r="X6">
        <f t="shared" si="1"/>
        <v>0</v>
      </c>
      <c r="Y6">
        <f t="shared" si="2"/>
        <v>0</v>
      </c>
      <c r="Z6" t="e">
        <f t="shared" si="3"/>
        <v>#DIV/0!</v>
      </c>
      <c r="AF6" t="s">
        <v>15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0</v>
      </c>
      <c r="AL6">
        <f t="shared" si="9"/>
        <v>0</v>
      </c>
      <c r="AM6">
        <f t="shared" si="10"/>
        <v>0</v>
      </c>
    </row>
    <row r="7" spans="1:39" x14ac:dyDescent="0.2">
      <c r="A7" t="s">
        <v>13</v>
      </c>
      <c r="B7" t="s">
        <v>903</v>
      </c>
      <c r="C7" t="s">
        <v>141</v>
      </c>
      <c r="D7" t="s">
        <v>914</v>
      </c>
      <c r="E7" t="s">
        <v>143</v>
      </c>
      <c r="I7">
        <v>1</v>
      </c>
      <c r="J7">
        <v>1</v>
      </c>
      <c r="K7">
        <v>1</v>
      </c>
      <c r="L7">
        <v>1</v>
      </c>
      <c r="X7">
        <f t="shared" si="1"/>
        <v>4</v>
      </c>
      <c r="Y7">
        <f t="shared" si="2"/>
        <v>0</v>
      </c>
      <c r="Z7" t="e">
        <f t="shared" si="3"/>
        <v>#DIV/0!</v>
      </c>
      <c r="AF7" t="s">
        <v>16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0</v>
      </c>
      <c r="AL7">
        <f t="shared" si="9"/>
        <v>0</v>
      </c>
      <c r="AM7">
        <f t="shared" si="10"/>
        <v>0</v>
      </c>
    </row>
    <row r="8" spans="1:39" x14ac:dyDescent="0.2">
      <c r="A8" t="s">
        <v>13</v>
      </c>
      <c r="B8" t="s">
        <v>905</v>
      </c>
      <c r="C8" t="s">
        <v>141</v>
      </c>
      <c r="D8" t="s">
        <v>918</v>
      </c>
      <c r="E8" t="s">
        <v>269</v>
      </c>
      <c r="H8">
        <v>1</v>
      </c>
      <c r="I8">
        <v>2</v>
      </c>
      <c r="J8">
        <v>2</v>
      </c>
      <c r="K8">
        <v>2</v>
      </c>
      <c r="L8">
        <v>1</v>
      </c>
      <c r="X8">
        <f t="shared" si="1"/>
        <v>8</v>
      </c>
      <c r="Y8">
        <f t="shared" si="2"/>
        <v>0</v>
      </c>
      <c r="Z8" t="e">
        <f t="shared" si="3"/>
        <v>#DIV/0!</v>
      </c>
      <c r="AF8" t="s">
        <v>17</v>
      </c>
      <c r="AG8">
        <f t="shared" si="4"/>
        <v>0</v>
      </c>
      <c r="AH8">
        <f t="shared" si="5"/>
        <v>0</v>
      </c>
      <c r="AI8">
        <f t="shared" si="6"/>
        <v>0</v>
      </c>
      <c r="AJ8">
        <f t="shared" si="7"/>
        <v>0</v>
      </c>
      <c r="AK8">
        <f t="shared" si="8"/>
        <v>0</v>
      </c>
      <c r="AL8">
        <f t="shared" si="9"/>
        <v>0</v>
      </c>
      <c r="AM8">
        <f t="shared" si="10"/>
        <v>0</v>
      </c>
    </row>
    <row r="9" spans="1:39" x14ac:dyDescent="0.2">
      <c r="A9" t="s">
        <v>13</v>
      </c>
      <c r="B9" t="s">
        <v>912</v>
      </c>
      <c r="C9" t="s">
        <v>141</v>
      </c>
      <c r="D9" t="s">
        <v>919</v>
      </c>
      <c r="E9" t="s">
        <v>127</v>
      </c>
      <c r="I9">
        <v>2</v>
      </c>
      <c r="J9">
        <v>1</v>
      </c>
      <c r="K9">
        <v>1</v>
      </c>
      <c r="L9">
        <v>1</v>
      </c>
      <c r="X9">
        <f t="shared" si="1"/>
        <v>5</v>
      </c>
      <c r="Y9">
        <f t="shared" si="2"/>
        <v>0</v>
      </c>
      <c r="Z9" t="e">
        <f t="shared" si="3"/>
        <v>#DIV/0!</v>
      </c>
      <c r="AF9" t="s">
        <v>18</v>
      </c>
      <c r="AG9">
        <f t="shared" si="4"/>
        <v>0</v>
      </c>
      <c r="AH9">
        <f t="shared" si="5"/>
        <v>0</v>
      </c>
      <c r="AI9">
        <f t="shared" si="6"/>
        <v>0</v>
      </c>
      <c r="AJ9">
        <f t="shared" si="7"/>
        <v>0</v>
      </c>
      <c r="AK9">
        <f t="shared" si="8"/>
        <v>0</v>
      </c>
      <c r="AL9">
        <f t="shared" si="9"/>
        <v>0</v>
      </c>
      <c r="AM9">
        <f t="shared" si="10"/>
        <v>0</v>
      </c>
    </row>
    <row r="10" spans="1:39" x14ac:dyDescent="0.2">
      <c r="A10" t="s">
        <v>13</v>
      </c>
      <c r="B10" t="s">
        <v>912</v>
      </c>
      <c r="C10" t="s">
        <v>141</v>
      </c>
      <c r="D10" t="s">
        <v>919</v>
      </c>
      <c r="E10" t="s">
        <v>122</v>
      </c>
      <c r="I10">
        <v>2</v>
      </c>
      <c r="J10">
        <v>2</v>
      </c>
      <c r="K10">
        <v>1</v>
      </c>
      <c r="L10">
        <v>1</v>
      </c>
      <c r="X10">
        <f t="shared" si="1"/>
        <v>6</v>
      </c>
      <c r="Y10">
        <f t="shared" si="2"/>
        <v>0</v>
      </c>
      <c r="Z10" t="e">
        <f t="shared" si="3"/>
        <v>#DIV/0!</v>
      </c>
      <c r="AF10" t="s">
        <v>19</v>
      </c>
      <c r="AG10">
        <f t="shared" si="4"/>
        <v>0</v>
      </c>
      <c r="AH10">
        <f t="shared" si="5"/>
        <v>0</v>
      </c>
      <c r="AI10">
        <f t="shared" si="6"/>
        <v>0</v>
      </c>
      <c r="AJ10">
        <f t="shared" si="7"/>
        <v>0</v>
      </c>
      <c r="AK10">
        <f t="shared" si="8"/>
        <v>0</v>
      </c>
      <c r="AL10">
        <f t="shared" si="9"/>
        <v>0</v>
      </c>
      <c r="AM10">
        <f t="shared" si="10"/>
        <v>0</v>
      </c>
    </row>
    <row r="11" spans="1:39" x14ac:dyDescent="0.2">
      <c r="A11" t="s">
        <v>13</v>
      </c>
      <c r="B11" t="s">
        <v>913</v>
      </c>
      <c r="C11" t="s">
        <v>141</v>
      </c>
      <c r="D11" t="s">
        <v>920</v>
      </c>
      <c r="E11" t="s">
        <v>177</v>
      </c>
      <c r="I11">
        <v>2</v>
      </c>
      <c r="J11">
        <v>1</v>
      </c>
      <c r="K11">
        <v>1</v>
      </c>
      <c r="L11">
        <v>1</v>
      </c>
      <c r="X11">
        <f t="shared" si="1"/>
        <v>5</v>
      </c>
      <c r="Y11">
        <f t="shared" si="2"/>
        <v>0</v>
      </c>
      <c r="Z11" t="e">
        <f t="shared" si="3"/>
        <v>#DIV/0!</v>
      </c>
      <c r="AF11" t="s">
        <v>20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0</v>
      </c>
      <c r="AL11">
        <f t="shared" si="9"/>
        <v>0</v>
      </c>
      <c r="AM11">
        <f t="shared" si="10"/>
        <v>0</v>
      </c>
    </row>
    <row r="12" spans="1:39" x14ac:dyDescent="0.2">
      <c r="A12" t="s">
        <v>13</v>
      </c>
      <c r="B12" t="s">
        <v>913</v>
      </c>
      <c r="C12" t="s">
        <v>141</v>
      </c>
      <c r="D12" t="s">
        <v>920</v>
      </c>
      <c r="E12" t="s">
        <v>269</v>
      </c>
      <c r="I12">
        <v>2</v>
      </c>
      <c r="J12">
        <v>2</v>
      </c>
      <c r="K12">
        <v>1</v>
      </c>
      <c r="L12">
        <v>1</v>
      </c>
      <c r="X12">
        <f t="shared" si="1"/>
        <v>6</v>
      </c>
      <c r="Y12">
        <f t="shared" si="2"/>
        <v>0</v>
      </c>
      <c r="Z12" t="e">
        <f t="shared" si="3"/>
        <v>#DIV/0!</v>
      </c>
      <c r="AF12" t="s">
        <v>21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0</v>
      </c>
      <c r="AL12">
        <f t="shared" si="9"/>
        <v>0</v>
      </c>
      <c r="AM12">
        <f t="shared" si="10"/>
        <v>0</v>
      </c>
    </row>
    <row r="13" spans="1:39" x14ac:dyDescent="0.2">
      <c r="A13" t="s">
        <v>13</v>
      </c>
      <c r="B13" t="s">
        <v>909</v>
      </c>
      <c r="C13" t="s">
        <v>141</v>
      </c>
      <c r="D13" t="s">
        <v>921</v>
      </c>
      <c r="E13" t="s">
        <v>127</v>
      </c>
      <c r="H13">
        <v>1</v>
      </c>
      <c r="I13">
        <v>1</v>
      </c>
      <c r="J13">
        <v>1</v>
      </c>
      <c r="K13">
        <v>1</v>
      </c>
      <c r="L13">
        <v>1</v>
      </c>
      <c r="X13">
        <f t="shared" si="1"/>
        <v>5</v>
      </c>
      <c r="Y13">
        <f t="shared" si="2"/>
        <v>0</v>
      </c>
      <c r="Z13" t="e">
        <f t="shared" si="3"/>
        <v>#DIV/0!</v>
      </c>
      <c r="AF13" t="s">
        <v>22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0</v>
      </c>
      <c r="AL13">
        <f t="shared" si="9"/>
        <v>0</v>
      </c>
      <c r="AM13">
        <f t="shared" si="10"/>
        <v>0</v>
      </c>
    </row>
    <row r="14" spans="1:39" x14ac:dyDescent="0.2">
      <c r="A14" t="s">
        <v>13</v>
      </c>
      <c r="B14" t="s">
        <v>912</v>
      </c>
      <c r="C14" t="s">
        <v>141</v>
      </c>
      <c r="D14" t="s">
        <v>919</v>
      </c>
      <c r="E14" t="s">
        <v>122</v>
      </c>
      <c r="I14">
        <v>1</v>
      </c>
      <c r="J14">
        <v>1</v>
      </c>
      <c r="K14">
        <v>1</v>
      </c>
      <c r="L14">
        <v>1</v>
      </c>
      <c r="X14">
        <f t="shared" si="1"/>
        <v>4</v>
      </c>
      <c r="Y14">
        <f t="shared" si="2"/>
        <v>0</v>
      </c>
      <c r="Z14" t="e">
        <f t="shared" si="3"/>
        <v>#DIV/0!</v>
      </c>
      <c r="AF14" t="s">
        <v>23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0</v>
      </c>
      <c r="AL14">
        <f t="shared" si="9"/>
        <v>0</v>
      </c>
      <c r="AM14">
        <f t="shared" si="10"/>
        <v>0</v>
      </c>
    </row>
    <row r="15" spans="1:39" x14ac:dyDescent="0.2">
      <c r="A15" t="s">
        <v>13</v>
      </c>
      <c r="B15" t="s">
        <v>911</v>
      </c>
      <c r="C15" t="s">
        <v>141</v>
      </c>
      <c r="D15" t="s">
        <v>922</v>
      </c>
      <c r="E15" t="s">
        <v>165</v>
      </c>
      <c r="I15">
        <v>2</v>
      </c>
      <c r="J15">
        <v>2</v>
      </c>
      <c r="K15">
        <v>1</v>
      </c>
      <c r="X15">
        <f t="shared" si="1"/>
        <v>5</v>
      </c>
      <c r="Y15">
        <f t="shared" si="2"/>
        <v>0</v>
      </c>
      <c r="Z15" t="e">
        <f t="shared" si="3"/>
        <v>#DIV/0!</v>
      </c>
      <c r="AF15" t="str">
        <f>A1</f>
        <v>Onjenu</v>
      </c>
      <c r="AG15">
        <f>SUM(AG3:AG14)</f>
        <v>0</v>
      </c>
      <c r="AH15">
        <f t="shared" ref="AH15:AM15" si="11">SUM(AH3:AH14)</f>
        <v>3</v>
      </c>
      <c r="AI15">
        <f t="shared" si="11"/>
        <v>23</v>
      </c>
      <c r="AJ15">
        <f t="shared" si="11"/>
        <v>23</v>
      </c>
      <c r="AK15">
        <f t="shared" si="11"/>
        <v>18</v>
      </c>
      <c r="AL15">
        <f t="shared" si="11"/>
        <v>16</v>
      </c>
      <c r="AM15">
        <f t="shared" si="11"/>
        <v>1</v>
      </c>
    </row>
    <row r="16" spans="1:39" x14ac:dyDescent="0.2">
      <c r="A16" t="s">
        <v>13</v>
      </c>
      <c r="B16" t="s">
        <v>910</v>
      </c>
      <c r="C16" t="s">
        <v>141</v>
      </c>
      <c r="D16" t="s">
        <v>923</v>
      </c>
      <c r="E16" t="s">
        <v>143</v>
      </c>
      <c r="I16">
        <v>1</v>
      </c>
      <c r="J16">
        <v>1</v>
      </c>
      <c r="K16">
        <v>1</v>
      </c>
      <c r="L16">
        <v>1</v>
      </c>
      <c r="X16">
        <f t="shared" si="1"/>
        <v>4</v>
      </c>
      <c r="Y16">
        <f t="shared" si="2"/>
        <v>0</v>
      </c>
      <c r="Z16" t="e">
        <f t="shared" si="3"/>
        <v>#DIV/0!</v>
      </c>
    </row>
    <row r="17" spans="1:26" x14ac:dyDescent="0.2">
      <c r="A17" t="s">
        <v>13</v>
      </c>
      <c r="B17" t="s">
        <v>905</v>
      </c>
      <c r="C17" t="s">
        <v>141</v>
      </c>
      <c r="D17" t="s">
        <v>918</v>
      </c>
      <c r="E17" t="s">
        <v>915</v>
      </c>
      <c r="H17">
        <v>1</v>
      </c>
      <c r="I17">
        <v>1</v>
      </c>
      <c r="J17">
        <v>2</v>
      </c>
      <c r="K17">
        <v>1</v>
      </c>
      <c r="L17">
        <v>1</v>
      </c>
      <c r="X17">
        <f t="shared" si="1"/>
        <v>6</v>
      </c>
      <c r="Y17">
        <f t="shared" si="2"/>
        <v>0</v>
      </c>
      <c r="Z17" t="e">
        <f t="shared" si="3"/>
        <v>#DIV/0!</v>
      </c>
    </row>
    <row r="18" spans="1:26" x14ac:dyDescent="0.2">
      <c r="A18" t="s">
        <v>13</v>
      </c>
      <c r="B18" t="s">
        <v>909</v>
      </c>
      <c r="C18" t="s">
        <v>141</v>
      </c>
      <c r="D18" t="s">
        <v>924</v>
      </c>
      <c r="E18" t="s">
        <v>916</v>
      </c>
      <c r="I18">
        <v>1</v>
      </c>
      <c r="J18">
        <v>1</v>
      </c>
      <c r="K18">
        <v>1</v>
      </c>
      <c r="L18">
        <v>1</v>
      </c>
      <c r="X18">
        <f t="shared" si="1"/>
        <v>4</v>
      </c>
      <c r="Y18">
        <f t="shared" si="2"/>
        <v>0</v>
      </c>
      <c r="Z18" t="e">
        <f t="shared" si="3"/>
        <v>#DIV/0!</v>
      </c>
    </row>
    <row r="19" spans="1:26" x14ac:dyDescent="0.2">
      <c r="A19" t="s">
        <v>13</v>
      </c>
      <c r="B19" t="s">
        <v>908</v>
      </c>
      <c r="C19" t="s">
        <v>141</v>
      </c>
      <c r="D19" t="s">
        <v>925</v>
      </c>
      <c r="E19" t="s">
        <v>865</v>
      </c>
      <c r="I19">
        <v>1</v>
      </c>
      <c r="J19">
        <v>2</v>
      </c>
      <c r="K19">
        <v>1</v>
      </c>
      <c r="L19">
        <v>1</v>
      </c>
      <c r="X19">
        <f t="shared" si="1"/>
        <v>5</v>
      </c>
      <c r="Y19">
        <f t="shared" si="2"/>
        <v>0</v>
      </c>
      <c r="Z19" t="e">
        <f t="shared" si="3"/>
        <v>#DIV/0!</v>
      </c>
    </row>
    <row r="20" spans="1:26" x14ac:dyDescent="0.2">
      <c r="A20" t="s">
        <v>13</v>
      </c>
      <c r="B20" t="s">
        <v>907</v>
      </c>
      <c r="C20" t="s">
        <v>141</v>
      </c>
      <c r="D20" t="s">
        <v>926</v>
      </c>
      <c r="E20" t="s">
        <v>127</v>
      </c>
      <c r="I20">
        <v>1</v>
      </c>
      <c r="J20">
        <v>1</v>
      </c>
      <c r="K20">
        <v>1</v>
      </c>
      <c r="L20">
        <v>1</v>
      </c>
      <c r="X20">
        <f t="shared" si="1"/>
        <v>4</v>
      </c>
      <c r="Y20">
        <f t="shared" si="2"/>
        <v>0</v>
      </c>
      <c r="Z20" t="e">
        <f t="shared" si="3"/>
        <v>#DIV/0!</v>
      </c>
    </row>
    <row r="21" spans="1:26" x14ac:dyDescent="0.2">
      <c r="A21" t="s">
        <v>13</v>
      </c>
      <c r="B21" t="s">
        <v>906</v>
      </c>
      <c r="C21" t="s">
        <v>337</v>
      </c>
      <c r="D21" t="s">
        <v>927</v>
      </c>
      <c r="E21" t="s">
        <v>917</v>
      </c>
      <c r="I21">
        <v>1</v>
      </c>
      <c r="J21">
        <v>1</v>
      </c>
      <c r="K21">
        <v>1</v>
      </c>
      <c r="L21">
        <v>1</v>
      </c>
      <c r="X21">
        <f t="shared" si="1"/>
        <v>4</v>
      </c>
      <c r="Y21">
        <f t="shared" si="2"/>
        <v>0</v>
      </c>
      <c r="Z21" t="e">
        <f t="shared" si="3"/>
        <v>#DIV/0!</v>
      </c>
    </row>
    <row r="22" spans="1:26" x14ac:dyDescent="0.2">
      <c r="A22" t="s">
        <v>13</v>
      </c>
      <c r="B22" t="s">
        <v>905</v>
      </c>
      <c r="C22" t="s">
        <v>141</v>
      </c>
      <c r="D22" t="s">
        <v>918</v>
      </c>
      <c r="E22" t="s">
        <v>247</v>
      </c>
      <c r="I22">
        <v>1</v>
      </c>
      <c r="J22">
        <v>1</v>
      </c>
      <c r="K22">
        <v>1</v>
      </c>
      <c r="L22">
        <v>1</v>
      </c>
      <c r="X22">
        <f t="shared" si="1"/>
        <v>4</v>
      </c>
      <c r="Y22">
        <f t="shared" si="2"/>
        <v>0</v>
      </c>
      <c r="Z22" t="e">
        <f t="shared" si="3"/>
        <v>#DIV/0!</v>
      </c>
    </row>
    <row r="23" spans="1:26" x14ac:dyDescent="0.2">
      <c r="A23" t="s">
        <v>13</v>
      </c>
      <c r="B23" t="s">
        <v>904</v>
      </c>
      <c r="C23" t="s">
        <v>141</v>
      </c>
      <c r="D23" t="s">
        <v>928</v>
      </c>
      <c r="E23" t="s">
        <v>247</v>
      </c>
      <c r="I23">
        <v>1</v>
      </c>
      <c r="J23">
        <v>1</v>
      </c>
      <c r="K23">
        <v>1</v>
      </c>
      <c r="L23">
        <v>1</v>
      </c>
      <c r="M23">
        <v>1</v>
      </c>
      <c r="X23">
        <f t="shared" si="1"/>
        <v>5</v>
      </c>
      <c r="Y23">
        <f t="shared" si="2"/>
        <v>0</v>
      </c>
      <c r="Z23" t="e">
        <f t="shared" si="3"/>
        <v>#DIV/0!</v>
      </c>
    </row>
    <row r="24" spans="1:26" x14ac:dyDescent="0.2">
      <c r="X24">
        <f t="shared" si="1"/>
        <v>0</v>
      </c>
      <c r="Y24">
        <f t="shared" si="2"/>
        <v>0</v>
      </c>
      <c r="Z24" t="e">
        <f t="shared" si="3"/>
        <v>#DIV/0!</v>
      </c>
    </row>
    <row r="25" spans="1:26" x14ac:dyDescent="0.2">
      <c r="X25">
        <f t="shared" si="1"/>
        <v>0</v>
      </c>
      <c r="Y25">
        <f t="shared" si="2"/>
        <v>0</v>
      </c>
      <c r="Z25" t="e">
        <f t="shared" si="3"/>
        <v>#DIV/0!</v>
      </c>
    </row>
    <row r="26" spans="1:26" x14ac:dyDescent="0.2">
      <c r="X26">
        <f t="shared" si="1"/>
        <v>0</v>
      </c>
      <c r="Y26">
        <f t="shared" si="2"/>
        <v>0</v>
      </c>
      <c r="Z26" t="e">
        <f t="shared" si="3"/>
        <v>#DIV/0!</v>
      </c>
    </row>
    <row r="27" spans="1:26" x14ac:dyDescent="0.2">
      <c r="X27">
        <f t="shared" si="1"/>
        <v>0</v>
      </c>
      <c r="Y27">
        <f t="shared" si="2"/>
        <v>0</v>
      </c>
      <c r="Z27" t="e">
        <f t="shared" si="3"/>
        <v>#DIV/0!</v>
      </c>
    </row>
    <row r="28" spans="1:26" x14ac:dyDescent="0.2">
      <c r="X28">
        <f t="shared" si="1"/>
        <v>0</v>
      </c>
      <c r="Y28">
        <f t="shared" si="2"/>
        <v>0</v>
      </c>
      <c r="Z28" t="e">
        <f t="shared" si="3"/>
        <v>#DIV/0!</v>
      </c>
    </row>
    <row r="29" spans="1:26" x14ac:dyDescent="0.2">
      <c r="X29">
        <f t="shared" si="1"/>
        <v>0</v>
      </c>
      <c r="Y29">
        <f t="shared" si="2"/>
        <v>0</v>
      </c>
      <c r="Z29" t="e">
        <f t="shared" si="3"/>
        <v>#DIV/0!</v>
      </c>
    </row>
    <row r="30" spans="1:26" x14ac:dyDescent="0.2">
      <c r="X30">
        <f t="shared" si="1"/>
        <v>0</v>
      </c>
      <c r="Y30">
        <f t="shared" si="2"/>
        <v>0</v>
      </c>
      <c r="Z30" t="e">
        <f t="shared" si="3"/>
        <v>#DIV/0!</v>
      </c>
    </row>
    <row r="31" spans="1:26" x14ac:dyDescent="0.2">
      <c r="X31">
        <f t="shared" si="1"/>
        <v>0</v>
      </c>
      <c r="Y31">
        <f t="shared" si="2"/>
        <v>0</v>
      </c>
      <c r="Z31" t="e">
        <f t="shared" si="3"/>
        <v>#DIV/0!</v>
      </c>
    </row>
    <row r="32" spans="1:26" x14ac:dyDescent="0.2">
      <c r="X32">
        <f t="shared" si="1"/>
        <v>0</v>
      </c>
      <c r="Y32">
        <f t="shared" si="2"/>
        <v>0</v>
      </c>
      <c r="Z32" t="e">
        <f t="shared" si="3"/>
        <v>#DIV/0!</v>
      </c>
    </row>
    <row r="33" spans="24:26" x14ac:dyDescent="0.2">
      <c r="X33">
        <f t="shared" si="1"/>
        <v>0</v>
      </c>
      <c r="Y33">
        <f t="shared" si="2"/>
        <v>0</v>
      </c>
      <c r="Z33" t="e">
        <f t="shared" si="3"/>
        <v>#DIV/0!</v>
      </c>
    </row>
    <row r="34" spans="24:26" x14ac:dyDescent="0.2">
      <c r="X34">
        <f t="shared" si="1"/>
        <v>0</v>
      </c>
      <c r="Y34">
        <f t="shared" si="2"/>
        <v>0</v>
      </c>
      <c r="Z34" t="e">
        <f t="shared" si="3"/>
        <v>#DIV/0!</v>
      </c>
    </row>
    <row r="35" spans="24:26" x14ac:dyDescent="0.2">
      <c r="X35">
        <f t="shared" si="1"/>
        <v>0</v>
      </c>
      <c r="Y35">
        <f t="shared" si="2"/>
        <v>0</v>
      </c>
      <c r="Z35" t="e">
        <f t="shared" si="3"/>
        <v>#DIV/0!</v>
      </c>
    </row>
    <row r="36" spans="24:26" x14ac:dyDescent="0.2">
      <c r="X36">
        <f t="shared" si="1"/>
        <v>0</v>
      </c>
      <c r="Y36">
        <f t="shared" si="2"/>
        <v>0</v>
      </c>
      <c r="Z36" t="e">
        <f t="shared" si="3"/>
        <v>#DIV/0!</v>
      </c>
    </row>
    <row r="37" spans="24:26" x14ac:dyDescent="0.2">
      <c r="X37">
        <f t="shared" si="1"/>
        <v>0</v>
      </c>
      <c r="Y37">
        <f t="shared" si="2"/>
        <v>0</v>
      </c>
      <c r="Z37" t="e">
        <f t="shared" si="3"/>
        <v>#DIV/0!</v>
      </c>
    </row>
    <row r="38" spans="24:26" x14ac:dyDescent="0.2">
      <c r="X38">
        <f t="shared" si="1"/>
        <v>0</v>
      </c>
      <c r="Y38">
        <f t="shared" si="2"/>
        <v>0</v>
      </c>
      <c r="Z38" t="e">
        <f t="shared" si="3"/>
        <v>#DIV/0!</v>
      </c>
    </row>
    <row r="39" spans="24:26" x14ac:dyDescent="0.2">
      <c r="X39">
        <f t="shared" si="1"/>
        <v>0</v>
      </c>
      <c r="Y39">
        <f t="shared" si="2"/>
        <v>0</v>
      </c>
      <c r="Z39" t="e">
        <f t="shared" si="3"/>
        <v>#DIV/0!</v>
      </c>
    </row>
    <row r="40" spans="24:26" x14ac:dyDescent="0.2">
      <c r="X40">
        <f t="shared" si="1"/>
        <v>0</v>
      </c>
      <c r="Y40">
        <f t="shared" si="2"/>
        <v>0</v>
      </c>
      <c r="Z40" t="e">
        <f t="shared" si="3"/>
        <v>#DIV/0!</v>
      </c>
    </row>
    <row r="41" spans="24:26" x14ac:dyDescent="0.2">
      <c r="X41">
        <f t="shared" si="1"/>
        <v>0</v>
      </c>
      <c r="Y41">
        <f t="shared" si="2"/>
        <v>0</v>
      </c>
      <c r="Z41" t="e">
        <f t="shared" si="3"/>
        <v>#DIV/0!</v>
      </c>
    </row>
    <row r="42" spans="24:26" x14ac:dyDescent="0.2">
      <c r="X42">
        <f t="shared" si="1"/>
        <v>0</v>
      </c>
      <c r="Y42">
        <f t="shared" si="2"/>
        <v>0</v>
      </c>
      <c r="Z42" t="e">
        <f t="shared" si="3"/>
        <v>#DIV/0!</v>
      </c>
    </row>
    <row r="43" spans="24:26" x14ac:dyDescent="0.2">
      <c r="X43">
        <f t="shared" si="1"/>
        <v>0</v>
      </c>
      <c r="Y43">
        <f t="shared" si="2"/>
        <v>0</v>
      </c>
      <c r="Z43" t="e">
        <f t="shared" si="3"/>
        <v>#DIV/0!</v>
      </c>
    </row>
    <row r="44" spans="24:26" x14ac:dyDescent="0.2">
      <c r="X44">
        <f t="shared" si="1"/>
        <v>0</v>
      </c>
      <c r="Y44">
        <f t="shared" si="2"/>
        <v>0</v>
      </c>
      <c r="Z44" t="e">
        <f t="shared" si="3"/>
        <v>#DIV/0!</v>
      </c>
    </row>
    <row r="45" spans="24:26" x14ac:dyDescent="0.2">
      <c r="X45">
        <f t="shared" si="1"/>
        <v>0</v>
      </c>
      <c r="Y45">
        <f t="shared" si="2"/>
        <v>0</v>
      </c>
      <c r="Z45" t="e">
        <f t="shared" si="3"/>
        <v>#DIV/0!</v>
      </c>
    </row>
    <row r="46" spans="24:26" x14ac:dyDescent="0.2">
      <c r="X46">
        <f t="shared" si="1"/>
        <v>0</v>
      </c>
      <c r="Y46">
        <f t="shared" si="2"/>
        <v>0</v>
      </c>
      <c r="Z46" t="e">
        <f t="shared" si="3"/>
        <v>#DIV/0!</v>
      </c>
    </row>
    <row r="47" spans="24:26" x14ac:dyDescent="0.2">
      <c r="X47">
        <f t="shared" si="1"/>
        <v>0</v>
      </c>
      <c r="Y47">
        <f t="shared" si="2"/>
        <v>0</v>
      </c>
      <c r="Z47" t="e">
        <f t="shared" si="3"/>
        <v>#DIV/0!</v>
      </c>
    </row>
    <row r="48" spans="24:26" x14ac:dyDescent="0.2">
      <c r="X48">
        <f t="shared" si="1"/>
        <v>0</v>
      </c>
      <c r="Y48">
        <f t="shared" si="2"/>
        <v>0</v>
      </c>
      <c r="Z48" t="e">
        <f t="shared" si="3"/>
        <v>#DIV/0!</v>
      </c>
    </row>
    <row r="49" spans="24:26" x14ac:dyDescent="0.2">
      <c r="X49">
        <f t="shared" si="1"/>
        <v>0</v>
      </c>
      <c r="Y49">
        <f t="shared" si="2"/>
        <v>0</v>
      </c>
      <c r="Z49" t="e">
        <f t="shared" si="3"/>
        <v>#DIV/0!</v>
      </c>
    </row>
    <row r="50" spans="24:26" x14ac:dyDescent="0.2">
      <c r="X50">
        <f t="shared" si="1"/>
        <v>0</v>
      </c>
      <c r="Y50">
        <f t="shared" si="2"/>
        <v>0</v>
      </c>
      <c r="Z50" t="e">
        <f t="shared" si="3"/>
        <v>#DIV/0!</v>
      </c>
    </row>
    <row r="51" spans="24:26" x14ac:dyDescent="0.2">
      <c r="X51">
        <f t="shared" si="1"/>
        <v>0</v>
      </c>
      <c r="Y51">
        <f t="shared" si="2"/>
        <v>0</v>
      </c>
      <c r="Z51" t="e">
        <f t="shared" si="3"/>
        <v>#DIV/0!</v>
      </c>
    </row>
    <row r="52" spans="24:26" x14ac:dyDescent="0.2">
      <c r="X52">
        <f t="shared" si="1"/>
        <v>0</v>
      </c>
      <c r="Y52">
        <f t="shared" si="2"/>
        <v>0</v>
      </c>
      <c r="Z52" t="e">
        <f t="shared" si="3"/>
        <v>#DIV/0!</v>
      </c>
    </row>
    <row r="53" spans="24:26" x14ac:dyDescent="0.2">
      <c r="X53">
        <f t="shared" si="1"/>
        <v>0</v>
      </c>
      <c r="Y53">
        <f t="shared" si="2"/>
        <v>0</v>
      </c>
      <c r="Z53" t="e">
        <f t="shared" si="3"/>
        <v>#DIV/0!</v>
      </c>
    </row>
    <row r="54" spans="24:26" x14ac:dyDescent="0.2">
      <c r="X54">
        <f t="shared" si="1"/>
        <v>0</v>
      </c>
      <c r="Y54">
        <f t="shared" si="2"/>
        <v>0</v>
      </c>
      <c r="Z54" t="e">
        <f t="shared" si="3"/>
        <v>#DIV/0!</v>
      </c>
    </row>
    <row r="55" spans="24:26" x14ac:dyDescent="0.2">
      <c r="X55">
        <f t="shared" si="1"/>
        <v>0</v>
      </c>
      <c r="Y55">
        <f t="shared" si="2"/>
        <v>0</v>
      </c>
      <c r="Z55" t="e">
        <f t="shared" si="3"/>
        <v>#DIV/0!</v>
      </c>
    </row>
    <row r="56" spans="24:26" x14ac:dyDescent="0.2">
      <c r="X56">
        <f t="shared" si="1"/>
        <v>0</v>
      </c>
      <c r="Y56">
        <f t="shared" si="2"/>
        <v>0</v>
      </c>
      <c r="Z56" t="e">
        <f t="shared" si="3"/>
        <v>#DIV/0!</v>
      </c>
    </row>
    <row r="57" spans="24:26" x14ac:dyDescent="0.2">
      <c r="X57">
        <f t="shared" si="1"/>
        <v>0</v>
      </c>
      <c r="Y57">
        <f t="shared" si="2"/>
        <v>0</v>
      </c>
      <c r="Z57" t="e">
        <f t="shared" si="3"/>
        <v>#DIV/0!</v>
      </c>
    </row>
    <row r="58" spans="24:26" x14ac:dyDescent="0.2">
      <c r="X58">
        <f t="shared" si="1"/>
        <v>0</v>
      </c>
      <c r="Y58">
        <f t="shared" si="2"/>
        <v>0</v>
      </c>
      <c r="Z58" t="e">
        <f t="shared" si="3"/>
        <v>#DIV/0!</v>
      </c>
    </row>
    <row r="59" spans="24:26" x14ac:dyDescent="0.2">
      <c r="X59">
        <f t="shared" si="1"/>
        <v>0</v>
      </c>
      <c r="Y59">
        <f t="shared" si="2"/>
        <v>0</v>
      </c>
      <c r="Z59" t="e">
        <f t="shared" si="3"/>
        <v>#DIV/0!</v>
      </c>
    </row>
    <row r="60" spans="24:26" x14ac:dyDescent="0.2">
      <c r="X60">
        <f t="shared" si="1"/>
        <v>0</v>
      </c>
      <c r="Y60">
        <f t="shared" si="2"/>
        <v>0</v>
      </c>
      <c r="Z60" t="e">
        <f t="shared" si="3"/>
        <v>#DIV/0!</v>
      </c>
    </row>
    <row r="61" spans="24:26" x14ac:dyDescent="0.2">
      <c r="X61">
        <f t="shared" si="1"/>
        <v>0</v>
      </c>
      <c r="Y61">
        <f t="shared" si="2"/>
        <v>0</v>
      </c>
      <c r="Z61" t="e">
        <f t="shared" si="3"/>
        <v>#DIV/0!</v>
      </c>
    </row>
    <row r="62" spans="24:26" x14ac:dyDescent="0.2">
      <c r="X62">
        <f t="shared" si="1"/>
        <v>0</v>
      </c>
      <c r="Y62">
        <f t="shared" si="2"/>
        <v>0</v>
      </c>
      <c r="Z62" t="e">
        <f t="shared" si="3"/>
        <v>#DIV/0!</v>
      </c>
    </row>
    <row r="63" spans="24:26" x14ac:dyDescent="0.2">
      <c r="X63">
        <f t="shared" si="1"/>
        <v>0</v>
      </c>
      <c r="Y63">
        <f t="shared" si="2"/>
        <v>0</v>
      </c>
      <c r="Z63" t="e">
        <f t="shared" si="3"/>
        <v>#DIV/0!</v>
      </c>
    </row>
    <row r="64" spans="24:26" x14ac:dyDescent="0.2">
      <c r="X64">
        <f t="shared" si="1"/>
        <v>0</v>
      </c>
      <c r="Y64">
        <f t="shared" si="2"/>
        <v>0</v>
      </c>
      <c r="Z64" t="e">
        <f t="shared" si="3"/>
        <v>#DIV/0!</v>
      </c>
    </row>
    <row r="65" spans="24:26" x14ac:dyDescent="0.2">
      <c r="X65">
        <f t="shared" si="1"/>
        <v>0</v>
      </c>
      <c r="Y65">
        <f t="shared" si="2"/>
        <v>0</v>
      </c>
      <c r="Z65" t="e">
        <f t="shared" si="3"/>
        <v>#DIV/0!</v>
      </c>
    </row>
    <row r="66" spans="24:26" x14ac:dyDescent="0.2">
      <c r="X66">
        <f t="shared" si="1"/>
        <v>0</v>
      </c>
      <c r="Y66">
        <f t="shared" si="2"/>
        <v>0</v>
      </c>
      <c r="Z66" t="e">
        <f t="shared" si="3"/>
        <v>#DIV/0!</v>
      </c>
    </row>
    <row r="67" spans="24:26" x14ac:dyDescent="0.2">
      <c r="X67">
        <f t="shared" ref="X67:X130" si="12">SUM(H67:M67)</f>
        <v>0</v>
      </c>
      <c r="Y67">
        <f t="shared" ref="Y67:Y130" si="13">F67*X67</f>
        <v>0</v>
      </c>
      <c r="Z67" t="e">
        <f t="shared" si="3"/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ref="Z68:Z79" si="14">SUM(G68/F68)</f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  <c r="Z79" t="e">
        <f t="shared" si="14"/>
        <v>#DIV/0!</v>
      </c>
    </row>
    <row r="80" spans="24:26" x14ac:dyDescent="0.2">
      <c r="X80">
        <f t="shared" si="12"/>
        <v>0</v>
      </c>
      <c r="Y80">
        <f t="shared" si="13"/>
        <v>0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ref="Z81:Z88" si="15">SUM(G81/F81)</f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  <c r="Z88" t="e">
        <f t="shared" si="15"/>
        <v>#DIV/0!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</row>
    <row r="103" spans="24:26" x14ac:dyDescent="0.2">
      <c r="X103">
        <f t="shared" si="12"/>
        <v>0</v>
      </c>
      <c r="Y103">
        <f t="shared" si="13"/>
        <v>0</v>
      </c>
      <c r="Z103" t="s">
        <v>50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si="12"/>
        <v>0</v>
      </c>
      <c r="Y130">
        <f t="shared" si="13"/>
        <v>0</v>
      </c>
    </row>
    <row r="131" spans="24:25" x14ac:dyDescent="0.2">
      <c r="X131">
        <f t="shared" ref="X131:X190" si="16">SUM(H131:M131)</f>
        <v>0</v>
      </c>
      <c r="Y131">
        <f t="shared" ref="Y131:Y190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0" spans="24:25" x14ac:dyDescent="0.2">
      <c r="X190">
        <f t="shared" si="16"/>
        <v>0</v>
      </c>
      <c r="Y190">
        <f t="shared" si="17"/>
        <v>0</v>
      </c>
    </row>
    <row r="192" spans="24:25" x14ac:dyDescent="0.2">
      <c r="X192">
        <f>SUM(X3:X191)</f>
        <v>84</v>
      </c>
      <c r="Y192">
        <f>SUM(Y3:Y191)</f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11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8.83203125" style="10"/>
    <col min="4" max="4" width="13.3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12" width="4.83203125" style="10" customWidth="1"/>
    <col min="13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32" max="16384" width="8.83203125" style="10"/>
  </cols>
  <sheetData>
    <row r="1" spans="1:39" ht="16" x14ac:dyDescent="0.2">
      <c r="A1" s="8" t="s">
        <v>76</v>
      </c>
      <c r="B1" s="9"/>
      <c r="C1" s="9" t="s">
        <v>77</v>
      </c>
      <c r="D1" s="9"/>
      <c r="E1" s="9">
        <f>X191</f>
        <v>19</v>
      </c>
      <c r="F1" s="9">
        <f>Y191</f>
        <v>304.5</v>
      </c>
      <c r="G1" s="9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Ombre</v>
      </c>
      <c r="AH1" s="10" t="str">
        <f t="shared" ref="AH1:AM1" si="0">$A$1</f>
        <v>Ombre</v>
      </c>
      <c r="AI1" s="10" t="str">
        <f t="shared" si="0"/>
        <v>Ombre</v>
      </c>
      <c r="AJ1" s="10" t="str">
        <f t="shared" si="0"/>
        <v>Ombre</v>
      </c>
      <c r="AK1" s="10" t="str">
        <f t="shared" si="0"/>
        <v>Ombre</v>
      </c>
      <c r="AL1" s="10" t="str">
        <f t="shared" si="0"/>
        <v>Ombre</v>
      </c>
      <c r="AM1" s="10" t="str">
        <f t="shared" si="0"/>
        <v>Ombre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10">
        <f t="shared" ref="X3:X65" si="1">SUM(H3:M3)</f>
        <v>0</v>
      </c>
      <c r="Y3" s="10">
        <f t="shared" ref="Y3:Y65" si="2">F3*X3</f>
        <v>0</v>
      </c>
      <c r="AF3" s="10" t="s">
        <v>12</v>
      </c>
      <c r="AG3" s="10">
        <f t="shared" ref="AG3:AG14" si="3">SUMIF($A$3:$A$184,AF3,$Y$3:$Y$184)</f>
        <v>0</v>
      </c>
      <c r="AH3" s="10">
        <f t="shared" ref="AH3:AH14" si="4">SUMIF($A$3:$A$184,AF3,$H$3:$H$184)</f>
        <v>0</v>
      </c>
      <c r="AI3" s="10">
        <f t="shared" ref="AI3:AI14" si="5">SUMIF($A$3:$A$184,AF3,$I$3:$I$184)</f>
        <v>0</v>
      </c>
      <c r="AJ3" s="10">
        <f t="shared" ref="AJ3:AJ14" si="6">SUMIF($A$3:$A$184,AF3,$J$3:$J$184)</f>
        <v>0</v>
      </c>
      <c r="AK3" s="10">
        <f t="shared" ref="AK3:AK14" si="7">SUMIF($A$3:$A$184,AF3,$K$3:$K$184)</f>
        <v>0</v>
      </c>
      <c r="AL3" s="10">
        <f t="shared" ref="AL3:AL14" si="8">SUMIF($A$3:$A$184,AF3,$L$3:$L$184)</f>
        <v>0</v>
      </c>
      <c r="AM3" s="10">
        <f t="shared" ref="AM3:AM14" si="9">SUMIF($A$3:$A$184,AF3,$M$3:$M$184)</f>
        <v>0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66" si="10">SUM(G4/F4)</f>
        <v>#DIV/0!</v>
      </c>
      <c r="AC4">
        <f>SUM(Y4:Y5)</f>
        <v>0</v>
      </c>
      <c r="AF4" s="10" t="s">
        <v>13</v>
      </c>
      <c r="AG4" s="10">
        <f t="shared" si="3"/>
        <v>304.5</v>
      </c>
      <c r="AH4" s="10">
        <f t="shared" si="4"/>
        <v>19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 t="s">
        <v>892</v>
      </c>
      <c r="C7" t="s">
        <v>131</v>
      </c>
      <c r="D7" t="s">
        <v>898</v>
      </c>
      <c r="E7" t="s">
        <v>122</v>
      </c>
      <c r="F7">
        <v>17.5</v>
      </c>
      <c r="G7">
        <v>49</v>
      </c>
      <c r="H7">
        <v>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0">
        <f t="shared" si="1"/>
        <v>3</v>
      </c>
      <c r="Y7" s="10">
        <f t="shared" si="2"/>
        <v>52.5</v>
      </c>
      <c r="Z7" s="10">
        <f t="shared" si="10"/>
        <v>2.8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 t="s">
        <v>893</v>
      </c>
      <c r="C8" t="s">
        <v>131</v>
      </c>
      <c r="D8" t="s">
        <v>900</v>
      </c>
      <c r="E8" t="s">
        <v>122</v>
      </c>
      <c r="F8">
        <v>17</v>
      </c>
      <c r="G8">
        <v>49</v>
      </c>
      <c r="H8">
        <v>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0">
        <f t="shared" si="1"/>
        <v>3</v>
      </c>
      <c r="Y8" s="10">
        <f t="shared" si="2"/>
        <v>51</v>
      </c>
      <c r="Z8" s="10">
        <f t="shared" si="10"/>
        <v>2.8823529411764706</v>
      </c>
      <c r="AC8">
        <f>SUM(Y8:Y14)</f>
        <v>252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 t="s">
        <v>894</v>
      </c>
      <c r="C9" t="s">
        <v>131</v>
      </c>
      <c r="D9" t="s">
        <v>131</v>
      </c>
      <c r="E9" t="s">
        <v>137</v>
      </c>
      <c r="F9">
        <v>15</v>
      </c>
      <c r="G9">
        <f t="shared" ref="G8:G12" si="11">SUM(F9*3)</f>
        <v>45</v>
      </c>
      <c r="H9">
        <v>3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0">
        <f t="shared" si="1"/>
        <v>3</v>
      </c>
      <c r="Y9" s="10">
        <f t="shared" si="2"/>
        <v>45</v>
      </c>
      <c r="Z9" s="10">
        <f t="shared" si="10"/>
        <v>3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 t="s">
        <v>895</v>
      </c>
      <c r="C10" t="s">
        <v>131</v>
      </c>
      <c r="D10" t="s">
        <v>899</v>
      </c>
      <c r="E10" t="s">
        <v>179</v>
      </c>
      <c r="F10">
        <v>15</v>
      </c>
      <c r="G10">
        <f t="shared" si="11"/>
        <v>45</v>
      </c>
      <c r="H10">
        <v>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1"/>
        <v>4</v>
      </c>
      <c r="Y10" s="10">
        <f t="shared" si="2"/>
        <v>60</v>
      </c>
      <c r="Z10" s="10">
        <f t="shared" si="10"/>
        <v>3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 t="s">
        <v>896</v>
      </c>
      <c r="C11" t="s">
        <v>131</v>
      </c>
      <c r="D11" t="s">
        <v>901</v>
      </c>
      <c r="E11" t="s">
        <v>148</v>
      </c>
      <c r="F11">
        <v>15</v>
      </c>
      <c r="G11">
        <f t="shared" si="11"/>
        <v>45</v>
      </c>
      <c r="H11">
        <v>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1"/>
        <v>3</v>
      </c>
      <c r="Y11" s="10">
        <f t="shared" si="2"/>
        <v>45</v>
      </c>
      <c r="Z11" s="10">
        <f t="shared" si="10"/>
        <v>3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 t="s">
        <v>897</v>
      </c>
      <c r="C12" t="s">
        <v>131</v>
      </c>
      <c r="D12" t="s">
        <v>902</v>
      </c>
      <c r="E12" t="s">
        <v>122</v>
      </c>
      <c r="F12">
        <v>17</v>
      </c>
      <c r="G12">
        <v>49</v>
      </c>
      <c r="H12">
        <v>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1"/>
        <v>3</v>
      </c>
      <c r="Y12" s="10">
        <f t="shared" si="2"/>
        <v>51</v>
      </c>
      <c r="Z12" s="10">
        <f t="shared" si="10"/>
        <v>2.8823529411764706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0</v>
      </c>
      <c r="Y13" s="10">
        <f t="shared" si="2"/>
        <v>0</v>
      </c>
      <c r="Z13" s="10" t="e">
        <f t="shared" si="10"/>
        <v>#DIV/0!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0</v>
      </c>
      <c r="Y14" s="10">
        <f t="shared" si="2"/>
        <v>0</v>
      </c>
      <c r="Z14" s="10" t="e">
        <f t="shared" si="10"/>
        <v>#DIV/0!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0</v>
      </c>
      <c r="Y15" s="10">
        <f t="shared" si="2"/>
        <v>0</v>
      </c>
      <c r="Z15" s="10" t="e">
        <f t="shared" si="10"/>
        <v>#DIV/0!</v>
      </c>
      <c r="AF15" s="10" t="str">
        <f>A1</f>
        <v>Ombre</v>
      </c>
      <c r="AG15" s="10">
        <f t="shared" ref="AG15:AM15" si="12">SUM(AG3:AG14)</f>
        <v>304.5</v>
      </c>
      <c r="AH15" s="10">
        <f t="shared" si="12"/>
        <v>19</v>
      </c>
      <c r="AI15" s="10">
        <f t="shared" si="12"/>
        <v>0</v>
      </c>
      <c r="AJ15" s="10">
        <f t="shared" si="12"/>
        <v>0</v>
      </c>
      <c r="AK15" s="10">
        <f t="shared" si="12"/>
        <v>0</v>
      </c>
      <c r="AL15" s="10">
        <f t="shared" si="12"/>
        <v>0</v>
      </c>
      <c r="AM15" s="10">
        <f t="shared" si="12"/>
        <v>0</v>
      </c>
    </row>
    <row r="16" spans="1:39" x14ac:dyDescent="0.2">
      <c r="A16" t="s">
        <v>13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0</v>
      </c>
      <c r="Y16" s="10">
        <f t="shared" si="2"/>
        <v>0</v>
      </c>
      <c r="Z16" s="10" t="e">
        <f t="shared" si="10"/>
        <v>#DIV/0!</v>
      </c>
    </row>
    <row r="17" spans="1:29" x14ac:dyDescent="0.2">
      <c r="A17" t="s">
        <v>13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0</v>
      </c>
      <c r="Y17" s="10">
        <f t="shared" si="2"/>
        <v>0</v>
      </c>
      <c r="Z17" s="10" t="e">
        <f t="shared" si="10"/>
        <v>#DIV/0!</v>
      </c>
    </row>
    <row r="18" spans="1:29" x14ac:dyDescent="0.2">
      <c r="A18" t="s">
        <v>13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0</v>
      </c>
      <c r="Y18" s="10">
        <f t="shared" si="2"/>
        <v>0</v>
      </c>
      <c r="Z18" s="10" t="e">
        <f t="shared" si="10"/>
        <v>#DIV/0!</v>
      </c>
    </row>
    <row r="19" spans="1:29" x14ac:dyDescent="0.2">
      <c r="A19" t="s">
        <v>13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0</v>
      </c>
      <c r="Y19" s="10">
        <f t="shared" si="2"/>
        <v>0</v>
      </c>
      <c r="Z19" s="10" t="e">
        <f t="shared" si="10"/>
        <v>#DIV/0!</v>
      </c>
    </row>
    <row r="20" spans="1:29" x14ac:dyDescent="0.2">
      <c r="A20" t="s">
        <v>13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>
        <f>SUM(Y20:Y73)</f>
        <v>0</v>
      </c>
    </row>
    <row r="21" spans="1:29" x14ac:dyDescent="0.2">
      <c r="A21" t="s">
        <v>13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</row>
    <row r="22" spans="1:29" x14ac:dyDescent="0.2">
      <c r="A22" t="s">
        <v>13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</row>
    <row r="23" spans="1:29" x14ac:dyDescent="0.2">
      <c r="A23" t="s">
        <v>13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</row>
    <row r="24" spans="1:29" x14ac:dyDescent="0.2">
      <c r="A24" t="s">
        <v>13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</row>
    <row r="25" spans="1:29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</row>
    <row r="26" spans="1:29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</row>
    <row r="27" spans="1:29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</row>
    <row r="28" spans="1:29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"/>
        <v>0</v>
      </c>
      <c r="Y65" s="10">
        <f t="shared" si="2"/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ref="X66:X129" si="13">SUM(H66:M66)</f>
        <v>0</v>
      </c>
      <c r="Y66" s="10">
        <f t="shared" ref="Y66:Y129" si="14">F66*X66</f>
        <v>0</v>
      </c>
      <c r="Z66" s="10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3"/>
        <v>0</v>
      </c>
      <c r="Y67" s="10">
        <f t="shared" si="14"/>
        <v>0</v>
      </c>
      <c r="Z67" s="10" t="e">
        <f t="shared" ref="Z67:Z78" si="15">SUM(G67/F67)</f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3"/>
        <v>0</v>
      </c>
      <c r="Y68" s="10">
        <f t="shared" si="14"/>
        <v>0</v>
      </c>
      <c r="Z68" s="10" t="e">
        <f t="shared" si="15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3"/>
        <v>0</v>
      </c>
      <c r="Y69" s="10">
        <f t="shared" si="14"/>
        <v>0</v>
      </c>
      <c r="Z69" s="10" t="e">
        <f t="shared" si="15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si="15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5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5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5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5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5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Z76" s="10" t="e">
        <f t="shared" si="15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si="15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Z78" s="10" t="e">
        <f t="shared" si="15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  <c r="Z80" s="10" t="e">
        <f t="shared" ref="Z80:Z87" si="16">SUM(G80/F80)</f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si="16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Z82" s="10" t="e">
        <f t="shared" si="16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si="16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6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Z85" s="10" t="e">
        <f t="shared" si="16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Z86" s="10" t="e">
        <f t="shared" si="16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Z87" s="10" t="e">
        <f t="shared" si="16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  <c r="Z102" s="10" t="s">
        <v>50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3"/>
        <v>0</v>
      </c>
      <c r="Y127" s="10">
        <f t="shared" si="14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3"/>
        <v>0</v>
      </c>
      <c r="Y128" s="10">
        <f t="shared" si="14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3"/>
        <v>0</v>
      </c>
      <c r="Y129" s="10">
        <f t="shared" si="14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ref="X130:X189" si="17">SUM(H130:M130)</f>
        <v>0</v>
      </c>
      <c r="Y130" s="10">
        <f t="shared" ref="Y130:Y189" si="18">F130*X130</f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7"/>
        <v>0</v>
      </c>
      <c r="Y131" s="10">
        <f t="shared" si="18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7"/>
        <v>0</v>
      </c>
      <c r="Y189" s="10">
        <f t="shared" si="18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0">
        <f>SUM(X3:X190)</f>
        <v>19</v>
      </c>
      <c r="Y191" s="10">
        <f>SUM(Y3:Y190)</f>
        <v>304.5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4" type="noConversion"/>
  <pageMargins left="0.75000000000000011" right="0.75000000000000011" top="0.19685039370078741" bottom="0.1968503937007874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206"/>
  <sheetViews>
    <sheetView workbookViewId="0">
      <pane ySplit="1040" activePane="bottomLeft"/>
      <selection activeCell="K48" sqref="K48"/>
      <selection pane="bottomLeft" activeCell="K48" sqref="K48"/>
    </sheetView>
  </sheetViews>
  <sheetFormatPr baseColWidth="10" defaultColWidth="8.83203125" defaultRowHeight="15" x14ac:dyDescent="0.2"/>
  <cols>
    <col min="1" max="1" width="5.5" style="10" customWidth="1"/>
    <col min="2" max="2" width="9" style="10" bestFit="1" customWidth="1"/>
    <col min="3" max="3" width="7.6640625" style="10" bestFit="1" customWidth="1"/>
    <col min="4" max="4" width="26.1640625" style="10" bestFit="1" customWidth="1"/>
    <col min="5" max="5" width="12.1640625" style="10" bestFit="1" customWidth="1"/>
    <col min="6" max="6" width="9.6640625" style="10" customWidth="1"/>
    <col min="7" max="7" width="11" style="10" bestFit="1" customWidth="1"/>
    <col min="8" max="13" width="4.33203125" style="10" bestFit="1" customWidth="1"/>
    <col min="14" max="14" width="8.6640625" style="10" hidden="1" customWidth="1"/>
    <col min="15" max="15" width="6.1640625" style="10" hidden="1" customWidth="1"/>
    <col min="16" max="16" width="9.1640625" style="12" hidden="1" customWidth="1"/>
    <col min="17" max="17" width="0" hidden="1" customWidth="1"/>
    <col min="18" max="18" width="24.33203125" hidden="1" customWidth="1"/>
    <col min="19" max="21" width="0" hidden="1" customWidth="1"/>
    <col min="22" max="23" width="0" style="10" hidden="1" customWidth="1"/>
    <col min="24" max="16384" width="8.83203125" style="10"/>
  </cols>
  <sheetData>
    <row r="1" spans="1:39" ht="16" x14ac:dyDescent="0.2">
      <c r="A1" s="8" t="s">
        <v>96</v>
      </c>
      <c r="B1" s="9"/>
      <c r="C1" s="9"/>
      <c r="D1" s="9" t="s">
        <v>386</v>
      </c>
      <c r="E1" s="9"/>
      <c r="F1" s="9">
        <f>X70</f>
        <v>238</v>
      </c>
      <c r="G1" s="9">
        <f>Y70</f>
        <v>10157.19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G1" s="10" t="str">
        <f>$A$1</f>
        <v>Oui</v>
      </c>
      <c r="AH1" s="10" t="str">
        <f t="shared" ref="AH1:AM1" si="0">$A$1</f>
        <v>Oui</v>
      </c>
      <c r="AI1" s="10" t="str">
        <f t="shared" si="0"/>
        <v>Oui</v>
      </c>
      <c r="AJ1" s="10" t="str">
        <f t="shared" si="0"/>
        <v>Oui</v>
      </c>
      <c r="AK1" s="10" t="str">
        <f t="shared" si="0"/>
        <v>Oui</v>
      </c>
      <c r="AL1" s="10" t="str">
        <f t="shared" si="0"/>
        <v>Oui</v>
      </c>
      <c r="AM1" s="10" t="str">
        <f t="shared" si="0"/>
        <v>Oui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P2" s="10"/>
      <c r="Q2" s="10"/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A2" s="9"/>
      <c r="AB2" s="9"/>
      <c r="AC2" s="9"/>
      <c r="AD2" s="9"/>
      <c r="AE2" s="9"/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V3"/>
      <c r="W3"/>
      <c r="X3" s="10">
        <f t="shared" ref="X3" si="1">SUM(H3:M3)</f>
        <v>0</v>
      </c>
      <c r="Y3" s="10">
        <f t="shared" ref="Y3" si="2">F3*X3</f>
        <v>0</v>
      </c>
      <c r="AF3" s="10" t="s">
        <v>12</v>
      </c>
      <c r="AG3" s="10">
        <f t="shared" ref="AG3:AG14" si="3">SUMIF($A$3:$A$188,AF3,$Y$3:$Y$188)</f>
        <v>4679.16</v>
      </c>
      <c r="AH3" s="10">
        <f t="shared" ref="AH3:AH14" si="4">SUMIF($A$3:$A$188,AF3,$H$3:$H$188)</f>
        <v>16</v>
      </c>
      <c r="AI3" s="10">
        <f t="shared" ref="AI3:AI14" si="5">SUMIF($A$3:$A$188,AF3,$I$3:$I$188)</f>
        <v>28</v>
      </c>
      <c r="AJ3" s="10">
        <f t="shared" ref="AJ3:AJ14" si="6">SUMIF($A$3:$A$188,AF3,$J$3:$J$188)</f>
        <v>30</v>
      </c>
      <c r="AK3" s="10">
        <f t="shared" ref="AK3:AK14" si="7">SUMIF($A$3:$A$188,AF3,$K$3:$K$188)</f>
        <v>19</v>
      </c>
      <c r="AL3" s="10">
        <f t="shared" ref="AL3:AL14" si="8">SUMIF($A$3:$A$188,AF3,$L$3:$L$188)</f>
        <v>11</v>
      </c>
      <c r="AM3" s="10">
        <f t="shared" ref="AM3:AM14" si="9">SUMIF($A$3:$A$188,AF3,$M$3:$M$188)</f>
        <v>0</v>
      </c>
    </row>
    <row r="4" spans="1:39" x14ac:dyDescent="0.2">
      <c r="H4"/>
      <c r="I4"/>
      <c r="J4"/>
      <c r="K4"/>
      <c r="L4"/>
      <c r="M4"/>
      <c r="N4"/>
      <c r="O4"/>
      <c r="P4"/>
      <c r="V4"/>
      <c r="W4"/>
      <c r="AF4" s="10" t="s">
        <v>13</v>
      </c>
      <c r="AG4" s="10">
        <f t="shared" si="3"/>
        <v>1301.1199999999999</v>
      </c>
      <c r="AH4" s="10">
        <f t="shared" si="4"/>
        <v>4</v>
      </c>
      <c r="AI4" s="10">
        <f t="shared" si="5"/>
        <v>10</v>
      </c>
      <c r="AJ4" s="10">
        <f t="shared" si="6"/>
        <v>10</v>
      </c>
      <c r="AK4" s="10">
        <f t="shared" si="7"/>
        <v>6</v>
      </c>
      <c r="AL4" s="10">
        <f t="shared" si="8"/>
        <v>5</v>
      </c>
      <c r="AM4" s="10">
        <f t="shared" si="9"/>
        <v>0</v>
      </c>
    </row>
    <row r="5" spans="1:39" x14ac:dyDescent="0.2">
      <c r="H5" s="34"/>
      <c r="I5" s="34"/>
      <c r="J5" s="34"/>
      <c r="K5" s="34"/>
      <c r="L5" s="34"/>
      <c r="M5" s="34"/>
      <c r="N5" s="34"/>
      <c r="O5" s="34"/>
      <c r="P5" s="34"/>
      <c r="Q5" s="34"/>
      <c r="R5" s="34">
        <v>35.5</v>
      </c>
      <c r="S5" s="34">
        <v>37.5</v>
      </c>
      <c r="T5" s="34">
        <v>41.5</v>
      </c>
      <c r="V5"/>
      <c r="W5"/>
      <c r="AF5" s="10" t="s">
        <v>14</v>
      </c>
      <c r="AG5" s="10">
        <f t="shared" si="3"/>
        <v>2398.7800000000002</v>
      </c>
      <c r="AH5" s="10">
        <f t="shared" si="4"/>
        <v>3</v>
      </c>
      <c r="AI5" s="10">
        <f t="shared" si="5"/>
        <v>16</v>
      </c>
      <c r="AJ5" s="10">
        <f t="shared" si="6"/>
        <v>18</v>
      </c>
      <c r="AK5" s="10">
        <f t="shared" si="7"/>
        <v>10</v>
      </c>
      <c r="AL5" s="10">
        <f t="shared" si="8"/>
        <v>4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V6"/>
      <c r="W6"/>
      <c r="Z6" s="12"/>
      <c r="AA6"/>
      <c r="AB6"/>
      <c r="AC6"/>
      <c r="AD6"/>
      <c r="AE6"/>
      <c r="AF6" s="10" t="s">
        <v>15</v>
      </c>
      <c r="AG6" s="10">
        <f t="shared" si="3"/>
        <v>1778.1300000000003</v>
      </c>
      <c r="AH6" s="10">
        <f t="shared" si="4"/>
        <v>9</v>
      </c>
      <c r="AI6" s="10">
        <f t="shared" si="5"/>
        <v>11</v>
      </c>
      <c r="AJ6" s="10">
        <f t="shared" si="6"/>
        <v>14</v>
      </c>
      <c r="AK6" s="10">
        <f t="shared" si="7"/>
        <v>7</v>
      </c>
      <c r="AL6" s="10">
        <f t="shared" si="8"/>
        <v>7</v>
      </c>
      <c r="AM6" s="10">
        <f t="shared" si="9"/>
        <v>0</v>
      </c>
    </row>
    <row r="7" spans="1:39" x14ac:dyDescent="0.2">
      <c r="A7" t="s">
        <v>109</v>
      </c>
      <c r="B7">
        <v>64890</v>
      </c>
      <c r="C7" t="s">
        <v>120</v>
      </c>
      <c r="D7" t="s">
        <v>121</v>
      </c>
      <c r="E7" t="s">
        <v>122</v>
      </c>
      <c r="F7">
        <v>73.7</v>
      </c>
      <c r="G7">
        <v>199</v>
      </c>
      <c r="H7"/>
      <c r="I7">
        <v>2</v>
      </c>
      <c r="J7">
        <v>1</v>
      </c>
      <c r="K7">
        <v>1</v>
      </c>
      <c r="L7"/>
      <c r="M7"/>
      <c r="N7"/>
      <c r="O7"/>
      <c r="P7"/>
      <c r="V7"/>
      <c r="W7"/>
      <c r="X7" s="10">
        <f t="shared" ref="X7:X38" si="10">SUM(H7:M7)</f>
        <v>4</v>
      </c>
      <c r="Y7" s="10">
        <f t="shared" ref="Y7:Y38" si="11">F7*X7</f>
        <v>294.8</v>
      </c>
      <c r="Z7" s="12">
        <f t="shared" ref="Z7:Z52" si="12">SUM(G7/F7)</f>
        <v>2.700135685210312</v>
      </c>
      <c r="AA7" t="s">
        <v>88</v>
      </c>
      <c r="AB7"/>
      <c r="AC7"/>
      <c r="AD7"/>
      <c r="AE7"/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12</v>
      </c>
      <c r="B8">
        <v>64405</v>
      </c>
      <c r="C8" t="s">
        <v>124</v>
      </c>
      <c r="D8" t="s">
        <v>125</v>
      </c>
      <c r="E8" t="s">
        <v>123</v>
      </c>
      <c r="F8">
        <v>44.07</v>
      </c>
      <c r="G8">
        <v>119</v>
      </c>
      <c r="H8"/>
      <c r="I8">
        <v>1</v>
      </c>
      <c r="J8">
        <v>1</v>
      </c>
      <c r="K8">
        <v>1</v>
      </c>
      <c r="L8">
        <v>1</v>
      </c>
      <c r="M8"/>
      <c r="N8"/>
      <c r="O8"/>
      <c r="P8"/>
      <c r="V8"/>
      <c r="W8"/>
      <c r="X8" s="10">
        <f t="shared" si="10"/>
        <v>4</v>
      </c>
      <c r="Y8" s="10">
        <f t="shared" si="11"/>
        <v>176.28</v>
      </c>
      <c r="Z8" s="12">
        <f t="shared" si="12"/>
        <v>2.7002496029044702</v>
      </c>
      <c r="AA8"/>
      <c r="AB8"/>
      <c r="AC8"/>
      <c r="AD8"/>
      <c r="AE8"/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109</v>
      </c>
      <c r="B9">
        <v>64596</v>
      </c>
      <c r="C9" t="s">
        <v>126</v>
      </c>
      <c r="D9" t="s">
        <v>129</v>
      </c>
      <c r="E9" t="s">
        <v>127</v>
      </c>
      <c r="F9">
        <v>40.369999999999997</v>
      </c>
      <c r="G9">
        <v>109</v>
      </c>
      <c r="H9">
        <v>1</v>
      </c>
      <c r="I9">
        <v>2</v>
      </c>
      <c r="J9">
        <v>1</v>
      </c>
      <c r="K9">
        <v>1</v>
      </c>
      <c r="L9"/>
      <c r="M9"/>
      <c r="N9"/>
      <c r="O9"/>
      <c r="P9"/>
      <c r="V9"/>
      <c r="W9"/>
      <c r="X9" s="10">
        <f t="shared" si="10"/>
        <v>5</v>
      </c>
      <c r="Y9" s="10">
        <f t="shared" si="11"/>
        <v>201.85</v>
      </c>
      <c r="Z9" s="12">
        <f t="shared" si="12"/>
        <v>2.7000247708694576</v>
      </c>
      <c r="AA9"/>
      <c r="AB9"/>
      <c r="AC9"/>
      <c r="AD9"/>
      <c r="AE9"/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109</v>
      </c>
      <c r="B10">
        <v>64574</v>
      </c>
      <c r="C10" t="s">
        <v>128</v>
      </c>
      <c r="D10" t="s">
        <v>130</v>
      </c>
      <c r="E10" t="s">
        <v>127</v>
      </c>
      <c r="F10">
        <v>35.19</v>
      </c>
      <c r="G10">
        <v>95</v>
      </c>
      <c r="H10">
        <v>1</v>
      </c>
      <c r="I10">
        <v>1</v>
      </c>
      <c r="J10">
        <v>2</v>
      </c>
      <c r="K10">
        <v>1</v>
      </c>
      <c r="L10">
        <v>1</v>
      </c>
      <c r="M10"/>
      <c r="N10"/>
      <c r="O10"/>
      <c r="P10"/>
      <c r="V10"/>
      <c r="W10"/>
      <c r="X10" s="10">
        <f t="shared" si="10"/>
        <v>6</v>
      </c>
      <c r="Y10" s="10">
        <f t="shared" si="11"/>
        <v>211.14</v>
      </c>
      <c r="Z10" s="12">
        <f t="shared" si="12"/>
        <v>2.6996305768684286</v>
      </c>
      <c r="AA10"/>
      <c r="AB10"/>
      <c r="AC10"/>
      <c r="AD10"/>
      <c r="AE10"/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109</v>
      </c>
      <c r="B11">
        <v>64960</v>
      </c>
      <c r="C11" t="s">
        <v>131</v>
      </c>
      <c r="D11" t="s">
        <v>133</v>
      </c>
      <c r="E11" t="s">
        <v>132</v>
      </c>
      <c r="F11">
        <v>21.85</v>
      </c>
      <c r="G11">
        <v>59</v>
      </c>
      <c r="H11">
        <v>4</v>
      </c>
      <c r="I11"/>
      <c r="J11"/>
      <c r="K11"/>
      <c r="L11"/>
      <c r="M11"/>
      <c r="N11"/>
      <c r="O11"/>
      <c r="P11"/>
      <c r="V11"/>
      <c r="W11"/>
      <c r="X11" s="10">
        <f t="shared" si="10"/>
        <v>4</v>
      </c>
      <c r="Y11" s="10">
        <f t="shared" si="11"/>
        <v>87.4</v>
      </c>
      <c r="Z11" s="12">
        <f t="shared" si="12"/>
        <v>2.7002288329519448</v>
      </c>
      <c r="AA11" t="s">
        <v>88</v>
      </c>
      <c r="AB11"/>
      <c r="AC11"/>
      <c r="AD11"/>
      <c r="AE11"/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109</v>
      </c>
      <c r="B12">
        <v>63329</v>
      </c>
      <c r="C12" t="s">
        <v>128</v>
      </c>
      <c r="D12" t="s">
        <v>135</v>
      </c>
      <c r="E12" t="s">
        <v>134</v>
      </c>
      <c r="F12">
        <v>51.48</v>
      </c>
      <c r="G12">
        <v>139</v>
      </c>
      <c r="H12">
        <v>1</v>
      </c>
      <c r="I12">
        <v>2</v>
      </c>
      <c r="J12">
        <v>1</v>
      </c>
      <c r="K12">
        <v>1</v>
      </c>
      <c r="L12">
        <v>1</v>
      </c>
      <c r="M12"/>
      <c r="N12"/>
      <c r="O12"/>
      <c r="P12"/>
      <c r="V12"/>
      <c r="W12"/>
      <c r="X12" s="10">
        <f t="shared" si="10"/>
        <v>6</v>
      </c>
      <c r="Y12" s="10">
        <f t="shared" si="11"/>
        <v>308.88</v>
      </c>
      <c r="Z12" s="12">
        <f t="shared" si="12"/>
        <v>2.7000777000777001</v>
      </c>
      <c r="AA12"/>
      <c r="AB12"/>
      <c r="AC12"/>
      <c r="AD12"/>
      <c r="AE12"/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109</v>
      </c>
      <c r="B13">
        <v>64513</v>
      </c>
      <c r="C13" t="s">
        <v>124</v>
      </c>
      <c r="D13" t="s">
        <v>136</v>
      </c>
      <c r="E13" t="s">
        <v>132</v>
      </c>
      <c r="F13">
        <v>61.11</v>
      </c>
      <c r="G13">
        <v>165</v>
      </c>
      <c r="H13"/>
      <c r="I13">
        <v>1</v>
      </c>
      <c r="J13">
        <v>2</v>
      </c>
      <c r="K13">
        <v>1</v>
      </c>
      <c r="L13"/>
      <c r="M13"/>
      <c r="N13"/>
      <c r="O13"/>
      <c r="P13"/>
      <c r="V13"/>
      <c r="W13"/>
      <c r="X13" s="10">
        <f t="shared" si="10"/>
        <v>4</v>
      </c>
      <c r="Y13" s="10">
        <f t="shared" si="11"/>
        <v>244.44</v>
      </c>
      <c r="Z13" s="12">
        <f t="shared" si="12"/>
        <v>2.7000490918016693</v>
      </c>
      <c r="AA13" t="s">
        <v>88</v>
      </c>
      <c r="AB13"/>
      <c r="AC13"/>
      <c r="AD13"/>
      <c r="AE13"/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109</v>
      </c>
      <c r="B14">
        <v>64716</v>
      </c>
      <c r="C14" t="s">
        <v>128</v>
      </c>
      <c r="D14" t="s">
        <v>138</v>
      </c>
      <c r="E14" t="s">
        <v>137</v>
      </c>
      <c r="F14">
        <v>53.7</v>
      </c>
      <c r="G14">
        <v>145</v>
      </c>
      <c r="H14"/>
      <c r="I14">
        <v>2</v>
      </c>
      <c r="J14">
        <v>1</v>
      </c>
      <c r="K14">
        <v>1</v>
      </c>
      <c r="L14">
        <v>1</v>
      </c>
      <c r="M14"/>
      <c r="N14"/>
      <c r="O14"/>
      <c r="P14"/>
      <c r="V14"/>
      <c r="W14"/>
      <c r="X14" s="10">
        <f t="shared" si="10"/>
        <v>5</v>
      </c>
      <c r="Y14" s="10">
        <f t="shared" si="11"/>
        <v>268.5</v>
      </c>
      <c r="Z14" s="12">
        <f t="shared" si="12"/>
        <v>2.7001862197392921</v>
      </c>
      <c r="AA14" t="s">
        <v>88</v>
      </c>
      <c r="AB14"/>
      <c r="AC14"/>
      <c r="AD14"/>
      <c r="AE14"/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109</v>
      </c>
      <c r="B15">
        <v>64739</v>
      </c>
      <c r="C15" t="s">
        <v>128</v>
      </c>
      <c r="D15" t="s">
        <v>139</v>
      </c>
      <c r="E15" t="s">
        <v>122</v>
      </c>
      <c r="F15">
        <v>53.7</v>
      </c>
      <c r="G15">
        <v>145</v>
      </c>
      <c r="H15">
        <v>1</v>
      </c>
      <c r="I15">
        <v>2</v>
      </c>
      <c r="J15">
        <v>1</v>
      </c>
      <c r="K15">
        <v>1</v>
      </c>
      <c r="L15">
        <v>1</v>
      </c>
      <c r="M15"/>
      <c r="N15"/>
      <c r="O15"/>
      <c r="P15"/>
      <c r="V15"/>
      <c r="W15"/>
      <c r="X15" s="10">
        <f t="shared" si="10"/>
        <v>6</v>
      </c>
      <c r="Y15" s="10">
        <f t="shared" si="11"/>
        <v>322.20000000000005</v>
      </c>
      <c r="Z15" s="12">
        <f t="shared" si="12"/>
        <v>2.7001862197392921</v>
      </c>
      <c r="AA15"/>
      <c r="AB15"/>
      <c r="AC15"/>
      <c r="AD15"/>
      <c r="AE15"/>
      <c r="AF15" s="10" t="str">
        <f>A1</f>
        <v>Oui</v>
      </c>
      <c r="AG15" s="10">
        <f>SUM(AG3:AG14)</f>
        <v>10157.19</v>
      </c>
      <c r="AH15" s="10">
        <f t="shared" ref="AH15:AM15" si="13">SUM(AH3:AH14)</f>
        <v>32</v>
      </c>
      <c r="AI15" s="10">
        <f t="shared" si="13"/>
        <v>65</v>
      </c>
      <c r="AJ15" s="10">
        <f t="shared" si="13"/>
        <v>72</v>
      </c>
      <c r="AK15" s="10">
        <f t="shared" si="13"/>
        <v>42</v>
      </c>
      <c r="AL15" s="10">
        <f t="shared" si="13"/>
        <v>27</v>
      </c>
      <c r="AM15" s="10">
        <f t="shared" si="13"/>
        <v>0</v>
      </c>
    </row>
    <row r="16" spans="1:39" x14ac:dyDescent="0.2">
      <c r="A16" t="s">
        <v>109</v>
      </c>
      <c r="B16">
        <v>64715</v>
      </c>
      <c r="C16" t="s">
        <v>141</v>
      </c>
      <c r="D16" t="s">
        <v>140</v>
      </c>
      <c r="E16" t="s">
        <v>137</v>
      </c>
      <c r="F16">
        <v>53.7</v>
      </c>
      <c r="G16">
        <v>145</v>
      </c>
      <c r="H16"/>
      <c r="I16">
        <v>1</v>
      </c>
      <c r="J16">
        <v>2</v>
      </c>
      <c r="K16">
        <v>1</v>
      </c>
      <c r="L16"/>
      <c r="M16"/>
      <c r="N16"/>
      <c r="O16"/>
      <c r="P16"/>
      <c r="V16"/>
      <c r="W16"/>
      <c r="X16" s="10">
        <f t="shared" si="10"/>
        <v>4</v>
      </c>
      <c r="Y16" s="10">
        <f t="shared" si="11"/>
        <v>214.8</v>
      </c>
      <c r="Z16" s="12">
        <f t="shared" si="12"/>
        <v>2.7001862197392921</v>
      </c>
      <c r="AA16" t="s">
        <v>88</v>
      </c>
      <c r="AB16"/>
      <c r="AC16"/>
      <c r="AD16"/>
      <c r="AE16"/>
    </row>
    <row r="17" spans="1:31" x14ac:dyDescent="0.2">
      <c r="A17" t="s">
        <v>109</v>
      </c>
      <c r="B17">
        <v>65094</v>
      </c>
      <c r="C17" t="s">
        <v>141</v>
      </c>
      <c r="D17" t="s">
        <v>142</v>
      </c>
      <c r="E17" t="s">
        <v>143</v>
      </c>
      <c r="F17">
        <v>66.3</v>
      </c>
      <c r="G17">
        <v>179</v>
      </c>
      <c r="H17"/>
      <c r="I17">
        <v>1</v>
      </c>
      <c r="J17">
        <v>2</v>
      </c>
      <c r="K17">
        <v>1</v>
      </c>
      <c r="L17">
        <v>1</v>
      </c>
      <c r="M17"/>
      <c r="N17"/>
      <c r="O17"/>
      <c r="P17"/>
      <c r="V17"/>
      <c r="W17"/>
      <c r="X17" s="10">
        <f t="shared" si="10"/>
        <v>5</v>
      </c>
      <c r="Y17" s="10">
        <f t="shared" si="11"/>
        <v>331.5</v>
      </c>
      <c r="Z17" s="12">
        <f t="shared" si="12"/>
        <v>2.6998491704374059</v>
      </c>
      <c r="AA17"/>
      <c r="AB17"/>
      <c r="AC17"/>
      <c r="AD17"/>
      <c r="AE17"/>
    </row>
    <row r="18" spans="1:31" x14ac:dyDescent="0.2">
      <c r="A18" t="s">
        <v>109</v>
      </c>
      <c r="B18">
        <v>64485</v>
      </c>
      <c r="C18" t="s">
        <v>144</v>
      </c>
      <c r="D18" t="s">
        <v>145</v>
      </c>
      <c r="E18" t="s">
        <v>143</v>
      </c>
      <c r="F18">
        <v>35.19</v>
      </c>
      <c r="G18">
        <v>95</v>
      </c>
      <c r="H18"/>
      <c r="I18">
        <v>1</v>
      </c>
      <c r="J18">
        <v>1</v>
      </c>
      <c r="K18">
        <v>1</v>
      </c>
      <c r="L18">
        <v>1</v>
      </c>
      <c r="M18"/>
      <c r="N18"/>
      <c r="O18"/>
      <c r="P18"/>
      <c r="V18"/>
      <c r="W18"/>
      <c r="X18" s="10">
        <f t="shared" si="10"/>
        <v>4</v>
      </c>
      <c r="Y18" s="10">
        <f t="shared" si="11"/>
        <v>140.76</v>
      </c>
      <c r="Z18" s="12">
        <f t="shared" si="12"/>
        <v>2.6996305768684286</v>
      </c>
      <c r="AA18"/>
      <c r="AB18"/>
      <c r="AC18"/>
      <c r="AD18"/>
      <c r="AE18"/>
    </row>
    <row r="19" spans="1:31" x14ac:dyDescent="0.2">
      <c r="A19" t="s">
        <v>109</v>
      </c>
      <c r="B19" t="s">
        <v>147</v>
      </c>
      <c r="C19" t="s">
        <v>124</v>
      </c>
      <c r="D19" t="s">
        <v>146</v>
      </c>
      <c r="E19" t="s">
        <v>148</v>
      </c>
      <c r="F19">
        <v>40.369999999999997</v>
      </c>
      <c r="G19">
        <v>109</v>
      </c>
      <c r="H19"/>
      <c r="I19">
        <v>1</v>
      </c>
      <c r="J19">
        <v>2</v>
      </c>
      <c r="K19">
        <v>1</v>
      </c>
      <c r="L19"/>
      <c r="M19"/>
      <c r="N19"/>
      <c r="O19"/>
      <c r="P19"/>
      <c r="V19"/>
      <c r="W19"/>
      <c r="X19" s="10">
        <f t="shared" si="10"/>
        <v>4</v>
      </c>
      <c r="Y19" s="10">
        <f t="shared" si="11"/>
        <v>161.47999999999999</v>
      </c>
      <c r="Z19" s="12">
        <f t="shared" si="12"/>
        <v>2.7000247708694576</v>
      </c>
      <c r="AA19"/>
      <c r="AB19"/>
      <c r="AC19"/>
      <c r="AD19"/>
      <c r="AE19"/>
    </row>
    <row r="20" spans="1:31" x14ac:dyDescent="0.2">
      <c r="A20" t="s">
        <v>109</v>
      </c>
      <c r="B20" t="s">
        <v>147</v>
      </c>
      <c r="C20" t="s">
        <v>124</v>
      </c>
      <c r="D20" t="s">
        <v>146</v>
      </c>
      <c r="E20" t="s">
        <v>137</v>
      </c>
      <c r="F20">
        <v>40.369999999999997</v>
      </c>
      <c r="G20">
        <v>109</v>
      </c>
      <c r="H20"/>
      <c r="I20">
        <v>1</v>
      </c>
      <c r="J20">
        <v>3</v>
      </c>
      <c r="K20">
        <v>1</v>
      </c>
      <c r="L20"/>
      <c r="M20"/>
      <c r="N20"/>
      <c r="O20"/>
      <c r="P20"/>
      <c r="V20"/>
      <c r="W20"/>
      <c r="X20" s="13">
        <f t="shared" si="10"/>
        <v>5</v>
      </c>
      <c r="Y20" s="13">
        <f t="shared" si="11"/>
        <v>201.85</v>
      </c>
      <c r="Z20" s="12">
        <f t="shared" si="12"/>
        <v>2.7000247708694576</v>
      </c>
      <c r="AA20"/>
      <c r="AB20"/>
      <c r="AC20"/>
      <c r="AD20"/>
      <c r="AE20"/>
    </row>
    <row r="21" spans="1:31" x14ac:dyDescent="0.2">
      <c r="A21" t="s">
        <v>109</v>
      </c>
      <c r="B21">
        <v>64208</v>
      </c>
      <c r="C21" t="s">
        <v>141</v>
      </c>
      <c r="D21" t="s">
        <v>149</v>
      </c>
      <c r="E21" t="s">
        <v>134</v>
      </c>
      <c r="F21">
        <v>61.11</v>
      </c>
      <c r="G21">
        <v>165</v>
      </c>
      <c r="H21"/>
      <c r="I21">
        <v>2</v>
      </c>
      <c r="J21">
        <v>1</v>
      </c>
      <c r="K21">
        <v>1</v>
      </c>
      <c r="L21"/>
      <c r="M21"/>
      <c r="N21"/>
      <c r="O21"/>
      <c r="P21"/>
      <c r="V21"/>
      <c r="W21"/>
      <c r="X21" s="10">
        <f t="shared" si="10"/>
        <v>4</v>
      </c>
      <c r="Y21" s="10">
        <f t="shared" si="11"/>
        <v>244.44</v>
      </c>
      <c r="Z21" s="12">
        <f t="shared" si="12"/>
        <v>2.7000490918016693</v>
      </c>
      <c r="AA21"/>
      <c r="AB21"/>
      <c r="AC21"/>
      <c r="AD21"/>
      <c r="AE21"/>
    </row>
    <row r="22" spans="1:31" x14ac:dyDescent="0.2">
      <c r="A22" t="s">
        <v>12</v>
      </c>
      <c r="B22">
        <v>63325</v>
      </c>
      <c r="C22" t="s">
        <v>128</v>
      </c>
      <c r="D22" t="s">
        <v>150</v>
      </c>
      <c r="E22" t="s">
        <v>137</v>
      </c>
      <c r="F22">
        <v>53.7</v>
      </c>
      <c r="G22">
        <v>145</v>
      </c>
      <c r="H22">
        <v>1</v>
      </c>
      <c r="I22">
        <v>2</v>
      </c>
      <c r="J22">
        <v>2</v>
      </c>
      <c r="K22">
        <v>1</v>
      </c>
      <c r="L22">
        <v>1</v>
      </c>
      <c r="M22"/>
      <c r="N22"/>
      <c r="O22"/>
      <c r="P22"/>
      <c r="V22"/>
      <c r="W22"/>
      <c r="X22" s="10">
        <f t="shared" si="10"/>
        <v>7</v>
      </c>
      <c r="Y22" s="10">
        <f t="shared" si="11"/>
        <v>375.90000000000003</v>
      </c>
      <c r="Z22" s="12">
        <f t="shared" si="12"/>
        <v>2.7001862197392921</v>
      </c>
      <c r="AA22"/>
      <c r="AB22"/>
      <c r="AC22"/>
      <c r="AD22"/>
      <c r="AE22"/>
    </row>
    <row r="23" spans="1:31" x14ac:dyDescent="0.2">
      <c r="A23" t="s">
        <v>12</v>
      </c>
      <c r="B23">
        <v>65748</v>
      </c>
      <c r="C23" t="s">
        <v>128</v>
      </c>
      <c r="D23" t="s">
        <v>151</v>
      </c>
      <c r="E23" t="s">
        <v>143</v>
      </c>
      <c r="F23">
        <v>40.369999999999997</v>
      </c>
      <c r="G23">
        <v>109</v>
      </c>
      <c r="H23"/>
      <c r="I23">
        <v>1</v>
      </c>
      <c r="J23">
        <v>2</v>
      </c>
      <c r="K23">
        <v>1</v>
      </c>
      <c r="L23">
        <v>1</v>
      </c>
      <c r="M23"/>
      <c r="N23"/>
      <c r="O23"/>
      <c r="P23"/>
      <c r="V23"/>
      <c r="W23"/>
      <c r="X23" s="10">
        <f t="shared" si="10"/>
        <v>5</v>
      </c>
      <c r="Y23" s="10">
        <f t="shared" si="11"/>
        <v>201.85</v>
      </c>
      <c r="Z23" s="12">
        <f t="shared" si="12"/>
        <v>2.7000247708694576</v>
      </c>
      <c r="AA23" t="s">
        <v>88</v>
      </c>
      <c r="AB23"/>
      <c r="AC23"/>
      <c r="AD23"/>
      <c r="AE23"/>
    </row>
    <row r="24" spans="1:31" x14ac:dyDescent="0.2">
      <c r="A24" t="s">
        <v>12</v>
      </c>
      <c r="B24">
        <v>64742</v>
      </c>
      <c r="C24" t="s">
        <v>128</v>
      </c>
      <c r="D24" t="s">
        <v>152</v>
      </c>
      <c r="E24" t="s">
        <v>134</v>
      </c>
      <c r="F24">
        <v>44.07</v>
      </c>
      <c r="G24">
        <v>119</v>
      </c>
      <c r="H24">
        <v>1</v>
      </c>
      <c r="I24">
        <v>2</v>
      </c>
      <c r="J24">
        <v>1</v>
      </c>
      <c r="K24">
        <v>1</v>
      </c>
      <c r="L24"/>
      <c r="M24"/>
      <c r="N24"/>
      <c r="O24"/>
      <c r="P24"/>
      <c r="V24"/>
      <c r="W24"/>
      <c r="X24" s="10">
        <f t="shared" si="10"/>
        <v>5</v>
      </c>
      <c r="Y24" s="10">
        <f t="shared" si="11"/>
        <v>220.35</v>
      </c>
      <c r="Z24" s="12">
        <f t="shared" si="12"/>
        <v>2.7002496029044702</v>
      </c>
      <c r="AA24"/>
      <c r="AB24"/>
      <c r="AC24"/>
      <c r="AD24"/>
      <c r="AE24"/>
    </row>
    <row r="25" spans="1:31" x14ac:dyDescent="0.2">
      <c r="A25" t="s">
        <v>12</v>
      </c>
      <c r="B25">
        <v>64707</v>
      </c>
      <c r="C25" t="s">
        <v>128</v>
      </c>
      <c r="D25" t="s">
        <v>153</v>
      </c>
      <c r="E25" t="s">
        <v>127</v>
      </c>
      <c r="F25">
        <v>31.48</v>
      </c>
      <c r="G25">
        <v>85</v>
      </c>
      <c r="H25">
        <v>1</v>
      </c>
      <c r="I25">
        <v>1</v>
      </c>
      <c r="J25">
        <v>2</v>
      </c>
      <c r="K25">
        <v>1</v>
      </c>
      <c r="L25">
        <v>1</v>
      </c>
      <c r="M25"/>
      <c r="N25"/>
      <c r="O25"/>
      <c r="P25"/>
      <c r="V25"/>
      <c r="W25"/>
      <c r="X25" s="10">
        <f t="shared" si="10"/>
        <v>6</v>
      </c>
      <c r="Y25" s="10">
        <f t="shared" si="11"/>
        <v>188.88</v>
      </c>
      <c r="Z25" s="12">
        <f t="shared" si="12"/>
        <v>2.7001270648030493</v>
      </c>
      <c r="AA25"/>
      <c r="AB25"/>
      <c r="AC25"/>
      <c r="AD25"/>
      <c r="AE25"/>
    </row>
    <row r="26" spans="1:31" x14ac:dyDescent="0.2">
      <c r="A26" t="s">
        <v>12</v>
      </c>
      <c r="B26">
        <v>61337</v>
      </c>
      <c r="C26" t="s">
        <v>144</v>
      </c>
      <c r="D26" t="s">
        <v>154</v>
      </c>
      <c r="E26" t="s">
        <v>155</v>
      </c>
      <c r="F26">
        <v>27.78</v>
      </c>
      <c r="G26">
        <v>75</v>
      </c>
      <c r="H26">
        <v>1</v>
      </c>
      <c r="I26">
        <v>2</v>
      </c>
      <c r="J26">
        <v>2</v>
      </c>
      <c r="K26">
        <v>1</v>
      </c>
      <c r="L26">
        <v>1</v>
      </c>
      <c r="M26"/>
      <c r="N26"/>
      <c r="O26"/>
      <c r="P26"/>
      <c r="V26"/>
      <c r="W26"/>
      <c r="X26" s="10">
        <f t="shared" si="10"/>
        <v>7</v>
      </c>
      <c r="Y26" s="10">
        <f t="shared" si="11"/>
        <v>194.46</v>
      </c>
      <c r="Z26" s="12">
        <f t="shared" si="12"/>
        <v>2.6997840172786174</v>
      </c>
      <c r="AA26"/>
      <c r="AB26"/>
      <c r="AC26"/>
      <c r="AD26"/>
      <c r="AE26"/>
    </row>
    <row r="27" spans="1:31" x14ac:dyDescent="0.2">
      <c r="A27" t="s">
        <v>12</v>
      </c>
      <c r="B27">
        <v>64934</v>
      </c>
      <c r="C27" t="s">
        <v>131</v>
      </c>
      <c r="D27" t="s">
        <v>156</v>
      </c>
      <c r="E27" t="s">
        <v>143</v>
      </c>
      <c r="F27">
        <v>21.85</v>
      </c>
      <c r="G27">
        <v>59</v>
      </c>
      <c r="H27">
        <v>4</v>
      </c>
      <c r="I27"/>
      <c r="J27"/>
      <c r="K27"/>
      <c r="L27"/>
      <c r="M27"/>
      <c r="N27"/>
      <c r="O27"/>
      <c r="P27"/>
      <c r="V27"/>
      <c r="W27"/>
      <c r="X27" s="10">
        <f t="shared" si="10"/>
        <v>4</v>
      </c>
      <c r="Y27" s="10">
        <f t="shared" si="11"/>
        <v>87.4</v>
      </c>
      <c r="Z27" s="12">
        <f t="shared" si="12"/>
        <v>2.7002288329519448</v>
      </c>
      <c r="AA27" t="s">
        <v>88</v>
      </c>
      <c r="AB27"/>
      <c r="AC27"/>
      <c r="AD27"/>
      <c r="AE27"/>
    </row>
    <row r="28" spans="1:31" x14ac:dyDescent="0.2">
      <c r="A28" t="s">
        <v>13</v>
      </c>
      <c r="B28">
        <v>63378</v>
      </c>
      <c r="C28" t="s">
        <v>128</v>
      </c>
      <c r="D28" t="s">
        <v>421</v>
      </c>
      <c r="E28" t="s">
        <v>269</v>
      </c>
      <c r="F28">
        <v>40.369999999999997</v>
      </c>
      <c r="G28">
        <v>109</v>
      </c>
      <c r="H28">
        <v>1</v>
      </c>
      <c r="I28">
        <v>2</v>
      </c>
      <c r="J28">
        <v>2</v>
      </c>
      <c r="K28">
        <v>1</v>
      </c>
      <c r="L28"/>
      <c r="M28"/>
      <c r="N28"/>
      <c r="O28"/>
      <c r="P28"/>
      <c r="V28"/>
      <c r="W28"/>
      <c r="X28" s="10">
        <f t="shared" si="10"/>
        <v>6</v>
      </c>
      <c r="Y28" s="10">
        <f t="shared" si="11"/>
        <v>242.21999999999997</v>
      </c>
      <c r="Z28" s="12">
        <f t="shared" si="12"/>
        <v>2.7000247708694576</v>
      </c>
      <c r="AA28" t="s">
        <v>88</v>
      </c>
      <c r="AB28"/>
      <c r="AC28"/>
      <c r="AD28"/>
      <c r="AE28"/>
    </row>
    <row r="29" spans="1:31" x14ac:dyDescent="0.2">
      <c r="A29" t="s">
        <v>13</v>
      </c>
      <c r="B29">
        <v>65366</v>
      </c>
      <c r="C29" t="s">
        <v>141</v>
      </c>
      <c r="D29" t="s">
        <v>422</v>
      </c>
      <c r="E29" t="s">
        <v>239</v>
      </c>
      <c r="F29">
        <v>58.89</v>
      </c>
      <c r="G29">
        <v>159</v>
      </c>
      <c r="H29"/>
      <c r="I29">
        <v>2</v>
      </c>
      <c r="J29">
        <v>1</v>
      </c>
      <c r="K29">
        <v>1</v>
      </c>
      <c r="L29">
        <v>1</v>
      </c>
      <c r="M29"/>
      <c r="N29"/>
      <c r="O29"/>
      <c r="P29"/>
      <c r="V29"/>
      <c r="W29"/>
      <c r="X29" s="10">
        <f t="shared" si="10"/>
        <v>5</v>
      </c>
      <c r="Y29" s="10">
        <f t="shared" si="11"/>
        <v>294.45</v>
      </c>
      <c r="Z29" s="12">
        <f t="shared" si="12"/>
        <v>2.6999490575649516</v>
      </c>
      <c r="AA29" t="s">
        <v>88</v>
      </c>
      <c r="AB29"/>
      <c r="AC29"/>
      <c r="AD29"/>
      <c r="AE29"/>
    </row>
    <row r="30" spans="1:31" x14ac:dyDescent="0.2">
      <c r="A30" t="s">
        <v>13</v>
      </c>
      <c r="B30">
        <v>65373</v>
      </c>
      <c r="C30" t="s">
        <v>124</v>
      </c>
      <c r="D30" t="s">
        <v>423</v>
      </c>
      <c r="E30" t="s">
        <v>239</v>
      </c>
      <c r="F30">
        <v>55.19</v>
      </c>
      <c r="G30">
        <v>149</v>
      </c>
      <c r="H30"/>
      <c r="I30">
        <v>1</v>
      </c>
      <c r="J30">
        <v>2</v>
      </c>
      <c r="K30">
        <v>1</v>
      </c>
      <c r="L30">
        <v>1</v>
      </c>
      <c r="M30"/>
      <c r="N30"/>
      <c r="O30"/>
      <c r="P30"/>
      <c r="V30"/>
      <c r="W30"/>
      <c r="X30" s="10">
        <f t="shared" si="10"/>
        <v>5</v>
      </c>
      <c r="Y30" s="10">
        <f t="shared" si="11"/>
        <v>275.95</v>
      </c>
      <c r="Z30" s="12">
        <f t="shared" si="12"/>
        <v>2.6997644500815365</v>
      </c>
      <c r="AA30"/>
      <c r="AB30"/>
      <c r="AC30"/>
      <c r="AD30"/>
      <c r="AE30"/>
    </row>
    <row r="31" spans="1:31" x14ac:dyDescent="0.2">
      <c r="A31" t="s">
        <v>14</v>
      </c>
      <c r="B31">
        <v>65211</v>
      </c>
      <c r="C31" t="s">
        <v>141</v>
      </c>
      <c r="D31" t="s">
        <v>425</v>
      </c>
      <c r="E31" t="s">
        <v>132</v>
      </c>
      <c r="F31">
        <v>53.7</v>
      </c>
      <c r="G31">
        <v>145</v>
      </c>
      <c r="H31"/>
      <c r="I31">
        <v>1</v>
      </c>
      <c r="J31">
        <v>2</v>
      </c>
      <c r="K31">
        <v>1</v>
      </c>
      <c r="L31"/>
      <c r="M31"/>
      <c r="N31"/>
      <c r="O31"/>
      <c r="P31"/>
      <c r="V31"/>
      <c r="W31"/>
      <c r="X31" s="10">
        <f t="shared" si="10"/>
        <v>4</v>
      </c>
      <c r="Y31" s="10">
        <f t="shared" si="11"/>
        <v>214.8</v>
      </c>
      <c r="Z31" s="12">
        <f t="shared" si="12"/>
        <v>2.7001862197392921</v>
      </c>
      <c r="AA31" t="s">
        <v>88</v>
      </c>
      <c r="AB31"/>
      <c r="AC31"/>
      <c r="AD31"/>
      <c r="AE31"/>
    </row>
    <row r="32" spans="1:31" x14ac:dyDescent="0.2">
      <c r="A32" t="s">
        <v>14</v>
      </c>
      <c r="B32">
        <v>65928</v>
      </c>
      <c r="C32" t="s">
        <v>141</v>
      </c>
      <c r="D32" t="s">
        <v>424</v>
      </c>
      <c r="E32" t="s">
        <v>159</v>
      </c>
      <c r="F32">
        <v>44.07</v>
      </c>
      <c r="G32">
        <v>119</v>
      </c>
      <c r="H32"/>
      <c r="I32">
        <v>1</v>
      </c>
      <c r="J32">
        <v>2</v>
      </c>
      <c r="K32">
        <v>1</v>
      </c>
      <c r="L32"/>
      <c r="M32"/>
      <c r="N32"/>
      <c r="O32"/>
      <c r="P32"/>
      <c r="V32"/>
      <c r="W32"/>
      <c r="X32" s="10">
        <f t="shared" si="10"/>
        <v>4</v>
      </c>
      <c r="Y32" s="10">
        <f t="shared" si="11"/>
        <v>176.28</v>
      </c>
      <c r="Z32" s="12">
        <f t="shared" si="12"/>
        <v>2.7002496029044702</v>
      </c>
      <c r="AA32"/>
      <c r="AB32"/>
      <c r="AC32"/>
      <c r="AD32"/>
      <c r="AE32"/>
    </row>
    <row r="33" spans="1:31" x14ac:dyDescent="0.2">
      <c r="A33" t="s">
        <v>14</v>
      </c>
      <c r="B33">
        <v>65301</v>
      </c>
      <c r="C33" t="s">
        <v>242</v>
      </c>
      <c r="D33" t="s">
        <v>426</v>
      </c>
      <c r="E33" t="s">
        <v>165</v>
      </c>
      <c r="F33">
        <v>53.7</v>
      </c>
      <c r="G33">
        <v>145</v>
      </c>
      <c r="H33"/>
      <c r="I33">
        <v>1</v>
      </c>
      <c r="J33">
        <v>2</v>
      </c>
      <c r="K33">
        <v>1</v>
      </c>
      <c r="L33"/>
      <c r="M33"/>
      <c r="N33"/>
      <c r="O33"/>
      <c r="P33"/>
      <c r="V33"/>
      <c r="W33"/>
      <c r="X33" s="10">
        <f t="shared" ref="X33:X34" si="14">SUM(H33:M33)</f>
        <v>4</v>
      </c>
      <c r="Y33" s="10">
        <f t="shared" si="11"/>
        <v>214.8</v>
      </c>
      <c r="Z33" s="12">
        <f t="shared" ref="Z33:Z34" si="15">SUM(G33/F33)</f>
        <v>2.7001862197392921</v>
      </c>
      <c r="AA33"/>
      <c r="AB33"/>
      <c r="AC33"/>
      <c r="AD33"/>
      <c r="AE33"/>
    </row>
    <row r="34" spans="1:31" x14ac:dyDescent="0.2">
      <c r="A34" t="s">
        <v>14</v>
      </c>
      <c r="B34">
        <v>61688</v>
      </c>
      <c r="C34" t="s">
        <v>144</v>
      </c>
      <c r="D34" t="s">
        <v>427</v>
      </c>
      <c r="E34" t="s">
        <v>177</v>
      </c>
      <c r="F34">
        <v>40.369999999999997</v>
      </c>
      <c r="G34">
        <v>109</v>
      </c>
      <c r="H34"/>
      <c r="I34">
        <v>2</v>
      </c>
      <c r="J34">
        <v>1</v>
      </c>
      <c r="K34">
        <v>1</v>
      </c>
      <c r="L34">
        <v>1</v>
      </c>
      <c r="M34"/>
      <c r="N34"/>
      <c r="O34"/>
      <c r="P34"/>
      <c r="V34"/>
      <c r="W34"/>
      <c r="X34" s="10">
        <f t="shared" si="14"/>
        <v>5</v>
      </c>
      <c r="Y34" s="10">
        <f t="shared" si="11"/>
        <v>201.85</v>
      </c>
      <c r="Z34" s="12">
        <f t="shared" si="15"/>
        <v>2.7000247708694576</v>
      </c>
      <c r="AA34" t="s">
        <v>88</v>
      </c>
      <c r="AB34"/>
      <c r="AC34"/>
      <c r="AD34"/>
      <c r="AE34"/>
    </row>
    <row r="35" spans="1:31" x14ac:dyDescent="0.2">
      <c r="A35" t="s">
        <v>14</v>
      </c>
      <c r="B35">
        <v>65389</v>
      </c>
      <c r="C35" t="s">
        <v>124</v>
      </c>
      <c r="D35" t="s">
        <v>428</v>
      </c>
      <c r="E35" t="s">
        <v>177</v>
      </c>
      <c r="F35">
        <v>51.48</v>
      </c>
      <c r="G35">
        <v>139</v>
      </c>
      <c r="H35"/>
      <c r="I35">
        <v>1</v>
      </c>
      <c r="J35">
        <v>3</v>
      </c>
      <c r="K35">
        <v>1</v>
      </c>
      <c r="L35"/>
      <c r="M35"/>
      <c r="N35"/>
      <c r="O35"/>
      <c r="P35"/>
      <c r="V35"/>
      <c r="W35"/>
      <c r="X35" s="10">
        <f t="shared" si="10"/>
        <v>5</v>
      </c>
      <c r="Y35" s="10">
        <f t="shared" si="11"/>
        <v>257.39999999999998</v>
      </c>
      <c r="Z35" s="12">
        <f t="shared" si="12"/>
        <v>2.7000777000777001</v>
      </c>
      <c r="AA35" t="s">
        <v>88</v>
      </c>
      <c r="AB35"/>
      <c r="AC35"/>
      <c r="AD35"/>
      <c r="AE35"/>
    </row>
    <row r="36" spans="1:31" x14ac:dyDescent="0.2">
      <c r="A36" t="s">
        <v>14</v>
      </c>
      <c r="B36">
        <v>65616</v>
      </c>
      <c r="C36" t="s">
        <v>144</v>
      </c>
      <c r="D36" t="s">
        <v>429</v>
      </c>
      <c r="E36" t="s">
        <v>134</v>
      </c>
      <c r="F36">
        <v>21.85</v>
      </c>
      <c r="G36">
        <v>59</v>
      </c>
      <c r="H36">
        <v>1</v>
      </c>
      <c r="I36">
        <v>2</v>
      </c>
      <c r="J36">
        <v>2</v>
      </c>
      <c r="K36">
        <v>1</v>
      </c>
      <c r="L36">
        <v>1</v>
      </c>
      <c r="M36"/>
      <c r="N36"/>
      <c r="O36"/>
      <c r="P36"/>
      <c r="V36"/>
      <c r="W36"/>
      <c r="X36" s="10">
        <f t="shared" si="10"/>
        <v>7</v>
      </c>
      <c r="Y36" s="10">
        <f t="shared" si="11"/>
        <v>152.95000000000002</v>
      </c>
      <c r="Z36" s="12">
        <f t="shared" si="12"/>
        <v>2.7002288329519448</v>
      </c>
      <c r="AA36"/>
      <c r="AB36"/>
      <c r="AC36"/>
      <c r="AD36"/>
      <c r="AE36"/>
    </row>
    <row r="37" spans="1:31" x14ac:dyDescent="0.2">
      <c r="A37" t="s">
        <v>14</v>
      </c>
      <c r="B37">
        <v>65616</v>
      </c>
      <c r="C37" t="s">
        <v>144</v>
      </c>
      <c r="D37" t="s">
        <v>429</v>
      </c>
      <c r="E37" t="s">
        <v>177</v>
      </c>
      <c r="F37">
        <v>21.85</v>
      </c>
      <c r="G37">
        <v>59</v>
      </c>
      <c r="H37">
        <v>1</v>
      </c>
      <c r="I37">
        <v>2</v>
      </c>
      <c r="J37">
        <v>2</v>
      </c>
      <c r="K37">
        <v>1</v>
      </c>
      <c r="L37">
        <v>1</v>
      </c>
      <c r="M37"/>
      <c r="N37"/>
      <c r="O37"/>
      <c r="P37"/>
      <c r="V37"/>
      <c r="W37"/>
      <c r="X37" s="10">
        <f t="shared" si="10"/>
        <v>7</v>
      </c>
      <c r="Y37" s="10">
        <f t="shared" si="11"/>
        <v>152.95000000000002</v>
      </c>
      <c r="Z37" s="12">
        <f t="shared" si="12"/>
        <v>2.7002288329519448</v>
      </c>
      <c r="AA37"/>
      <c r="AB37"/>
      <c r="AC37"/>
      <c r="AD37"/>
      <c r="AE37"/>
    </row>
    <row r="38" spans="1:31" x14ac:dyDescent="0.2">
      <c r="A38" t="s">
        <v>13</v>
      </c>
      <c r="B38">
        <v>65616</v>
      </c>
      <c r="C38" t="s">
        <v>144</v>
      </c>
      <c r="D38" t="s">
        <v>429</v>
      </c>
      <c r="E38" t="s">
        <v>155</v>
      </c>
      <c r="F38">
        <v>21.85</v>
      </c>
      <c r="G38">
        <v>59</v>
      </c>
      <c r="H38">
        <v>1</v>
      </c>
      <c r="I38">
        <v>2</v>
      </c>
      <c r="J38">
        <v>2</v>
      </c>
      <c r="K38">
        <v>1</v>
      </c>
      <c r="L38">
        <v>1</v>
      </c>
      <c r="M38"/>
      <c r="N38"/>
      <c r="O38"/>
      <c r="P38"/>
      <c r="V38"/>
      <c r="W38"/>
      <c r="X38" s="10">
        <f t="shared" si="10"/>
        <v>7</v>
      </c>
      <c r="Y38" s="10">
        <f t="shared" si="11"/>
        <v>152.95000000000002</v>
      </c>
      <c r="Z38" s="12">
        <f t="shared" si="12"/>
        <v>2.7002288329519448</v>
      </c>
      <c r="AA38"/>
      <c r="AB38"/>
      <c r="AC38"/>
      <c r="AD38"/>
      <c r="AE38"/>
    </row>
    <row r="39" spans="1:31" x14ac:dyDescent="0.2">
      <c r="A39" t="s">
        <v>13</v>
      </c>
      <c r="B39">
        <v>65616</v>
      </c>
      <c r="C39" t="s">
        <v>144</v>
      </c>
      <c r="D39" t="s">
        <v>429</v>
      </c>
      <c r="E39" t="s">
        <v>239</v>
      </c>
      <c r="F39">
        <v>21.85</v>
      </c>
      <c r="G39">
        <v>59</v>
      </c>
      <c r="H39">
        <v>1</v>
      </c>
      <c r="I39">
        <v>2</v>
      </c>
      <c r="J39">
        <v>2</v>
      </c>
      <c r="K39">
        <v>1</v>
      </c>
      <c r="L39">
        <v>1</v>
      </c>
      <c r="M39"/>
      <c r="N39"/>
      <c r="O39"/>
      <c r="P39"/>
      <c r="V39"/>
      <c r="W39"/>
      <c r="X39" s="10">
        <f t="shared" ref="X39:X69" si="16">SUM(H39:M39)</f>
        <v>7</v>
      </c>
      <c r="Y39" s="10">
        <f t="shared" ref="Y39:Y69" si="17">F39*X39</f>
        <v>152.95000000000002</v>
      </c>
      <c r="Z39" s="12">
        <f t="shared" si="12"/>
        <v>2.7002288329519448</v>
      </c>
      <c r="AA39"/>
      <c r="AB39"/>
      <c r="AC39"/>
      <c r="AD39"/>
      <c r="AE39"/>
    </row>
    <row r="40" spans="1:31" x14ac:dyDescent="0.2">
      <c r="A40" t="s">
        <v>14</v>
      </c>
      <c r="B40">
        <v>65443</v>
      </c>
      <c r="C40" t="s">
        <v>144</v>
      </c>
      <c r="D40" t="s">
        <v>430</v>
      </c>
      <c r="E40" t="s">
        <v>177</v>
      </c>
      <c r="F40">
        <v>40.369999999999997</v>
      </c>
      <c r="G40">
        <v>109</v>
      </c>
      <c r="H40">
        <v>1</v>
      </c>
      <c r="I40">
        <v>2</v>
      </c>
      <c r="J40">
        <v>1</v>
      </c>
      <c r="K40">
        <v>1</v>
      </c>
      <c r="L40"/>
      <c r="M40"/>
      <c r="N40"/>
      <c r="O40"/>
      <c r="P40"/>
      <c r="V40"/>
      <c r="W40"/>
      <c r="X40" s="10">
        <f t="shared" si="16"/>
        <v>5</v>
      </c>
      <c r="Y40" s="10">
        <f t="shared" si="17"/>
        <v>201.85</v>
      </c>
      <c r="Z40" s="12">
        <f t="shared" si="12"/>
        <v>2.7000247708694576</v>
      </c>
      <c r="AA40"/>
      <c r="AB40"/>
      <c r="AC40"/>
      <c r="AD40"/>
      <c r="AE40"/>
    </row>
    <row r="41" spans="1:31" x14ac:dyDescent="0.2">
      <c r="A41" t="s">
        <v>15</v>
      </c>
      <c r="B41">
        <v>64746</v>
      </c>
      <c r="C41" t="s">
        <v>128</v>
      </c>
      <c r="D41" t="s">
        <v>431</v>
      </c>
      <c r="E41" t="s">
        <v>137</v>
      </c>
      <c r="F41">
        <v>44.07</v>
      </c>
      <c r="G41">
        <v>119</v>
      </c>
      <c r="H41">
        <v>1</v>
      </c>
      <c r="I41">
        <v>2</v>
      </c>
      <c r="J41">
        <v>1</v>
      </c>
      <c r="K41">
        <v>1</v>
      </c>
      <c r="L41">
        <v>1</v>
      </c>
      <c r="M41"/>
      <c r="N41"/>
      <c r="O41"/>
      <c r="P41"/>
      <c r="V41"/>
      <c r="W41"/>
      <c r="X41" s="10">
        <f t="shared" si="16"/>
        <v>6</v>
      </c>
      <c r="Y41" s="10">
        <f t="shared" si="17"/>
        <v>264.42</v>
      </c>
      <c r="Z41" s="39">
        <f t="shared" si="12"/>
        <v>2.7002496029044702</v>
      </c>
      <c r="AA41"/>
      <c r="AB41"/>
      <c r="AC41"/>
      <c r="AD41"/>
      <c r="AE41"/>
    </row>
    <row r="42" spans="1:31" x14ac:dyDescent="0.2">
      <c r="A42" t="s">
        <v>15</v>
      </c>
      <c r="B42">
        <v>65131</v>
      </c>
      <c r="C42" t="s">
        <v>144</v>
      </c>
      <c r="D42" t="s">
        <v>432</v>
      </c>
      <c r="E42" t="s">
        <v>159</v>
      </c>
      <c r="F42">
        <v>31.48</v>
      </c>
      <c r="G42">
        <v>85</v>
      </c>
      <c r="H42">
        <v>1</v>
      </c>
      <c r="I42">
        <v>1</v>
      </c>
      <c r="J42">
        <v>2</v>
      </c>
      <c r="K42">
        <v>1</v>
      </c>
      <c r="L42">
        <v>1</v>
      </c>
      <c r="M42"/>
      <c r="N42"/>
      <c r="O42"/>
      <c r="P42"/>
      <c r="V42"/>
      <c r="W42"/>
      <c r="X42" s="10">
        <f t="shared" si="16"/>
        <v>6</v>
      </c>
      <c r="Y42" s="10">
        <f t="shared" si="17"/>
        <v>188.88</v>
      </c>
      <c r="Z42" s="39">
        <f t="shared" si="12"/>
        <v>2.7001270648030493</v>
      </c>
      <c r="AA42"/>
      <c r="AB42"/>
      <c r="AC42"/>
      <c r="AD42"/>
      <c r="AE42"/>
    </row>
    <row r="43" spans="1:31" x14ac:dyDescent="0.2">
      <c r="A43" t="s">
        <v>15</v>
      </c>
      <c r="B43">
        <v>65429</v>
      </c>
      <c r="C43" t="s">
        <v>144</v>
      </c>
      <c r="D43" t="s">
        <v>433</v>
      </c>
      <c r="E43" t="s">
        <v>137</v>
      </c>
      <c r="F43">
        <v>36.520000000000003</v>
      </c>
      <c r="G43">
        <v>95</v>
      </c>
      <c r="H43">
        <v>1</v>
      </c>
      <c r="I43">
        <v>2</v>
      </c>
      <c r="J43">
        <v>2</v>
      </c>
      <c r="K43">
        <v>1</v>
      </c>
      <c r="L43">
        <v>1</v>
      </c>
      <c r="M43"/>
      <c r="N43"/>
      <c r="O43"/>
      <c r="P43"/>
      <c r="V43"/>
      <c r="W43"/>
      <c r="X43" s="10">
        <f t="shared" si="16"/>
        <v>7</v>
      </c>
      <c r="Y43" s="10">
        <f t="shared" si="17"/>
        <v>255.64000000000001</v>
      </c>
      <c r="Z43" s="12">
        <f t="shared" si="12"/>
        <v>2.6013143483022998</v>
      </c>
      <c r="AA43"/>
      <c r="AB43"/>
      <c r="AC43"/>
      <c r="AD43"/>
      <c r="AE43"/>
    </row>
    <row r="44" spans="1:31" x14ac:dyDescent="0.2">
      <c r="A44" t="s">
        <v>13</v>
      </c>
      <c r="B44">
        <v>65429</v>
      </c>
      <c r="C44" t="s">
        <v>144</v>
      </c>
      <c r="D44" t="s">
        <v>433</v>
      </c>
      <c r="E44" t="s">
        <v>269</v>
      </c>
      <c r="F44">
        <v>36.520000000000003</v>
      </c>
      <c r="G44">
        <v>95</v>
      </c>
      <c r="H44">
        <v>1</v>
      </c>
      <c r="I44">
        <v>1</v>
      </c>
      <c r="J44">
        <v>1</v>
      </c>
      <c r="K44">
        <v>1</v>
      </c>
      <c r="L44">
        <v>1</v>
      </c>
      <c r="M44"/>
      <c r="N44"/>
      <c r="O44"/>
      <c r="P44"/>
      <c r="V44"/>
      <c r="W44"/>
      <c r="X44" s="10">
        <f t="shared" si="16"/>
        <v>5</v>
      </c>
      <c r="Y44" s="10">
        <f t="shared" si="17"/>
        <v>182.60000000000002</v>
      </c>
      <c r="Z44" s="12">
        <f t="shared" si="12"/>
        <v>2.6013143483022998</v>
      </c>
      <c r="AA44"/>
      <c r="AB44"/>
      <c r="AC44"/>
      <c r="AD44"/>
      <c r="AE44"/>
    </row>
    <row r="45" spans="1:31" x14ac:dyDescent="0.2">
      <c r="A45" t="s">
        <v>15</v>
      </c>
      <c r="B45" t="s">
        <v>147</v>
      </c>
      <c r="C45" t="s">
        <v>124</v>
      </c>
      <c r="D45" t="s">
        <v>146</v>
      </c>
      <c r="E45" t="s">
        <v>159</v>
      </c>
      <c r="F45">
        <v>40.369999999999997</v>
      </c>
      <c r="G45">
        <v>109</v>
      </c>
      <c r="H45"/>
      <c r="I45">
        <v>1</v>
      </c>
      <c r="J45">
        <v>3</v>
      </c>
      <c r="K45">
        <v>1</v>
      </c>
      <c r="L45">
        <v>1</v>
      </c>
      <c r="M45"/>
      <c r="N45"/>
      <c r="O45"/>
      <c r="P45"/>
      <c r="V45"/>
      <c r="W45"/>
      <c r="X45" s="10">
        <f t="shared" si="16"/>
        <v>6</v>
      </c>
      <c r="Y45" s="10">
        <f t="shared" si="17"/>
        <v>242.21999999999997</v>
      </c>
      <c r="Z45" s="12">
        <f t="shared" si="12"/>
        <v>2.7000247708694576</v>
      </c>
      <c r="AA45"/>
      <c r="AB45"/>
      <c r="AC45"/>
      <c r="AD45"/>
      <c r="AE45"/>
    </row>
    <row r="46" spans="1:31" x14ac:dyDescent="0.2">
      <c r="A46" t="s">
        <v>15</v>
      </c>
      <c r="B46">
        <v>65358</v>
      </c>
      <c r="C46" t="s">
        <v>128</v>
      </c>
      <c r="D46" t="s">
        <v>434</v>
      </c>
      <c r="E46" t="s">
        <v>137</v>
      </c>
      <c r="F46">
        <v>53.7</v>
      </c>
      <c r="G46">
        <v>145</v>
      </c>
      <c r="H46">
        <v>1</v>
      </c>
      <c r="I46">
        <v>2</v>
      </c>
      <c r="J46">
        <v>1</v>
      </c>
      <c r="K46">
        <v>1</v>
      </c>
      <c r="L46">
        <v>1</v>
      </c>
      <c r="M46"/>
      <c r="N46"/>
      <c r="O46"/>
      <c r="P46"/>
      <c r="V46"/>
      <c r="W46"/>
      <c r="X46" s="10">
        <f t="shared" si="16"/>
        <v>6</v>
      </c>
      <c r="Y46" s="10">
        <f t="shared" si="17"/>
        <v>322.20000000000005</v>
      </c>
      <c r="Z46" s="12">
        <f t="shared" si="12"/>
        <v>2.7001862197392921</v>
      </c>
      <c r="AA46"/>
      <c r="AB46"/>
      <c r="AC46"/>
      <c r="AD46"/>
      <c r="AE46"/>
    </row>
    <row r="47" spans="1:31" x14ac:dyDescent="0.2">
      <c r="A47" t="s">
        <v>15</v>
      </c>
      <c r="B47">
        <v>65295</v>
      </c>
      <c r="C47" t="s">
        <v>144</v>
      </c>
      <c r="D47" t="s">
        <v>435</v>
      </c>
      <c r="E47" t="s">
        <v>122</v>
      </c>
      <c r="F47">
        <v>21.85</v>
      </c>
      <c r="G47">
        <v>59</v>
      </c>
      <c r="H47">
        <v>1</v>
      </c>
      <c r="I47">
        <v>2</v>
      </c>
      <c r="J47">
        <v>2</v>
      </c>
      <c r="K47">
        <v>1</v>
      </c>
      <c r="L47">
        <v>1</v>
      </c>
      <c r="M47"/>
      <c r="N47"/>
      <c r="O47"/>
      <c r="P47"/>
      <c r="V47"/>
      <c r="W47"/>
      <c r="X47" s="10">
        <f t="shared" si="16"/>
        <v>7</v>
      </c>
      <c r="Y47" s="10">
        <f t="shared" si="17"/>
        <v>152.95000000000002</v>
      </c>
      <c r="Z47" s="12">
        <f t="shared" si="12"/>
        <v>2.7002288329519448</v>
      </c>
      <c r="AA47"/>
      <c r="AB47"/>
      <c r="AC47"/>
      <c r="AD47"/>
      <c r="AE47"/>
    </row>
    <row r="48" spans="1:31" x14ac:dyDescent="0.2">
      <c r="A48" t="s">
        <v>15</v>
      </c>
      <c r="B48">
        <v>65351</v>
      </c>
      <c r="C48" t="s">
        <v>141</v>
      </c>
      <c r="D48" t="s">
        <v>436</v>
      </c>
      <c r="E48" t="s">
        <v>122</v>
      </c>
      <c r="F48">
        <v>44.07</v>
      </c>
      <c r="G48">
        <v>119</v>
      </c>
      <c r="H48"/>
      <c r="I48">
        <v>1</v>
      </c>
      <c r="J48">
        <v>3</v>
      </c>
      <c r="K48">
        <v>1</v>
      </c>
      <c r="L48">
        <v>1</v>
      </c>
      <c r="M48"/>
      <c r="N48"/>
      <c r="O48"/>
      <c r="P48"/>
      <c r="V48"/>
      <c r="W48"/>
      <c r="X48" s="10">
        <f t="shared" si="16"/>
        <v>6</v>
      </c>
      <c r="Y48" s="10">
        <f t="shared" si="17"/>
        <v>264.42</v>
      </c>
      <c r="Z48" s="12">
        <f t="shared" si="12"/>
        <v>2.7002496029044702</v>
      </c>
      <c r="AA48"/>
      <c r="AB48"/>
      <c r="AC48"/>
      <c r="AD48"/>
      <c r="AE48"/>
    </row>
    <row r="49" spans="1:31" x14ac:dyDescent="0.2">
      <c r="A49" t="s">
        <v>15</v>
      </c>
      <c r="B49">
        <v>65610</v>
      </c>
      <c r="C49" t="s">
        <v>131</v>
      </c>
      <c r="D49" t="s">
        <v>437</v>
      </c>
      <c r="E49" t="s">
        <v>122</v>
      </c>
      <c r="F49">
        <v>21.85</v>
      </c>
      <c r="G49">
        <v>59</v>
      </c>
      <c r="H49">
        <v>4</v>
      </c>
      <c r="I49"/>
      <c r="J49"/>
      <c r="K49"/>
      <c r="L49"/>
      <c r="M49"/>
      <c r="N49"/>
      <c r="O49"/>
      <c r="P49"/>
      <c r="V49"/>
      <c r="W49"/>
      <c r="X49" s="10">
        <f t="shared" si="16"/>
        <v>4</v>
      </c>
      <c r="Y49" s="10">
        <f t="shared" si="17"/>
        <v>87.4</v>
      </c>
      <c r="Z49" s="12">
        <f t="shared" si="12"/>
        <v>2.7002288329519448</v>
      </c>
      <c r="AA49"/>
      <c r="AB49"/>
      <c r="AC49"/>
      <c r="AD49"/>
      <c r="AE49"/>
    </row>
    <row r="50" spans="1:31" x14ac:dyDescent="0.2">
      <c r="A50" t="s">
        <v>14</v>
      </c>
      <c r="B50">
        <v>64203</v>
      </c>
      <c r="C50" t="s">
        <v>128</v>
      </c>
      <c r="D50" t="s">
        <v>438</v>
      </c>
      <c r="E50" t="s">
        <v>177</v>
      </c>
      <c r="F50">
        <v>44.07</v>
      </c>
      <c r="G50">
        <v>119</v>
      </c>
      <c r="H50"/>
      <c r="I50">
        <v>2</v>
      </c>
      <c r="J50">
        <v>2</v>
      </c>
      <c r="K50">
        <v>1</v>
      </c>
      <c r="L50">
        <v>1</v>
      </c>
      <c r="M50"/>
      <c r="N50"/>
      <c r="O50"/>
      <c r="P50"/>
      <c r="V50"/>
      <c r="W50"/>
      <c r="X50" s="10">
        <f t="shared" si="16"/>
        <v>6</v>
      </c>
      <c r="Y50" s="10">
        <f t="shared" si="17"/>
        <v>264.42</v>
      </c>
      <c r="Z50" s="12">
        <f t="shared" si="12"/>
        <v>2.7002496029044702</v>
      </c>
      <c r="AA50" t="s">
        <v>88</v>
      </c>
      <c r="AB50"/>
      <c r="AC50"/>
      <c r="AD50"/>
      <c r="AE50"/>
    </row>
    <row r="51" spans="1:31" x14ac:dyDescent="0.2">
      <c r="A51" t="s">
        <v>14</v>
      </c>
      <c r="B51">
        <v>54814</v>
      </c>
      <c r="C51" t="s">
        <v>120</v>
      </c>
      <c r="D51" t="s">
        <v>439</v>
      </c>
      <c r="E51" t="s">
        <v>177</v>
      </c>
      <c r="F51">
        <v>140.37</v>
      </c>
      <c r="G51">
        <v>379</v>
      </c>
      <c r="H51"/>
      <c r="I51">
        <v>2</v>
      </c>
      <c r="J51">
        <v>1</v>
      </c>
      <c r="K51">
        <v>1</v>
      </c>
      <c r="L51"/>
      <c r="M51"/>
      <c r="N51"/>
      <c r="O51"/>
      <c r="P51"/>
      <c r="V51"/>
      <c r="W51"/>
      <c r="X51" s="10">
        <f t="shared" si="16"/>
        <v>4</v>
      </c>
      <c r="Y51" s="10">
        <f t="shared" si="17"/>
        <v>561.48</v>
      </c>
      <c r="Z51" s="12">
        <f t="shared" si="12"/>
        <v>2.7000071240293511</v>
      </c>
      <c r="AA51" t="s">
        <v>88</v>
      </c>
      <c r="AB51"/>
      <c r="AC51"/>
      <c r="AD51"/>
      <c r="AE51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V52"/>
      <c r="W52"/>
      <c r="X52" s="10">
        <f t="shared" si="16"/>
        <v>0</v>
      </c>
      <c r="Y52" s="10">
        <f t="shared" si="17"/>
        <v>0</v>
      </c>
      <c r="Z52" s="12" t="e">
        <f t="shared" si="12"/>
        <v>#DIV/0!</v>
      </c>
      <c r="AA52"/>
      <c r="AB52"/>
      <c r="AC52"/>
      <c r="AD52"/>
      <c r="AE52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V53"/>
      <c r="W53"/>
      <c r="X53" s="10">
        <f t="shared" si="16"/>
        <v>0</v>
      </c>
      <c r="Y53" s="10">
        <f t="shared" si="17"/>
        <v>0</v>
      </c>
      <c r="Z53" s="12" t="e">
        <f>SUM(G52/F52)</f>
        <v>#DIV/0!</v>
      </c>
      <c r="AA53"/>
      <c r="AB53"/>
      <c r="AC53"/>
      <c r="AD53"/>
      <c r="AE53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V54"/>
      <c r="W54"/>
      <c r="X54" s="10">
        <f t="shared" si="16"/>
        <v>0</v>
      </c>
      <c r="Y54" s="10">
        <f t="shared" si="17"/>
        <v>0</v>
      </c>
      <c r="Z54" s="12" t="e">
        <f t="shared" ref="Z54:Z69" si="18">SUM(G54/F54)</f>
        <v>#DIV/0!</v>
      </c>
      <c r="AA54"/>
      <c r="AB54"/>
      <c r="AC54"/>
      <c r="AD54"/>
      <c r="AE54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V55"/>
      <c r="W55"/>
      <c r="X55" s="10">
        <f t="shared" si="16"/>
        <v>0</v>
      </c>
      <c r="Y55" s="10">
        <f t="shared" si="17"/>
        <v>0</v>
      </c>
      <c r="Z55" s="12" t="e">
        <f t="shared" si="18"/>
        <v>#DIV/0!</v>
      </c>
      <c r="AA55"/>
      <c r="AB55"/>
      <c r="AC55"/>
      <c r="AD55"/>
      <c r="AE55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V56"/>
      <c r="W56"/>
      <c r="X56" s="10">
        <f t="shared" si="16"/>
        <v>0</v>
      </c>
      <c r="Y56" s="10">
        <f t="shared" si="17"/>
        <v>0</v>
      </c>
      <c r="Z56" s="12" t="e">
        <f t="shared" si="18"/>
        <v>#DIV/0!</v>
      </c>
      <c r="AA56"/>
      <c r="AB56"/>
      <c r="AC56"/>
      <c r="AD56"/>
      <c r="AE56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V57"/>
      <c r="W57"/>
      <c r="X57" s="10">
        <f t="shared" si="16"/>
        <v>0</v>
      </c>
      <c r="Y57" s="10">
        <f t="shared" si="17"/>
        <v>0</v>
      </c>
      <c r="Z57" s="12" t="e">
        <f t="shared" si="18"/>
        <v>#DIV/0!</v>
      </c>
      <c r="AA57"/>
      <c r="AB57"/>
      <c r="AC57"/>
      <c r="AD57"/>
      <c r="AE57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V58"/>
      <c r="W58"/>
      <c r="X58" s="10">
        <f t="shared" si="16"/>
        <v>0</v>
      </c>
      <c r="Y58" s="10">
        <f t="shared" si="17"/>
        <v>0</v>
      </c>
      <c r="Z58" s="12" t="e">
        <f t="shared" si="18"/>
        <v>#DIV/0!</v>
      </c>
      <c r="AA58"/>
      <c r="AB58"/>
      <c r="AC58"/>
      <c r="AD58"/>
      <c r="AE58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V59"/>
      <c r="W59"/>
      <c r="X59" s="10">
        <f t="shared" si="16"/>
        <v>0</v>
      </c>
      <c r="Y59" s="10">
        <f t="shared" si="17"/>
        <v>0</v>
      </c>
      <c r="Z59" s="12" t="e">
        <f t="shared" si="18"/>
        <v>#DIV/0!</v>
      </c>
      <c r="AA59"/>
      <c r="AB59"/>
      <c r="AC59"/>
      <c r="AD59"/>
      <c r="AE59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V60"/>
      <c r="W60"/>
      <c r="X60" s="10">
        <f t="shared" si="16"/>
        <v>0</v>
      </c>
      <c r="Y60" s="10">
        <f t="shared" si="17"/>
        <v>0</v>
      </c>
      <c r="Z60" s="12" t="e">
        <f t="shared" si="18"/>
        <v>#DIV/0!</v>
      </c>
      <c r="AA60"/>
      <c r="AB60"/>
      <c r="AC60"/>
      <c r="AD60"/>
      <c r="AE6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V61"/>
      <c r="W61"/>
      <c r="X61" s="10">
        <f t="shared" si="16"/>
        <v>0</v>
      </c>
      <c r="Y61" s="10">
        <f t="shared" si="17"/>
        <v>0</v>
      </c>
      <c r="Z61" s="12" t="e">
        <f t="shared" si="18"/>
        <v>#DIV/0!</v>
      </c>
      <c r="AA61"/>
      <c r="AB61"/>
      <c r="AC61"/>
      <c r="AD61"/>
      <c r="AE61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V62"/>
      <c r="W62"/>
      <c r="X62" s="10">
        <f t="shared" si="16"/>
        <v>0</v>
      </c>
      <c r="Y62" s="10">
        <f t="shared" si="17"/>
        <v>0</v>
      </c>
      <c r="Z62" s="12" t="e">
        <f t="shared" si="18"/>
        <v>#DIV/0!</v>
      </c>
      <c r="AA62"/>
      <c r="AB62"/>
      <c r="AC62"/>
      <c r="AD62"/>
      <c r="AE62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V63"/>
      <c r="W63"/>
      <c r="X63" s="10">
        <f t="shared" si="16"/>
        <v>0</v>
      </c>
      <c r="Y63" s="10">
        <f t="shared" si="17"/>
        <v>0</v>
      </c>
      <c r="Z63" s="12" t="e">
        <f t="shared" si="18"/>
        <v>#DIV/0!</v>
      </c>
      <c r="AA63"/>
      <c r="AB63"/>
      <c r="AC63"/>
      <c r="AD63"/>
      <c r="AE63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V64"/>
      <c r="W64"/>
      <c r="X64" s="10">
        <f t="shared" si="16"/>
        <v>0</v>
      </c>
      <c r="Y64" s="10">
        <f t="shared" si="17"/>
        <v>0</v>
      </c>
      <c r="Z64" s="12" t="e">
        <f t="shared" si="18"/>
        <v>#DIV/0!</v>
      </c>
      <c r="AA64"/>
      <c r="AB64"/>
      <c r="AC64"/>
      <c r="AD64"/>
      <c r="AE64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V65"/>
      <c r="W65"/>
      <c r="X65" s="10">
        <f t="shared" si="16"/>
        <v>0</v>
      </c>
      <c r="Y65" s="10">
        <f t="shared" si="17"/>
        <v>0</v>
      </c>
      <c r="Z65" s="12" t="e">
        <f t="shared" si="18"/>
        <v>#DIV/0!</v>
      </c>
      <c r="AA65"/>
      <c r="AB65"/>
      <c r="AC65"/>
      <c r="AD65"/>
      <c r="AE65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V66"/>
      <c r="W66"/>
      <c r="X66" s="10">
        <f t="shared" si="16"/>
        <v>0</v>
      </c>
      <c r="Y66" s="10">
        <f t="shared" si="17"/>
        <v>0</v>
      </c>
      <c r="Z66" s="12" t="e">
        <f t="shared" si="18"/>
        <v>#DIV/0!</v>
      </c>
      <c r="AA66"/>
      <c r="AB66"/>
      <c r="AC66"/>
      <c r="AD66"/>
      <c r="AE66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V67"/>
      <c r="W67"/>
      <c r="X67" s="10">
        <f t="shared" si="16"/>
        <v>0</v>
      </c>
      <c r="Y67" s="10">
        <f t="shared" si="17"/>
        <v>0</v>
      </c>
      <c r="Z67" s="12" t="e">
        <f t="shared" si="18"/>
        <v>#DIV/0!</v>
      </c>
      <c r="AA67"/>
      <c r="AB67"/>
      <c r="AC67"/>
      <c r="AD67"/>
      <c r="AE67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V68"/>
      <c r="W68"/>
      <c r="X68" s="10">
        <f t="shared" si="16"/>
        <v>0</v>
      </c>
      <c r="Y68" s="10">
        <f t="shared" si="17"/>
        <v>0</v>
      </c>
      <c r="Z68" s="12" t="e">
        <f t="shared" si="18"/>
        <v>#DIV/0!</v>
      </c>
      <c r="AA68"/>
      <c r="AB68"/>
      <c r="AC68"/>
      <c r="AD68"/>
      <c r="AE68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V69"/>
      <c r="W69"/>
      <c r="X69" s="10">
        <f t="shared" si="16"/>
        <v>0</v>
      </c>
      <c r="Y69" s="10">
        <f t="shared" si="17"/>
        <v>0</v>
      </c>
      <c r="Z69" s="12" t="e">
        <f t="shared" si="18"/>
        <v>#DIV/0!</v>
      </c>
      <c r="AA69"/>
      <c r="AB69"/>
      <c r="AC69"/>
      <c r="AD69"/>
      <c r="AE69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V70"/>
      <c r="W70"/>
      <c r="X70" s="13">
        <f>SUM(X7:X69)</f>
        <v>238</v>
      </c>
      <c r="Y70" s="13">
        <f>SUM(Y7:Y69)</f>
        <v>10157.19</v>
      </c>
      <c r="AA70"/>
      <c r="AB70"/>
      <c r="AC70"/>
      <c r="AD70"/>
      <c r="AE7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V71"/>
      <c r="W71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V72"/>
      <c r="W72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V73"/>
      <c r="W73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V74"/>
      <c r="W74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V75"/>
      <c r="W75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V76"/>
      <c r="W76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V77"/>
      <c r="W77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V78"/>
      <c r="W78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V79"/>
      <c r="W79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V80"/>
      <c r="W80"/>
    </row>
    <row r="81" spans="1:2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V81"/>
      <c r="W81"/>
    </row>
    <row r="82" spans="1:2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V82"/>
      <c r="W82"/>
    </row>
    <row r="83" spans="1:2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V83"/>
      <c r="W83"/>
    </row>
    <row r="84" spans="1:2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V84"/>
      <c r="W84"/>
    </row>
    <row r="85" spans="1:2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V85"/>
      <c r="W85"/>
    </row>
    <row r="86" spans="1:2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V86"/>
      <c r="W86"/>
    </row>
    <row r="87" spans="1:2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V87"/>
      <c r="W87"/>
    </row>
    <row r="88" spans="1:2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V88"/>
      <c r="W88"/>
    </row>
    <row r="89" spans="1:2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V89"/>
      <c r="W89"/>
    </row>
    <row r="90" spans="1:2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V90"/>
      <c r="W90"/>
    </row>
    <row r="91" spans="1:2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V91"/>
      <c r="W91"/>
    </row>
    <row r="92" spans="1:2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V92"/>
      <c r="W92"/>
    </row>
    <row r="93" spans="1:2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V93"/>
      <c r="W93"/>
    </row>
    <row r="94" spans="1:2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V94"/>
      <c r="W94"/>
    </row>
    <row r="95" spans="1:2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V95"/>
      <c r="W95"/>
    </row>
    <row r="96" spans="1:2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V96"/>
      <c r="W96"/>
    </row>
    <row r="97" spans="1:2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V97"/>
      <c r="W97"/>
    </row>
    <row r="98" spans="1:2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V98"/>
      <c r="W98"/>
    </row>
    <row r="99" spans="1:2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V99"/>
      <c r="W99"/>
    </row>
    <row r="100" spans="1:2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V100"/>
      <c r="W100"/>
    </row>
    <row r="101" spans="1:2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V101"/>
      <c r="W101"/>
    </row>
    <row r="102" spans="1:2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V102"/>
      <c r="W102"/>
    </row>
    <row r="103" spans="1:2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V103"/>
      <c r="W103"/>
    </row>
    <row r="104" spans="1:2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V104"/>
      <c r="W104"/>
    </row>
    <row r="105" spans="1:2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V105"/>
      <c r="W105"/>
    </row>
    <row r="106" spans="1:2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V106"/>
      <c r="W106"/>
    </row>
    <row r="107" spans="1:2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V107"/>
      <c r="W107"/>
    </row>
    <row r="108" spans="1:2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V108"/>
      <c r="W108"/>
    </row>
    <row r="109" spans="1:2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V109"/>
      <c r="W109"/>
    </row>
    <row r="110" spans="1:2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V110"/>
      <c r="W110"/>
    </row>
    <row r="111" spans="1:2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V111"/>
      <c r="W111"/>
    </row>
    <row r="112" spans="1:2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V112"/>
      <c r="W112"/>
    </row>
    <row r="113" spans="1:2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V113"/>
      <c r="W113"/>
    </row>
    <row r="114" spans="1:2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V114"/>
      <c r="W114"/>
    </row>
    <row r="115" spans="1:2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V115"/>
      <c r="W115"/>
    </row>
    <row r="116" spans="1:2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V116"/>
      <c r="W116"/>
    </row>
    <row r="117" spans="1:2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V117"/>
      <c r="W117"/>
    </row>
    <row r="118" spans="1:2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V118"/>
      <c r="W118"/>
    </row>
    <row r="119" spans="1:2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V119"/>
      <c r="W119"/>
    </row>
    <row r="120" spans="1:2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V120"/>
      <c r="W120"/>
    </row>
    <row r="121" spans="1:2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V121"/>
      <c r="W121"/>
    </row>
    <row r="122" spans="1:2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V122"/>
      <c r="W122"/>
    </row>
    <row r="123" spans="1:2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V123"/>
      <c r="W123"/>
    </row>
    <row r="124" spans="1:2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V124"/>
      <c r="W124"/>
    </row>
    <row r="125" spans="1:2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V125"/>
      <c r="W125"/>
    </row>
    <row r="126" spans="1:2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V126"/>
      <c r="W126"/>
    </row>
    <row r="127" spans="1:2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V127"/>
      <c r="W127"/>
    </row>
    <row r="128" spans="1:2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V128"/>
      <c r="W128"/>
    </row>
    <row r="129" spans="1:2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V129"/>
      <c r="W129"/>
    </row>
    <row r="130" spans="1:2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V130"/>
      <c r="W130"/>
    </row>
    <row r="131" spans="1:2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V131"/>
      <c r="W131"/>
    </row>
    <row r="132" spans="1:2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V132"/>
      <c r="W132"/>
    </row>
    <row r="133" spans="1:2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V133"/>
      <c r="W133"/>
    </row>
    <row r="134" spans="1:2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V134"/>
      <c r="W134"/>
    </row>
    <row r="135" spans="1:2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V135"/>
      <c r="W135"/>
    </row>
    <row r="136" spans="1:2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V136"/>
      <c r="W136"/>
    </row>
    <row r="137" spans="1:2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V137"/>
      <c r="W137"/>
    </row>
    <row r="138" spans="1:2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V138"/>
      <c r="W138"/>
    </row>
    <row r="139" spans="1:2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V139"/>
      <c r="W139"/>
    </row>
    <row r="140" spans="1:2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V140"/>
      <c r="W140"/>
    </row>
    <row r="141" spans="1:2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V141"/>
      <c r="W141"/>
    </row>
    <row r="142" spans="1:2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V142"/>
      <c r="W142"/>
    </row>
    <row r="143" spans="1:2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V143"/>
      <c r="W143"/>
    </row>
    <row r="144" spans="1:2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V144"/>
      <c r="W144"/>
    </row>
    <row r="145" spans="1:2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V145"/>
      <c r="W145"/>
    </row>
    <row r="146" spans="1:2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V146"/>
      <c r="W146"/>
    </row>
    <row r="147" spans="1:2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V147"/>
      <c r="W147"/>
    </row>
    <row r="148" spans="1:2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V148"/>
      <c r="W148"/>
    </row>
    <row r="149" spans="1:2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V149"/>
      <c r="W149"/>
    </row>
    <row r="150" spans="1:2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V150"/>
      <c r="W150"/>
    </row>
    <row r="151" spans="1:2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V151"/>
      <c r="W151"/>
    </row>
    <row r="152" spans="1:2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V152"/>
      <c r="W152"/>
    </row>
    <row r="153" spans="1:2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V153"/>
      <c r="W153"/>
    </row>
    <row r="154" spans="1:2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V154"/>
      <c r="W154"/>
    </row>
    <row r="155" spans="1:2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V155"/>
      <c r="W155"/>
    </row>
    <row r="156" spans="1:2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V156"/>
      <c r="W156"/>
    </row>
    <row r="157" spans="1:2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V157"/>
      <c r="W157"/>
    </row>
    <row r="158" spans="1:2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V158"/>
      <c r="W158"/>
    </row>
    <row r="159" spans="1:2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V159"/>
      <c r="W159"/>
    </row>
    <row r="160" spans="1:2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V160"/>
      <c r="W160"/>
    </row>
    <row r="161" spans="1:2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V161"/>
      <c r="W161"/>
    </row>
    <row r="162" spans="1:2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V162"/>
      <c r="W162"/>
    </row>
    <row r="163" spans="1:2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V163"/>
      <c r="W163"/>
    </row>
    <row r="164" spans="1:2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V164"/>
      <c r="W164"/>
    </row>
    <row r="165" spans="1:2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V165"/>
      <c r="W165"/>
    </row>
    <row r="166" spans="1:2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V166"/>
      <c r="W166"/>
    </row>
    <row r="167" spans="1:2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V167"/>
      <c r="W167"/>
    </row>
    <row r="168" spans="1:2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V168"/>
      <c r="W168"/>
    </row>
    <row r="169" spans="1:2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V169"/>
      <c r="W169"/>
    </row>
    <row r="170" spans="1:2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V170"/>
      <c r="W170"/>
    </row>
    <row r="171" spans="1:2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V171"/>
      <c r="W171"/>
    </row>
    <row r="172" spans="1:2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V172"/>
      <c r="W172"/>
    </row>
    <row r="173" spans="1:2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V173"/>
      <c r="W173"/>
    </row>
    <row r="174" spans="1:2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V174"/>
      <c r="W174"/>
    </row>
    <row r="175" spans="1:2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V175"/>
      <c r="W175"/>
    </row>
    <row r="176" spans="1:2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V176"/>
      <c r="W176"/>
    </row>
    <row r="177" spans="1:2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V177"/>
      <c r="W177"/>
    </row>
    <row r="178" spans="1:2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V178"/>
      <c r="W178"/>
    </row>
    <row r="179" spans="1:2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V179"/>
      <c r="W179"/>
    </row>
    <row r="180" spans="1:2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V180"/>
      <c r="W180"/>
    </row>
    <row r="181" spans="1:2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V181"/>
      <c r="W181"/>
    </row>
    <row r="182" spans="1:2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V182"/>
      <c r="W182"/>
    </row>
    <row r="183" spans="1:2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V183"/>
      <c r="W183"/>
    </row>
    <row r="184" spans="1:2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V184"/>
      <c r="W184"/>
    </row>
    <row r="185" spans="1:2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V185"/>
      <c r="W185"/>
    </row>
    <row r="186" spans="1:2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V186"/>
      <c r="W186"/>
    </row>
    <row r="187" spans="1:2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V187"/>
      <c r="W187"/>
    </row>
    <row r="188" spans="1:2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V188"/>
      <c r="W188"/>
    </row>
    <row r="189" spans="1:2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V189"/>
      <c r="W189"/>
    </row>
    <row r="190" spans="1:2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V190"/>
      <c r="W190"/>
    </row>
    <row r="191" spans="1:2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V191"/>
      <c r="W191"/>
    </row>
    <row r="192" spans="1:2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</row>
  </sheetData>
  <phoneticPr fontId="0" type="noConversion"/>
  <pageMargins left="0.70000000000000007" right="0.70000000000000007" top="0.39370078740157483" bottom="0.39370078740157483" header="0.30000000000000004" footer="0.30000000000000004"/>
  <pageSetup paperSize="9" fitToHeight="2" orientation="landscape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191"/>
  <sheetViews>
    <sheetView workbookViewId="0">
      <selection activeCell="D34" sqref="D34"/>
    </sheetView>
  </sheetViews>
  <sheetFormatPr baseColWidth="10" defaultColWidth="8.83203125" defaultRowHeight="15" x14ac:dyDescent="0.2"/>
  <cols>
    <col min="2" max="2" width="10.5" bestFit="1" customWidth="1"/>
    <col min="3" max="3" width="11" bestFit="1" customWidth="1"/>
    <col min="4" max="4" width="28.1640625" bestFit="1" customWidth="1"/>
    <col min="5" max="5" width="11" bestFit="1" customWidth="1"/>
    <col min="6" max="6" width="9.6640625" customWidth="1"/>
    <col min="7" max="7" width="11" bestFit="1" customWidth="1"/>
    <col min="8" max="13" width="4.83203125" customWidth="1"/>
    <col min="14" max="23" width="4.83203125" hidden="1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16" x14ac:dyDescent="0.2">
      <c r="A1" s="1" t="s">
        <v>97</v>
      </c>
      <c r="B1" s="2"/>
      <c r="C1" s="2"/>
      <c r="D1" s="2" t="s">
        <v>385</v>
      </c>
      <c r="E1" s="2"/>
      <c r="F1" s="2">
        <f>X191</f>
        <v>135</v>
      </c>
      <c r="G1" s="2">
        <f>Y191</f>
        <v>3350.47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2"/>
      <c r="Y1" s="2"/>
      <c r="Z1" s="2"/>
      <c r="AB1" s="36" t="s">
        <v>98</v>
      </c>
      <c r="AG1" t="str">
        <f>$A$1</f>
        <v>PartTwo</v>
      </c>
      <c r="AH1" t="str">
        <f t="shared" ref="AH1:AM1" si="0">$A$1</f>
        <v>PartTwo</v>
      </c>
      <c r="AI1" t="str">
        <f t="shared" si="0"/>
        <v>PartTwo</v>
      </c>
      <c r="AJ1" t="str">
        <f t="shared" si="0"/>
        <v>PartTwo</v>
      </c>
      <c r="AK1" t="str">
        <f t="shared" si="0"/>
        <v>PartTwo</v>
      </c>
      <c r="AL1" t="str">
        <f t="shared" si="0"/>
        <v>PartTwo</v>
      </c>
      <c r="AM1" t="str">
        <f t="shared" si="0"/>
        <v>PartTwo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2" t="s">
        <v>42</v>
      </c>
      <c r="Y2" s="2" t="s">
        <v>6</v>
      </c>
      <c r="Z2" s="2" t="s">
        <v>43</v>
      </c>
      <c r="AB2" s="38" t="s">
        <v>99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Y3">
        <f t="shared" ref="Y3:Y65" si="1">F3*X3</f>
        <v>0</v>
      </c>
      <c r="AB3" s="37">
        <v>3500</v>
      </c>
      <c r="AF3" t="s">
        <v>12</v>
      </c>
      <c r="AG3">
        <f t="shared" ref="AG3:AG14" si="2">SUMIF($A$3:$A$184,AF3,$Y$3:$Y$184)</f>
        <v>0</v>
      </c>
      <c r="AH3">
        <f t="shared" ref="AH3:AH14" si="3">SUMIF($A$3:$A$184,AF3,$H$3:$H$184)</f>
        <v>0</v>
      </c>
      <c r="AI3">
        <f t="shared" ref="AI3:AI14" si="4">SUMIF($A$3:$A$184,AF3,$I$3:$I$184)</f>
        <v>0</v>
      </c>
      <c r="AJ3">
        <f t="shared" ref="AJ3:AJ14" si="5">SUMIF($A$3:$A$184,AF3,$J$3:$J$184)</f>
        <v>0</v>
      </c>
      <c r="AK3">
        <f t="shared" ref="AK3:AK14" si="6">SUMIF($A$3:$A$184,AF3,$K$3:$K$184)</f>
        <v>0</v>
      </c>
      <c r="AL3">
        <f t="shared" ref="AL3:AL14" si="7">SUMIF($A$3:$A$184,AF3,$L$3:$L$184)</f>
        <v>0</v>
      </c>
      <c r="AM3">
        <f t="shared" ref="AM3:AM14" si="8">SUMIF($A$3:$A$184,AF3,$M$3:$M$184)</f>
        <v>0</v>
      </c>
    </row>
    <row r="4" spans="1:39" x14ac:dyDescent="0.2"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AF4" t="s">
        <v>13</v>
      </c>
      <c r="AG4">
        <f t="shared" si="2"/>
        <v>1712.5</v>
      </c>
      <c r="AH4">
        <f t="shared" si="3"/>
        <v>9</v>
      </c>
      <c r="AI4">
        <f t="shared" si="4"/>
        <v>15</v>
      </c>
      <c r="AJ4">
        <f t="shared" si="5"/>
        <v>30</v>
      </c>
      <c r="AK4">
        <f t="shared" si="6"/>
        <v>13</v>
      </c>
      <c r="AL4">
        <f t="shared" si="7"/>
        <v>10</v>
      </c>
      <c r="AM4">
        <f t="shared" si="8"/>
        <v>0</v>
      </c>
    </row>
    <row r="5" spans="1:39" x14ac:dyDescent="0.2"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AF5" t="s">
        <v>14</v>
      </c>
      <c r="AG5">
        <f t="shared" si="2"/>
        <v>1637.9699999999996</v>
      </c>
      <c r="AH5">
        <f t="shared" si="3"/>
        <v>14</v>
      </c>
      <c r="AI5">
        <f t="shared" si="4"/>
        <v>13</v>
      </c>
      <c r="AJ5">
        <f t="shared" si="5"/>
        <v>14</v>
      </c>
      <c r="AK5">
        <f t="shared" si="6"/>
        <v>12</v>
      </c>
      <c r="AL5">
        <f t="shared" si="7"/>
        <v>5</v>
      </c>
      <c r="AM5">
        <f t="shared" si="8"/>
        <v>0</v>
      </c>
    </row>
    <row r="6" spans="1:39" x14ac:dyDescent="0.2">
      <c r="AF6" t="s">
        <v>15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</row>
    <row r="7" spans="1:39" x14ac:dyDescent="0.2">
      <c r="A7" t="s">
        <v>13</v>
      </c>
      <c r="B7">
        <v>30304229</v>
      </c>
      <c r="C7" t="s">
        <v>144</v>
      </c>
      <c r="D7" t="s">
        <v>390</v>
      </c>
      <c r="E7" t="s">
        <v>187</v>
      </c>
      <c r="F7">
        <v>26.9</v>
      </c>
      <c r="G7">
        <v>69.95</v>
      </c>
      <c r="H7">
        <v>1</v>
      </c>
      <c r="I7">
        <v>1</v>
      </c>
      <c r="J7">
        <v>2</v>
      </c>
      <c r="K7">
        <v>1</v>
      </c>
      <c r="L7">
        <v>1</v>
      </c>
      <c r="X7">
        <f t="shared" ref="X7:X65" si="9">SUM(H7:M7)</f>
        <v>6</v>
      </c>
      <c r="Y7">
        <f t="shared" si="1"/>
        <v>161.39999999999998</v>
      </c>
      <c r="Z7">
        <f t="shared" ref="Z7:Z66" si="10">SUM(G7/F7)</f>
        <v>2.6003717472118963</v>
      </c>
      <c r="AF7" t="s">
        <v>16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</row>
    <row r="8" spans="1:39" x14ac:dyDescent="0.2">
      <c r="A8" t="s">
        <v>13</v>
      </c>
      <c r="B8">
        <v>30304052</v>
      </c>
      <c r="C8" t="s">
        <v>141</v>
      </c>
      <c r="D8" t="s">
        <v>391</v>
      </c>
      <c r="E8" t="s">
        <v>132</v>
      </c>
      <c r="F8">
        <v>36.520000000000003</v>
      </c>
      <c r="G8">
        <v>94.95</v>
      </c>
      <c r="I8">
        <v>1</v>
      </c>
      <c r="J8">
        <v>2</v>
      </c>
      <c r="K8">
        <v>1</v>
      </c>
      <c r="X8">
        <f t="shared" si="9"/>
        <v>4</v>
      </c>
      <c r="Y8">
        <f t="shared" si="1"/>
        <v>146.08000000000001</v>
      </c>
      <c r="Z8">
        <f t="shared" si="10"/>
        <v>2.5999452354874042</v>
      </c>
      <c r="AF8" t="s">
        <v>17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</row>
    <row r="9" spans="1:39" x14ac:dyDescent="0.2">
      <c r="A9" t="s">
        <v>13</v>
      </c>
      <c r="B9">
        <v>30304052</v>
      </c>
      <c r="C9" t="s">
        <v>141</v>
      </c>
      <c r="D9" t="s">
        <v>391</v>
      </c>
      <c r="E9" t="s">
        <v>392</v>
      </c>
      <c r="F9">
        <v>36.520000000000003</v>
      </c>
      <c r="G9">
        <v>94.95</v>
      </c>
      <c r="I9">
        <v>1</v>
      </c>
      <c r="J9">
        <v>2</v>
      </c>
      <c r="K9">
        <v>1</v>
      </c>
      <c r="X9">
        <f t="shared" si="9"/>
        <v>4</v>
      </c>
      <c r="Y9">
        <f t="shared" si="1"/>
        <v>146.08000000000001</v>
      </c>
      <c r="Z9">
        <f t="shared" si="10"/>
        <v>2.5999452354874042</v>
      </c>
      <c r="AF9" t="s">
        <v>18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x14ac:dyDescent="0.2">
      <c r="A10" t="s">
        <v>13</v>
      </c>
      <c r="B10">
        <v>30303817</v>
      </c>
      <c r="C10" t="s">
        <v>120</v>
      </c>
      <c r="D10" t="s">
        <v>393</v>
      </c>
      <c r="E10" t="s">
        <v>371</v>
      </c>
      <c r="F10">
        <v>69.209999999999994</v>
      </c>
      <c r="G10">
        <v>179.95</v>
      </c>
      <c r="I10">
        <v>1</v>
      </c>
      <c r="J10">
        <v>1</v>
      </c>
      <c r="K10">
        <v>1</v>
      </c>
      <c r="X10">
        <f t="shared" si="9"/>
        <v>3</v>
      </c>
      <c r="Y10">
        <f t="shared" si="1"/>
        <v>207.63</v>
      </c>
      <c r="Z10">
        <f t="shared" si="10"/>
        <v>2.6000577951163129</v>
      </c>
      <c r="AF10" t="s">
        <v>19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x14ac:dyDescent="0.2">
      <c r="A11" t="s">
        <v>13</v>
      </c>
      <c r="B11">
        <v>30303936</v>
      </c>
      <c r="C11" t="s">
        <v>144</v>
      </c>
      <c r="D11" t="s">
        <v>394</v>
      </c>
      <c r="E11" t="s">
        <v>392</v>
      </c>
      <c r="F11">
        <v>30.75</v>
      </c>
      <c r="G11">
        <v>79.95</v>
      </c>
      <c r="H11">
        <v>1</v>
      </c>
      <c r="I11">
        <v>1</v>
      </c>
      <c r="J11">
        <v>2</v>
      </c>
      <c r="K11">
        <v>1</v>
      </c>
      <c r="L11">
        <v>1</v>
      </c>
      <c r="X11">
        <f t="shared" si="9"/>
        <v>6</v>
      </c>
      <c r="Y11">
        <f t="shared" si="1"/>
        <v>184.5</v>
      </c>
      <c r="Z11">
        <f t="shared" si="10"/>
        <v>2.6</v>
      </c>
      <c r="AF11" t="s">
        <v>20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x14ac:dyDescent="0.2">
      <c r="A12" t="s">
        <v>13</v>
      </c>
      <c r="B12">
        <v>30303930</v>
      </c>
      <c r="C12" t="s">
        <v>285</v>
      </c>
      <c r="D12" t="s">
        <v>396</v>
      </c>
      <c r="E12" t="s">
        <v>395</v>
      </c>
      <c r="F12">
        <v>30.75</v>
      </c>
      <c r="G12">
        <v>79.95</v>
      </c>
      <c r="H12">
        <v>1</v>
      </c>
      <c r="I12">
        <v>1</v>
      </c>
      <c r="J12">
        <v>2</v>
      </c>
      <c r="K12">
        <v>1</v>
      </c>
      <c r="L12">
        <v>1</v>
      </c>
      <c r="X12">
        <f t="shared" si="9"/>
        <v>6</v>
      </c>
      <c r="Y12">
        <f t="shared" si="1"/>
        <v>184.5</v>
      </c>
      <c r="Z12">
        <f t="shared" si="10"/>
        <v>2.6</v>
      </c>
      <c r="AF12" t="s">
        <v>21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x14ac:dyDescent="0.2">
      <c r="A13" t="s">
        <v>13</v>
      </c>
      <c r="B13">
        <v>30304021</v>
      </c>
      <c r="C13" t="s">
        <v>144</v>
      </c>
      <c r="D13" t="s">
        <v>397</v>
      </c>
      <c r="E13" t="s">
        <v>219</v>
      </c>
      <c r="F13">
        <v>8.83</v>
      </c>
      <c r="G13">
        <v>24.95</v>
      </c>
      <c r="H13">
        <v>1</v>
      </c>
      <c r="I13">
        <v>1</v>
      </c>
      <c r="J13">
        <v>3</v>
      </c>
      <c r="K13">
        <v>1</v>
      </c>
      <c r="L13">
        <v>1</v>
      </c>
      <c r="X13">
        <f t="shared" si="9"/>
        <v>7</v>
      </c>
      <c r="Y13">
        <f t="shared" si="1"/>
        <v>61.81</v>
      </c>
      <c r="Z13">
        <f t="shared" si="10"/>
        <v>2.8255945639864097</v>
      </c>
      <c r="AF13" t="s">
        <v>22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x14ac:dyDescent="0.2">
      <c r="A14" t="s">
        <v>13</v>
      </c>
      <c r="B14">
        <v>30304021</v>
      </c>
      <c r="C14" t="s">
        <v>144</v>
      </c>
      <c r="D14" t="s">
        <v>397</v>
      </c>
      <c r="E14" t="s">
        <v>392</v>
      </c>
      <c r="F14">
        <v>8.83</v>
      </c>
      <c r="G14">
        <v>24.95</v>
      </c>
      <c r="H14">
        <v>1</v>
      </c>
      <c r="I14">
        <v>1</v>
      </c>
      <c r="J14">
        <v>3</v>
      </c>
      <c r="K14">
        <v>1</v>
      </c>
      <c r="L14">
        <v>1</v>
      </c>
      <c r="X14">
        <f t="shared" si="9"/>
        <v>7</v>
      </c>
      <c r="Y14">
        <f t="shared" si="1"/>
        <v>61.81</v>
      </c>
      <c r="Z14">
        <f t="shared" si="10"/>
        <v>2.8255945639864097</v>
      </c>
      <c r="AF14" t="s">
        <v>23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x14ac:dyDescent="0.2">
      <c r="A15" t="s">
        <v>13</v>
      </c>
      <c r="B15">
        <v>30304021</v>
      </c>
      <c r="C15" t="s">
        <v>144</v>
      </c>
      <c r="D15" t="s">
        <v>398</v>
      </c>
      <c r="E15" t="s">
        <v>392</v>
      </c>
      <c r="F15">
        <v>8.83</v>
      </c>
      <c r="G15">
        <v>24.95</v>
      </c>
      <c r="H15">
        <v>1</v>
      </c>
      <c r="I15">
        <v>1</v>
      </c>
      <c r="J15">
        <v>3</v>
      </c>
      <c r="K15">
        <v>1</v>
      </c>
      <c r="L15">
        <v>1</v>
      </c>
      <c r="X15">
        <f t="shared" si="9"/>
        <v>7</v>
      </c>
      <c r="Y15">
        <f t="shared" si="1"/>
        <v>61.81</v>
      </c>
      <c r="Z15">
        <f t="shared" si="10"/>
        <v>2.8255945639864097</v>
      </c>
      <c r="AF15" t="str">
        <f>A1</f>
        <v>PartTwo</v>
      </c>
      <c r="AG15">
        <f>SUM(AG3:AG14)</f>
        <v>3350.4699999999993</v>
      </c>
      <c r="AH15">
        <f t="shared" ref="AH15:AM15" si="11">SUM(AH3:AH14)</f>
        <v>23</v>
      </c>
      <c r="AI15">
        <f t="shared" si="11"/>
        <v>28</v>
      </c>
      <c r="AJ15">
        <f t="shared" si="11"/>
        <v>44</v>
      </c>
      <c r="AK15">
        <f t="shared" si="11"/>
        <v>25</v>
      </c>
      <c r="AL15">
        <f t="shared" si="11"/>
        <v>15</v>
      </c>
      <c r="AM15">
        <f t="shared" si="11"/>
        <v>0</v>
      </c>
    </row>
    <row r="16" spans="1:39" x14ac:dyDescent="0.2">
      <c r="A16" t="s">
        <v>13</v>
      </c>
      <c r="B16">
        <v>30304021</v>
      </c>
      <c r="C16" t="s">
        <v>144</v>
      </c>
      <c r="D16" t="s">
        <v>399</v>
      </c>
      <c r="E16" t="s">
        <v>155</v>
      </c>
      <c r="F16">
        <v>8.83</v>
      </c>
      <c r="G16">
        <v>24.95</v>
      </c>
      <c r="H16">
        <v>1</v>
      </c>
      <c r="I16">
        <v>2</v>
      </c>
      <c r="J16">
        <v>3</v>
      </c>
      <c r="K16">
        <v>1</v>
      </c>
      <c r="L16">
        <v>1</v>
      </c>
      <c r="X16">
        <f t="shared" ref="X16" si="12">SUM(H16:M16)</f>
        <v>8</v>
      </c>
      <c r="Y16">
        <f t="shared" ref="Y16" si="13">F16*X16</f>
        <v>70.64</v>
      </c>
      <c r="Z16">
        <f t="shared" si="10"/>
        <v>2.8255945639864097</v>
      </c>
    </row>
    <row r="17" spans="1:26" x14ac:dyDescent="0.2">
      <c r="A17" t="s">
        <v>13</v>
      </c>
      <c r="B17">
        <v>30304021</v>
      </c>
      <c r="C17" t="s">
        <v>144</v>
      </c>
      <c r="D17" t="s">
        <v>399</v>
      </c>
      <c r="E17" t="s">
        <v>137</v>
      </c>
      <c r="F17">
        <v>8.83</v>
      </c>
      <c r="G17">
        <v>24.95</v>
      </c>
      <c r="H17">
        <v>1</v>
      </c>
      <c r="I17">
        <v>2</v>
      </c>
      <c r="J17">
        <v>3</v>
      </c>
      <c r="K17">
        <v>1</v>
      </c>
      <c r="L17">
        <v>1</v>
      </c>
      <c r="X17">
        <f t="shared" si="9"/>
        <v>8</v>
      </c>
      <c r="Y17">
        <f t="shared" si="1"/>
        <v>70.64</v>
      </c>
      <c r="Z17">
        <f t="shared" si="10"/>
        <v>2.8255945639864097</v>
      </c>
    </row>
    <row r="18" spans="1:26" x14ac:dyDescent="0.2">
      <c r="A18" t="s">
        <v>13</v>
      </c>
      <c r="B18">
        <v>30303913</v>
      </c>
      <c r="C18" t="s">
        <v>141</v>
      </c>
      <c r="D18" t="s">
        <v>400</v>
      </c>
      <c r="E18" t="s">
        <v>219</v>
      </c>
      <c r="F18">
        <v>38.840000000000003</v>
      </c>
      <c r="G18">
        <v>99.95</v>
      </c>
      <c r="I18">
        <v>1</v>
      </c>
      <c r="J18">
        <v>2</v>
      </c>
      <c r="K18">
        <v>1</v>
      </c>
      <c r="L18">
        <v>1</v>
      </c>
      <c r="X18">
        <f t="shared" si="9"/>
        <v>5</v>
      </c>
      <c r="Y18">
        <f t="shared" si="1"/>
        <v>194.20000000000002</v>
      </c>
      <c r="Z18">
        <f t="shared" si="10"/>
        <v>2.5733779608650873</v>
      </c>
    </row>
    <row r="19" spans="1:26" x14ac:dyDescent="0.2">
      <c r="A19" t="s">
        <v>13</v>
      </c>
      <c r="B19">
        <v>30304231</v>
      </c>
      <c r="C19" t="s">
        <v>401</v>
      </c>
      <c r="D19" t="s">
        <v>402</v>
      </c>
      <c r="E19" t="s">
        <v>219</v>
      </c>
      <c r="F19">
        <v>26.9</v>
      </c>
      <c r="G19">
        <v>69.95</v>
      </c>
      <c r="H19">
        <v>1</v>
      </c>
      <c r="I19">
        <v>1</v>
      </c>
      <c r="J19">
        <v>2</v>
      </c>
      <c r="K19">
        <v>1</v>
      </c>
      <c r="L19">
        <v>1</v>
      </c>
      <c r="X19">
        <f t="shared" si="9"/>
        <v>6</v>
      </c>
      <c r="Y19">
        <f t="shared" si="1"/>
        <v>161.39999999999998</v>
      </c>
      <c r="Z19">
        <f t="shared" si="10"/>
        <v>2.6003717472118963</v>
      </c>
    </row>
    <row r="20" spans="1:26" x14ac:dyDescent="0.2">
      <c r="A20" t="s">
        <v>14</v>
      </c>
      <c r="B20">
        <v>30304204</v>
      </c>
      <c r="C20" t="s">
        <v>141</v>
      </c>
      <c r="D20" t="s">
        <v>403</v>
      </c>
      <c r="E20" t="s">
        <v>137</v>
      </c>
      <c r="F20">
        <v>53.83</v>
      </c>
      <c r="G20">
        <v>139.94999999999999</v>
      </c>
      <c r="I20">
        <v>1</v>
      </c>
      <c r="J20">
        <v>1</v>
      </c>
      <c r="K20">
        <v>1</v>
      </c>
      <c r="L20">
        <v>1</v>
      </c>
      <c r="X20">
        <f t="shared" si="9"/>
        <v>4</v>
      </c>
      <c r="Y20">
        <f t="shared" si="1"/>
        <v>215.32</v>
      </c>
      <c r="Z20">
        <f t="shared" si="10"/>
        <v>2.5998513839866244</v>
      </c>
    </row>
    <row r="21" spans="1:26" x14ac:dyDescent="0.2">
      <c r="A21" t="s">
        <v>14</v>
      </c>
      <c r="B21">
        <v>30304249</v>
      </c>
      <c r="C21" t="s">
        <v>120</v>
      </c>
      <c r="D21" t="s">
        <v>404</v>
      </c>
      <c r="E21" t="s">
        <v>177</v>
      </c>
      <c r="F21">
        <v>42.29</v>
      </c>
      <c r="G21">
        <v>109.95</v>
      </c>
      <c r="H21">
        <v>1</v>
      </c>
      <c r="I21">
        <v>1</v>
      </c>
      <c r="J21">
        <v>1</v>
      </c>
      <c r="K21">
        <v>1</v>
      </c>
      <c r="L21">
        <v>1</v>
      </c>
      <c r="X21">
        <f t="shared" si="9"/>
        <v>5</v>
      </c>
      <c r="Y21">
        <f t="shared" si="1"/>
        <v>211.45</v>
      </c>
      <c r="Z21">
        <f t="shared" si="10"/>
        <v>2.5999054149917238</v>
      </c>
    </row>
    <row r="22" spans="1:26" x14ac:dyDescent="0.2">
      <c r="A22" t="s">
        <v>14</v>
      </c>
      <c r="B22">
        <v>30304249</v>
      </c>
      <c r="C22" t="s">
        <v>120</v>
      </c>
      <c r="D22" t="s">
        <v>404</v>
      </c>
      <c r="E22" t="s">
        <v>177</v>
      </c>
      <c r="F22">
        <v>42.29</v>
      </c>
      <c r="G22">
        <v>109.95</v>
      </c>
      <c r="H22">
        <v>1</v>
      </c>
      <c r="I22">
        <v>1</v>
      </c>
      <c r="J22">
        <v>1</v>
      </c>
      <c r="K22">
        <v>1</v>
      </c>
      <c r="L22">
        <v>1</v>
      </c>
      <c r="X22">
        <f t="shared" si="9"/>
        <v>5</v>
      </c>
      <c r="Y22">
        <f t="shared" si="1"/>
        <v>211.45</v>
      </c>
      <c r="Z22">
        <f t="shared" si="10"/>
        <v>2.5999054149917238</v>
      </c>
    </row>
    <row r="23" spans="1:26" x14ac:dyDescent="0.2">
      <c r="A23" t="s">
        <v>14</v>
      </c>
      <c r="B23">
        <v>30304229</v>
      </c>
      <c r="C23" t="s">
        <v>144</v>
      </c>
      <c r="D23" t="s">
        <v>390</v>
      </c>
      <c r="E23" t="s">
        <v>137</v>
      </c>
      <c r="F23">
        <v>26.9</v>
      </c>
      <c r="G23">
        <v>69.95</v>
      </c>
      <c r="H23">
        <v>1</v>
      </c>
      <c r="I23">
        <v>1</v>
      </c>
      <c r="J23">
        <v>2</v>
      </c>
      <c r="K23">
        <v>1</v>
      </c>
      <c r="L23">
        <v>1</v>
      </c>
      <c r="X23">
        <f t="shared" si="9"/>
        <v>6</v>
      </c>
      <c r="Y23">
        <f t="shared" si="1"/>
        <v>161.39999999999998</v>
      </c>
      <c r="Z23">
        <f t="shared" si="10"/>
        <v>2.6003717472118963</v>
      </c>
    </row>
    <row r="24" spans="1:26" x14ac:dyDescent="0.2">
      <c r="A24" t="s">
        <v>14</v>
      </c>
      <c r="B24">
        <v>30300593</v>
      </c>
      <c r="C24" t="s">
        <v>124</v>
      </c>
      <c r="D24" t="s">
        <v>405</v>
      </c>
      <c r="E24" t="s">
        <v>371</v>
      </c>
      <c r="F24">
        <v>28.83</v>
      </c>
      <c r="G24">
        <v>74.95</v>
      </c>
      <c r="H24">
        <v>1</v>
      </c>
      <c r="J24">
        <v>3</v>
      </c>
      <c r="X24">
        <f t="shared" si="9"/>
        <v>4</v>
      </c>
      <c r="Y24">
        <f t="shared" si="1"/>
        <v>115.32</v>
      </c>
      <c r="Z24">
        <f t="shared" si="10"/>
        <v>2.5997225112729798</v>
      </c>
    </row>
    <row r="25" spans="1:26" x14ac:dyDescent="0.2">
      <c r="A25" t="s">
        <v>14</v>
      </c>
      <c r="B25">
        <v>30304245</v>
      </c>
      <c r="C25" t="s">
        <v>406</v>
      </c>
      <c r="D25" t="s">
        <v>407</v>
      </c>
      <c r="E25" t="s">
        <v>137</v>
      </c>
      <c r="F25">
        <v>23.09</v>
      </c>
      <c r="G25">
        <v>59.95</v>
      </c>
      <c r="I25">
        <v>1</v>
      </c>
      <c r="J25">
        <v>3</v>
      </c>
      <c r="K25">
        <v>1</v>
      </c>
      <c r="L25">
        <v>1</v>
      </c>
      <c r="X25">
        <f t="shared" si="9"/>
        <v>6</v>
      </c>
      <c r="Y25">
        <f t="shared" si="1"/>
        <v>138.54</v>
      </c>
      <c r="Z25">
        <f t="shared" si="10"/>
        <v>2.5963620614984841</v>
      </c>
    </row>
    <row r="26" spans="1:26" x14ac:dyDescent="0.2">
      <c r="A26" t="s">
        <v>14</v>
      </c>
      <c r="B26">
        <v>30303909</v>
      </c>
      <c r="C26" t="s">
        <v>141</v>
      </c>
      <c r="D26" t="s">
        <v>408</v>
      </c>
      <c r="E26" t="s">
        <v>137</v>
      </c>
      <c r="F26">
        <v>49.98</v>
      </c>
      <c r="G26">
        <v>129.94999999999999</v>
      </c>
      <c r="I26">
        <v>1</v>
      </c>
      <c r="J26">
        <v>1</v>
      </c>
      <c r="K26">
        <v>1</v>
      </c>
      <c r="X26">
        <f t="shared" si="9"/>
        <v>3</v>
      </c>
      <c r="Y26">
        <f t="shared" si="1"/>
        <v>149.94</v>
      </c>
      <c r="Z26">
        <f t="shared" si="10"/>
        <v>2.6000400160064023</v>
      </c>
    </row>
    <row r="27" spans="1:26" x14ac:dyDescent="0.2">
      <c r="A27" t="s">
        <v>14</v>
      </c>
      <c r="B27">
        <v>30303914</v>
      </c>
      <c r="C27" t="s">
        <v>141</v>
      </c>
      <c r="D27" t="s">
        <v>409</v>
      </c>
      <c r="E27" t="s">
        <v>219</v>
      </c>
      <c r="F27">
        <v>42.29</v>
      </c>
      <c r="G27">
        <v>109.95</v>
      </c>
      <c r="I27">
        <v>1</v>
      </c>
      <c r="J27">
        <v>1</v>
      </c>
      <c r="K27">
        <v>1</v>
      </c>
      <c r="X27">
        <f t="shared" si="9"/>
        <v>3</v>
      </c>
      <c r="Y27">
        <f t="shared" si="1"/>
        <v>126.87</v>
      </c>
      <c r="Z27">
        <f t="shared" si="10"/>
        <v>2.5999054149917238</v>
      </c>
    </row>
    <row r="28" spans="1:26" x14ac:dyDescent="0.2">
      <c r="A28" t="s">
        <v>14</v>
      </c>
      <c r="B28">
        <v>30303914</v>
      </c>
      <c r="C28" t="s">
        <v>141</v>
      </c>
      <c r="D28" t="s">
        <v>409</v>
      </c>
      <c r="E28" t="s">
        <v>137</v>
      </c>
      <c r="F28">
        <v>42.29</v>
      </c>
      <c r="G28">
        <v>109.95</v>
      </c>
      <c r="I28">
        <v>1</v>
      </c>
      <c r="J28">
        <v>1</v>
      </c>
      <c r="K28">
        <v>1</v>
      </c>
      <c r="X28">
        <f t="shared" si="9"/>
        <v>3</v>
      </c>
      <c r="Y28">
        <f t="shared" si="1"/>
        <v>126.87</v>
      </c>
      <c r="Z28">
        <f t="shared" si="10"/>
        <v>2.5999054149917238</v>
      </c>
    </row>
    <row r="29" spans="1:26" x14ac:dyDescent="0.2">
      <c r="A29" t="s">
        <v>14</v>
      </c>
      <c r="B29">
        <v>30300547</v>
      </c>
      <c r="C29" t="s">
        <v>410</v>
      </c>
      <c r="D29" t="s">
        <v>412</v>
      </c>
      <c r="E29" t="s">
        <v>411</v>
      </c>
      <c r="F29">
        <v>7.29</v>
      </c>
      <c r="G29">
        <v>19.95</v>
      </c>
      <c r="I29">
        <v>5</v>
      </c>
      <c r="K29">
        <v>4</v>
      </c>
      <c r="X29">
        <f t="shared" si="9"/>
        <v>9</v>
      </c>
      <c r="Y29">
        <f t="shared" si="1"/>
        <v>65.61</v>
      </c>
      <c r="Z29">
        <f t="shared" si="10"/>
        <v>2.736625514403292</v>
      </c>
    </row>
    <row r="30" spans="1:26" x14ac:dyDescent="0.2">
      <c r="A30" t="s">
        <v>14</v>
      </c>
      <c r="B30">
        <v>30304223</v>
      </c>
      <c r="C30" t="s">
        <v>413</v>
      </c>
      <c r="D30" t="s">
        <v>414</v>
      </c>
      <c r="E30" t="s">
        <v>219</v>
      </c>
      <c r="F30">
        <v>11.52</v>
      </c>
      <c r="G30">
        <v>29.95</v>
      </c>
      <c r="H30">
        <v>3</v>
      </c>
      <c r="X30">
        <f t="shared" si="9"/>
        <v>3</v>
      </c>
      <c r="Y30">
        <f t="shared" si="1"/>
        <v>34.56</v>
      </c>
      <c r="Z30">
        <f t="shared" si="10"/>
        <v>2.5998263888888888</v>
      </c>
    </row>
    <row r="31" spans="1:26" x14ac:dyDescent="0.2">
      <c r="A31" t="s">
        <v>14</v>
      </c>
      <c r="B31">
        <v>30304225</v>
      </c>
      <c r="C31" t="s">
        <v>413</v>
      </c>
      <c r="D31" t="s">
        <v>415</v>
      </c>
      <c r="E31" t="s">
        <v>416</v>
      </c>
      <c r="F31">
        <v>11.52</v>
      </c>
      <c r="G31">
        <v>29.95</v>
      </c>
      <c r="H31">
        <v>3</v>
      </c>
      <c r="X31">
        <f t="shared" si="9"/>
        <v>3</v>
      </c>
      <c r="Y31">
        <f t="shared" si="1"/>
        <v>34.56</v>
      </c>
      <c r="Z31">
        <f t="shared" si="10"/>
        <v>2.5998263888888888</v>
      </c>
    </row>
    <row r="32" spans="1:26" x14ac:dyDescent="0.2">
      <c r="A32" t="s">
        <v>14</v>
      </c>
      <c r="B32">
        <v>30304226</v>
      </c>
      <c r="C32" t="s">
        <v>413</v>
      </c>
      <c r="D32" t="s">
        <v>417</v>
      </c>
      <c r="E32" t="s">
        <v>418</v>
      </c>
      <c r="F32">
        <v>11.52</v>
      </c>
      <c r="G32">
        <v>29.95</v>
      </c>
      <c r="H32">
        <v>3</v>
      </c>
      <c r="X32">
        <f t="shared" si="9"/>
        <v>3</v>
      </c>
      <c r="Y32">
        <f t="shared" si="1"/>
        <v>34.56</v>
      </c>
      <c r="Z32">
        <f t="shared" si="10"/>
        <v>2.5998263888888888</v>
      </c>
    </row>
    <row r="33" spans="1:29" x14ac:dyDescent="0.2">
      <c r="A33" t="s">
        <v>14</v>
      </c>
      <c r="B33">
        <v>30300217</v>
      </c>
      <c r="C33" t="s">
        <v>419</v>
      </c>
      <c r="D33" t="s">
        <v>420</v>
      </c>
      <c r="F33">
        <v>11.52</v>
      </c>
      <c r="H33">
        <v>1</v>
      </c>
      <c r="X33">
        <f t="shared" si="9"/>
        <v>1</v>
      </c>
      <c r="Y33">
        <f t="shared" si="1"/>
        <v>11.52</v>
      </c>
      <c r="Z33">
        <f t="shared" si="10"/>
        <v>0</v>
      </c>
    </row>
    <row r="34" spans="1:29" x14ac:dyDescent="0.2">
      <c r="X34">
        <f t="shared" si="9"/>
        <v>0</v>
      </c>
      <c r="Y34">
        <f t="shared" si="1"/>
        <v>0</v>
      </c>
      <c r="Z34" t="e">
        <f t="shared" si="10"/>
        <v>#DIV/0!</v>
      </c>
    </row>
    <row r="35" spans="1:29" x14ac:dyDescent="0.2">
      <c r="X35">
        <f t="shared" si="9"/>
        <v>0</v>
      </c>
      <c r="Y35">
        <f>F35*X35</f>
        <v>0</v>
      </c>
      <c r="Z35" t="e">
        <f t="shared" si="10"/>
        <v>#DIV/0!</v>
      </c>
    </row>
    <row r="36" spans="1:29" x14ac:dyDescent="0.2">
      <c r="X36">
        <f t="shared" si="9"/>
        <v>0</v>
      </c>
      <c r="Y36">
        <f t="shared" ref="Y36:Y45" si="14">F36*X36</f>
        <v>0</v>
      </c>
      <c r="Z36" t="e">
        <f t="shared" si="10"/>
        <v>#DIV/0!</v>
      </c>
    </row>
    <row r="37" spans="1:29" x14ac:dyDescent="0.2">
      <c r="X37">
        <f t="shared" si="9"/>
        <v>0</v>
      </c>
      <c r="Y37">
        <f t="shared" si="14"/>
        <v>0</v>
      </c>
      <c r="Z37" t="e">
        <f t="shared" si="10"/>
        <v>#DIV/0!</v>
      </c>
      <c r="AB37">
        <f>SUM(X35:X56)</f>
        <v>0</v>
      </c>
      <c r="AC37">
        <f>SUM(Y35:Y56)</f>
        <v>0</v>
      </c>
    </row>
    <row r="38" spans="1:29" x14ac:dyDescent="0.2">
      <c r="X38">
        <f t="shared" si="9"/>
        <v>0</v>
      </c>
      <c r="Y38">
        <f t="shared" si="14"/>
        <v>0</v>
      </c>
      <c r="Z38" t="e">
        <f t="shared" si="10"/>
        <v>#DIV/0!</v>
      </c>
    </row>
    <row r="39" spans="1:29" x14ac:dyDescent="0.2">
      <c r="X39">
        <f t="shared" si="9"/>
        <v>0</v>
      </c>
      <c r="Y39">
        <f t="shared" si="14"/>
        <v>0</v>
      </c>
      <c r="Z39" t="e">
        <f t="shared" si="10"/>
        <v>#DIV/0!</v>
      </c>
    </row>
    <row r="40" spans="1:29" x14ac:dyDescent="0.2">
      <c r="X40">
        <f t="shared" si="9"/>
        <v>0</v>
      </c>
      <c r="Y40">
        <f t="shared" si="14"/>
        <v>0</v>
      </c>
      <c r="Z40" t="e">
        <f t="shared" si="10"/>
        <v>#DIV/0!</v>
      </c>
    </row>
    <row r="41" spans="1:29" x14ac:dyDescent="0.2">
      <c r="X41">
        <f t="shared" si="9"/>
        <v>0</v>
      </c>
      <c r="Y41">
        <f t="shared" si="14"/>
        <v>0</v>
      </c>
      <c r="Z41" t="e">
        <f>SUM(G42/F42)</f>
        <v>#DIV/0!</v>
      </c>
    </row>
    <row r="42" spans="1:29" x14ac:dyDescent="0.2">
      <c r="X42">
        <f t="shared" si="9"/>
        <v>0</v>
      </c>
      <c r="Y42">
        <f t="shared" si="14"/>
        <v>0</v>
      </c>
      <c r="Z42" t="e">
        <f>SUM(G43/F43)</f>
        <v>#DIV/0!</v>
      </c>
    </row>
    <row r="43" spans="1:29" x14ac:dyDescent="0.2">
      <c r="X43">
        <f t="shared" si="9"/>
        <v>0</v>
      </c>
      <c r="Y43">
        <f t="shared" si="14"/>
        <v>0</v>
      </c>
      <c r="Z43" t="e">
        <f t="shared" si="10"/>
        <v>#DIV/0!</v>
      </c>
      <c r="AA43" t="s">
        <v>88</v>
      </c>
    </row>
    <row r="44" spans="1:29" x14ac:dyDescent="0.2">
      <c r="X44">
        <f t="shared" si="9"/>
        <v>0</v>
      </c>
      <c r="Y44">
        <f t="shared" si="14"/>
        <v>0</v>
      </c>
      <c r="Z44" t="e">
        <f t="shared" si="10"/>
        <v>#DIV/0!</v>
      </c>
      <c r="AA44" t="s">
        <v>88</v>
      </c>
    </row>
    <row r="45" spans="1:29" x14ac:dyDescent="0.2">
      <c r="X45">
        <f t="shared" ref="X45:X46" si="15">SUM(H45:M45)</f>
        <v>0</v>
      </c>
      <c r="Y45">
        <f t="shared" si="14"/>
        <v>0</v>
      </c>
      <c r="Z45" t="e">
        <f t="shared" si="10"/>
        <v>#DIV/0!</v>
      </c>
      <c r="AA45" t="s">
        <v>88</v>
      </c>
    </row>
    <row r="46" spans="1:29" x14ac:dyDescent="0.2">
      <c r="X46">
        <f t="shared" si="15"/>
        <v>0</v>
      </c>
      <c r="Y46">
        <f t="shared" ref="Y46" si="16">F46*X46</f>
        <v>0</v>
      </c>
      <c r="Z46" t="e">
        <f t="shared" si="10"/>
        <v>#DIV/0!</v>
      </c>
    </row>
    <row r="47" spans="1:29" x14ac:dyDescent="0.2">
      <c r="X47">
        <f t="shared" si="9"/>
        <v>0</v>
      </c>
      <c r="Y47">
        <f t="shared" si="1"/>
        <v>0</v>
      </c>
      <c r="Z47" t="e">
        <f t="shared" si="10"/>
        <v>#DIV/0!</v>
      </c>
    </row>
    <row r="48" spans="1:29" x14ac:dyDescent="0.2">
      <c r="X48">
        <f t="shared" si="9"/>
        <v>0</v>
      </c>
      <c r="Y48">
        <f t="shared" si="1"/>
        <v>0</v>
      </c>
      <c r="Z48" t="e">
        <f t="shared" si="10"/>
        <v>#DIV/0!</v>
      </c>
    </row>
    <row r="49" spans="24:26" x14ac:dyDescent="0.2">
      <c r="X49">
        <f t="shared" si="9"/>
        <v>0</v>
      </c>
      <c r="Y49">
        <f t="shared" si="1"/>
        <v>0</v>
      </c>
      <c r="Z49" t="e">
        <f t="shared" si="10"/>
        <v>#DIV/0!</v>
      </c>
    </row>
    <row r="50" spans="24:26" x14ac:dyDescent="0.2">
      <c r="X50">
        <f t="shared" si="9"/>
        <v>0</v>
      </c>
      <c r="Y50">
        <f t="shared" si="1"/>
        <v>0</v>
      </c>
      <c r="Z50" t="e">
        <f t="shared" si="10"/>
        <v>#DIV/0!</v>
      </c>
    </row>
    <row r="51" spans="24:26" x14ac:dyDescent="0.2">
      <c r="X51">
        <f t="shared" si="9"/>
        <v>0</v>
      </c>
      <c r="Y51">
        <f t="shared" si="1"/>
        <v>0</v>
      </c>
      <c r="Z51" t="e">
        <f t="shared" si="10"/>
        <v>#DIV/0!</v>
      </c>
    </row>
    <row r="52" spans="24:26" x14ac:dyDescent="0.2">
      <c r="X52">
        <f t="shared" si="9"/>
        <v>0</v>
      </c>
      <c r="Y52">
        <f t="shared" si="1"/>
        <v>0</v>
      </c>
      <c r="Z52" t="e">
        <f t="shared" si="10"/>
        <v>#DIV/0!</v>
      </c>
    </row>
    <row r="53" spans="24:26" x14ac:dyDescent="0.2">
      <c r="X53">
        <f t="shared" si="9"/>
        <v>0</v>
      </c>
      <c r="Y53">
        <f t="shared" si="1"/>
        <v>0</v>
      </c>
      <c r="Z53" t="e">
        <f t="shared" si="10"/>
        <v>#DIV/0!</v>
      </c>
    </row>
    <row r="54" spans="24:26" x14ac:dyDescent="0.2">
      <c r="X54">
        <f t="shared" si="9"/>
        <v>0</v>
      </c>
      <c r="Y54">
        <f t="shared" si="1"/>
        <v>0</v>
      </c>
      <c r="Z54" t="e">
        <f t="shared" si="10"/>
        <v>#DIV/0!</v>
      </c>
    </row>
    <row r="55" spans="24:26" x14ac:dyDescent="0.2">
      <c r="X55">
        <f t="shared" si="9"/>
        <v>0</v>
      </c>
      <c r="Y55">
        <f t="shared" si="1"/>
        <v>0</v>
      </c>
      <c r="Z55" t="e">
        <f t="shared" si="10"/>
        <v>#DIV/0!</v>
      </c>
    </row>
    <row r="56" spans="24:26" x14ac:dyDescent="0.2">
      <c r="X56">
        <f t="shared" si="9"/>
        <v>0</v>
      </c>
      <c r="Y56">
        <f t="shared" si="1"/>
        <v>0</v>
      </c>
      <c r="Z56" t="e">
        <f t="shared" si="10"/>
        <v>#DIV/0!</v>
      </c>
    </row>
    <row r="57" spans="24:26" x14ac:dyDescent="0.2">
      <c r="X57">
        <f t="shared" si="9"/>
        <v>0</v>
      </c>
      <c r="Y57">
        <f t="shared" si="1"/>
        <v>0</v>
      </c>
      <c r="Z57" t="e">
        <f t="shared" si="10"/>
        <v>#DIV/0!</v>
      </c>
    </row>
    <row r="58" spans="24:26" x14ac:dyDescent="0.2">
      <c r="X58">
        <f t="shared" si="9"/>
        <v>0</v>
      </c>
      <c r="Y58">
        <f t="shared" si="1"/>
        <v>0</v>
      </c>
      <c r="Z58" t="e">
        <f t="shared" si="10"/>
        <v>#DIV/0!</v>
      </c>
    </row>
    <row r="59" spans="24:26" x14ac:dyDescent="0.2">
      <c r="X59">
        <f t="shared" si="9"/>
        <v>0</v>
      </c>
      <c r="Y59">
        <f t="shared" si="1"/>
        <v>0</v>
      </c>
      <c r="Z59" t="e">
        <f t="shared" si="10"/>
        <v>#DIV/0!</v>
      </c>
    </row>
    <row r="60" spans="24:26" x14ac:dyDescent="0.2">
      <c r="X60">
        <f t="shared" si="9"/>
        <v>0</v>
      </c>
      <c r="Y60">
        <f t="shared" si="1"/>
        <v>0</v>
      </c>
      <c r="Z60" t="e">
        <f t="shared" si="10"/>
        <v>#DIV/0!</v>
      </c>
    </row>
    <row r="61" spans="24:26" x14ac:dyDescent="0.2">
      <c r="X61">
        <f t="shared" si="9"/>
        <v>0</v>
      </c>
      <c r="Y61">
        <f t="shared" si="1"/>
        <v>0</v>
      </c>
      <c r="Z61" t="e">
        <f t="shared" si="10"/>
        <v>#DIV/0!</v>
      </c>
    </row>
    <row r="62" spans="24:26" x14ac:dyDescent="0.2">
      <c r="X62">
        <f t="shared" si="9"/>
        <v>0</v>
      </c>
      <c r="Y62">
        <f t="shared" si="1"/>
        <v>0</v>
      </c>
      <c r="Z62" t="e">
        <f t="shared" si="10"/>
        <v>#DIV/0!</v>
      </c>
    </row>
    <row r="63" spans="24:26" x14ac:dyDescent="0.2">
      <c r="X63">
        <f t="shared" si="9"/>
        <v>0</v>
      </c>
      <c r="Y63">
        <f t="shared" si="1"/>
        <v>0</v>
      </c>
      <c r="Z63" t="e">
        <f t="shared" si="10"/>
        <v>#DIV/0!</v>
      </c>
    </row>
    <row r="64" spans="24:26" x14ac:dyDescent="0.2">
      <c r="X64">
        <f t="shared" si="9"/>
        <v>0</v>
      </c>
      <c r="Y64">
        <f t="shared" si="1"/>
        <v>0</v>
      </c>
      <c r="Z64" t="e">
        <f t="shared" si="10"/>
        <v>#DIV/0!</v>
      </c>
    </row>
    <row r="65" spans="24:26" x14ac:dyDescent="0.2">
      <c r="X65">
        <f t="shared" si="9"/>
        <v>0</v>
      </c>
      <c r="Y65">
        <f t="shared" si="1"/>
        <v>0</v>
      </c>
      <c r="Z65" t="e">
        <f t="shared" si="10"/>
        <v>#DIV/0!</v>
      </c>
    </row>
    <row r="66" spans="24:26" x14ac:dyDescent="0.2">
      <c r="X66">
        <f t="shared" ref="X66:X129" si="17">SUM(H66:M66)</f>
        <v>0</v>
      </c>
      <c r="Y66">
        <f t="shared" ref="Y66:Y129" si="18">F66*X66</f>
        <v>0</v>
      </c>
      <c r="Z66" t="e">
        <f t="shared" si="10"/>
        <v>#DIV/0!</v>
      </c>
    </row>
    <row r="67" spans="24:26" x14ac:dyDescent="0.2">
      <c r="X67">
        <f t="shared" si="17"/>
        <v>0</v>
      </c>
      <c r="Y67">
        <f t="shared" si="18"/>
        <v>0</v>
      </c>
      <c r="Z67" t="e">
        <f t="shared" ref="Z67:Z78" si="19">SUM(G67/F67)</f>
        <v>#DIV/0!</v>
      </c>
    </row>
    <row r="68" spans="24:26" x14ac:dyDescent="0.2">
      <c r="X68">
        <f t="shared" si="17"/>
        <v>0</v>
      </c>
      <c r="Y68">
        <f t="shared" si="18"/>
        <v>0</v>
      </c>
      <c r="Z68" t="e">
        <f t="shared" si="19"/>
        <v>#DIV/0!</v>
      </c>
    </row>
    <row r="69" spans="24:26" x14ac:dyDescent="0.2">
      <c r="X69">
        <f t="shared" si="17"/>
        <v>0</v>
      </c>
      <c r="Y69">
        <f t="shared" si="18"/>
        <v>0</v>
      </c>
      <c r="Z69" t="e">
        <f t="shared" si="19"/>
        <v>#DIV/0!</v>
      </c>
    </row>
    <row r="70" spans="24:26" x14ac:dyDescent="0.2">
      <c r="X70">
        <f t="shared" si="17"/>
        <v>0</v>
      </c>
      <c r="Y70">
        <f t="shared" si="18"/>
        <v>0</v>
      </c>
      <c r="Z70" t="e">
        <f t="shared" si="19"/>
        <v>#DIV/0!</v>
      </c>
    </row>
    <row r="71" spans="24:26" x14ac:dyDescent="0.2">
      <c r="X71">
        <f t="shared" si="17"/>
        <v>0</v>
      </c>
      <c r="Y71">
        <f t="shared" si="18"/>
        <v>0</v>
      </c>
      <c r="Z71" t="e">
        <f t="shared" si="19"/>
        <v>#DIV/0!</v>
      </c>
    </row>
    <row r="72" spans="24:26" x14ac:dyDescent="0.2">
      <c r="X72">
        <f t="shared" si="17"/>
        <v>0</v>
      </c>
      <c r="Y72">
        <f t="shared" si="18"/>
        <v>0</v>
      </c>
      <c r="Z72" t="e">
        <f t="shared" si="19"/>
        <v>#DIV/0!</v>
      </c>
    </row>
    <row r="73" spans="24:26" x14ac:dyDescent="0.2">
      <c r="X73">
        <f t="shared" si="17"/>
        <v>0</v>
      </c>
      <c r="Y73">
        <f t="shared" si="18"/>
        <v>0</v>
      </c>
      <c r="Z73" t="e">
        <f t="shared" si="19"/>
        <v>#DIV/0!</v>
      </c>
    </row>
    <row r="74" spans="24:26" x14ac:dyDescent="0.2">
      <c r="X74">
        <f t="shared" si="17"/>
        <v>0</v>
      </c>
      <c r="Y74">
        <f t="shared" si="18"/>
        <v>0</v>
      </c>
      <c r="Z74" t="e">
        <f t="shared" si="19"/>
        <v>#DIV/0!</v>
      </c>
    </row>
    <row r="75" spans="24:26" x14ac:dyDescent="0.2">
      <c r="X75">
        <f t="shared" si="17"/>
        <v>0</v>
      </c>
      <c r="Y75">
        <f t="shared" si="18"/>
        <v>0</v>
      </c>
      <c r="Z75" t="e">
        <f t="shared" si="19"/>
        <v>#DIV/0!</v>
      </c>
    </row>
    <row r="76" spans="24:26" x14ac:dyDescent="0.2">
      <c r="X76">
        <f t="shared" si="17"/>
        <v>0</v>
      </c>
      <c r="Y76">
        <f t="shared" si="18"/>
        <v>0</v>
      </c>
      <c r="Z76" t="e">
        <f t="shared" si="19"/>
        <v>#DIV/0!</v>
      </c>
    </row>
    <row r="77" spans="24:26" x14ac:dyDescent="0.2">
      <c r="X77">
        <f t="shared" si="17"/>
        <v>0</v>
      </c>
      <c r="Y77">
        <f t="shared" si="18"/>
        <v>0</v>
      </c>
      <c r="Z77" t="e">
        <f t="shared" si="19"/>
        <v>#DIV/0!</v>
      </c>
    </row>
    <row r="78" spans="24:26" x14ac:dyDescent="0.2">
      <c r="X78">
        <f t="shared" si="17"/>
        <v>0</v>
      </c>
      <c r="Y78">
        <f t="shared" si="18"/>
        <v>0</v>
      </c>
      <c r="Z78" t="e">
        <f t="shared" si="19"/>
        <v>#DIV/0!</v>
      </c>
    </row>
    <row r="79" spans="24:26" x14ac:dyDescent="0.2">
      <c r="X79">
        <f t="shared" si="17"/>
        <v>0</v>
      </c>
      <c r="Y79">
        <f t="shared" si="18"/>
        <v>0</v>
      </c>
    </row>
    <row r="80" spans="24:26" x14ac:dyDescent="0.2">
      <c r="X80">
        <f t="shared" si="17"/>
        <v>0</v>
      </c>
      <c r="Y80">
        <f t="shared" si="18"/>
        <v>0</v>
      </c>
      <c r="Z80" t="e">
        <f t="shared" ref="Z80:Z87" si="20">SUM(G80/F80)</f>
        <v>#DIV/0!</v>
      </c>
    </row>
    <row r="81" spans="24:26" x14ac:dyDescent="0.2">
      <c r="X81">
        <f t="shared" si="17"/>
        <v>0</v>
      </c>
      <c r="Y81">
        <f t="shared" si="18"/>
        <v>0</v>
      </c>
      <c r="Z81" t="e">
        <f t="shared" si="20"/>
        <v>#DIV/0!</v>
      </c>
    </row>
    <row r="82" spans="24:26" x14ac:dyDescent="0.2">
      <c r="X82">
        <f t="shared" si="17"/>
        <v>0</v>
      </c>
      <c r="Y82">
        <f t="shared" si="18"/>
        <v>0</v>
      </c>
      <c r="Z82" t="e">
        <f t="shared" si="20"/>
        <v>#DIV/0!</v>
      </c>
    </row>
    <row r="83" spans="24:26" x14ac:dyDescent="0.2">
      <c r="X83">
        <f t="shared" si="17"/>
        <v>0</v>
      </c>
      <c r="Y83">
        <f t="shared" si="18"/>
        <v>0</v>
      </c>
      <c r="Z83" t="e">
        <f t="shared" si="20"/>
        <v>#DIV/0!</v>
      </c>
    </row>
    <row r="84" spans="24:26" x14ac:dyDescent="0.2">
      <c r="X84">
        <f t="shared" si="17"/>
        <v>0</v>
      </c>
      <c r="Y84">
        <f t="shared" si="18"/>
        <v>0</v>
      </c>
      <c r="Z84" t="e">
        <f t="shared" si="20"/>
        <v>#DIV/0!</v>
      </c>
    </row>
    <row r="85" spans="24:26" x14ac:dyDescent="0.2">
      <c r="X85">
        <f t="shared" si="17"/>
        <v>0</v>
      </c>
      <c r="Y85">
        <f t="shared" si="18"/>
        <v>0</v>
      </c>
      <c r="Z85" t="e">
        <f t="shared" si="20"/>
        <v>#DIV/0!</v>
      </c>
    </row>
    <row r="86" spans="24:26" x14ac:dyDescent="0.2">
      <c r="X86">
        <f t="shared" si="17"/>
        <v>0</v>
      </c>
      <c r="Y86">
        <f t="shared" si="18"/>
        <v>0</v>
      </c>
      <c r="Z86" t="e">
        <f t="shared" si="20"/>
        <v>#DIV/0!</v>
      </c>
    </row>
    <row r="87" spans="24:26" x14ac:dyDescent="0.2">
      <c r="X87">
        <f t="shared" si="17"/>
        <v>0</v>
      </c>
      <c r="Y87">
        <f t="shared" si="18"/>
        <v>0</v>
      </c>
      <c r="Z87" t="e">
        <f t="shared" si="20"/>
        <v>#DIV/0!</v>
      </c>
    </row>
    <row r="88" spans="24:26" x14ac:dyDescent="0.2">
      <c r="X88">
        <f t="shared" si="17"/>
        <v>0</v>
      </c>
      <c r="Y88">
        <f t="shared" si="18"/>
        <v>0</v>
      </c>
    </row>
    <row r="89" spans="24:26" x14ac:dyDescent="0.2">
      <c r="X89">
        <f t="shared" si="17"/>
        <v>0</v>
      </c>
      <c r="Y89">
        <f t="shared" si="18"/>
        <v>0</v>
      </c>
    </row>
    <row r="90" spans="24:26" x14ac:dyDescent="0.2">
      <c r="X90">
        <f t="shared" si="17"/>
        <v>0</v>
      </c>
      <c r="Y90">
        <f t="shared" si="18"/>
        <v>0</v>
      </c>
    </row>
    <row r="91" spans="24:26" x14ac:dyDescent="0.2">
      <c r="X91">
        <f t="shared" si="17"/>
        <v>0</v>
      </c>
      <c r="Y91">
        <f t="shared" si="18"/>
        <v>0</v>
      </c>
    </row>
    <row r="92" spans="24:26" x14ac:dyDescent="0.2">
      <c r="X92">
        <f t="shared" si="17"/>
        <v>0</v>
      </c>
      <c r="Y92">
        <f t="shared" si="18"/>
        <v>0</v>
      </c>
    </row>
    <row r="93" spans="24:26" x14ac:dyDescent="0.2">
      <c r="X93">
        <f t="shared" si="17"/>
        <v>0</v>
      </c>
      <c r="Y93">
        <f t="shared" si="18"/>
        <v>0</v>
      </c>
    </row>
    <row r="94" spans="24:26" x14ac:dyDescent="0.2">
      <c r="X94">
        <f t="shared" si="17"/>
        <v>0</v>
      </c>
      <c r="Y94">
        <f t="shared" si="18"/>
        <v>0</v>
      </c>
    </row>
    <row r="95" spans="24:26" x14ac:dyDescent="0.2">
      <c r="X95">
        <f t="shared" si="17"/>
        <v>0</v>
      </c>
      <c r="Y95">
        <f t="shared" si="18"/>
        <v>0</v>
      </c>
    </row>
    <row r="96" spans="24:26" x14ac:dyDescent="0.2">
      <c r="X96">
        <f t="shared" si="17"/>
        <v>0</v>
      </c>
      <c r="Y96">
        <f t="shared" si="18"/>
        <v>0</v>
      </c>
    </row>
    <row r="97" spans="24:26" x14ac:dyDescent="0.2">
      <c r="X97">
        <f t="shared" si="17"/>
        <v>0</v>
      </c>
      <c r="Y97">
        <f t="shared" si="18"/>
        <v>0</v>
      </c>
    </row>
    <row r="98" spans="24:26" x14ac:dyDescent="0.2">
      <c r="X98">
        <f t="shared" si="17"/>
        <v>0</v>
      </c>
      <c r="Y98">
        <f t="shared" si="18"/>
        <v>0</v>
      </c>
    </row>
    <row r="99" spans="24:26" x14ac:dyDescent="0.2">
      <c r="X99">
        <f t="shared" si="17"/>
        <v>0</v>
      </c>
      <c r="Y99">
        <f t="shared" si="18"/>
        <v>0</v>
      </c>
    </row>
    <row r="100" spans="24:26" x14ac:dyDescent="0.2">
      <c r="X100">
        <f t="shared" si="17"/>
        <v>0</v>
      </c>
      <c r="Y100">
        <f t="shared" si="18"/>
        <v>0</v>
      </c>
    </row>
    <row r="101" spans="24:26" x14ac:dyDescent="0.2">
      <c r="X101">
        <f t="shared" si="17"/>
        <v>0</v>
      </c>
      <c r="Y101">
        <f t="shared" si="18"/>
        <v>0</v>
      </c>
    </row>
    <row r="102" spans="24:26" x14ac:dyDescent="0.2">
      <c r="X102">
        <f t="shared" si="17"/>
        <v>0</v>
      </c>
      <c r="Y102">
        <f t="shared" si="18"/>
        <v>0</v>
      </c>
      <c r="Z102" t="s">
        <v>50</v>
      </c>
    </row>
    <row r="103" spans="24:26" x14ac:dyDescent="0.2">
      <c r="X103">
        <f t="shared" si="17"/>
        <v>0</v>
      </c>
      <c r="Y103">
        <f t="shared" si="18"/>
        <v>0</v>
      </c>
    </row>
    <row r="104" spans="24:26" x14ac:dyDescent="0.2">
      <c r="X104">
        <f t="shared" si="17"/>
        <v>0</v>
      </c>
      <c r="Y104">
        <f t="shared" si="18"/>
        <v>0</v>
      </c>
    </row>
    <row r="105" spans="24:26" x14ac:dyDescent="0.2">
      <c r="X105">
        <f t="shared" si="17"/>
        <v>0</v>
      </c>
      <c r="Y105">
        <f t="shared" si="18"/>
        <v>0</v>
      </c>
    </row>
    <row r="106" spans="24:26" x14ac:dyDescent="0.2">
      <c r="X106">
        <f t="shared" si="17"/>
        <v>0</v>
      </c>
      <c r="Y106">
        <f t="shared" si="18"/>
        <v>0</v>
      </c>
    </row>
    <row r="107" spans="24:26" x14ac:dyDescent="0.2">
      <c r="X107">
        <f t="shared" si="17"/>
        <v>0</v>
      </c>
      <c r="Y107">
        <f t="shared" si="18"/>
        <v>0</v>
      </c>
    </row>
    <row r="108" spans="24:26" x14ac:dyDescent="0.2">
      <c r="X108">
        <f t="shared" si="17"/>
        <v>0</v>
      </c>
      <c r="Y108">
        <f t="shared" si="18"/>
        <v>0</v>
      </c>
    </row>
    <row r="109" spans="24:26" x14ac:dyDescent="0.2">
      <c r="X109">
        <f t="shared" si="17"/>
        <v>0</v>
      </c>
      <c r="Y109">
        <f t="shared" si="18"/>
        <v>0</v>
      </c>
    </row>
    <row r="110" spans="24:26" x14ac:dyDescent="0.2">
      <c r="X110">
        <f t="shared" si="17"/>
        <v>0</v>
      </c>
      <c r="Y110">
        <f t="shared" si="18"/>
        <v>0</v>
      </c>
    </row>
    <row r="111" spans="24:26" x14ac:dyDescent="0.2">
      <c r="X111">
        <f t="shared" si="17"/>
        <v>0</v>
      </c>
      <c r="Y111">
        <f t="shared" si="18"/>
        <v>0</v>
      </c>
    </row>
    <row r="112" spans="24:26" x14ac:dyDescent="0.2">
      <c r="X112">
        <f t="shared" si="17"/>
        <v>0</v>
      </c>
      <c r="Y112">
        <f t="shared" si="18"/>
        <v>0</v>
      </c>
    </row>
    <row r="113" spans="24:25" x14ac:dyDescent="0.2">
      <c r="X113">
        <f t="shared" si="17"/>
        <v>0</v>
      </c>
      <c r="Y113">
        <f t="shared" si="18"/>
        <v>0</v>
      </c>
    </row>
    <row r="114" spans="24:25" x14ac:dyDescent="0.2">
      <c r="X114">
        <f t="shared" si="17"/>
        <v>0</v>
      </c>
      <c r="Y114">
        <f t="shared" si="18"/>
        <v>0</v>
      </c>
    </row>
    <row r="115" spans="24:25" x14ac:dyDescent="0.2">
      <c r="X115">
        <f t="shared" si="17"/>
        <v>0</v>
      </c>
      <c r="Y115">
        <f t="shared" si="18"/>
        <v>0</v>
      </c>
    </row>
    <row r="116" spans="24:25" x14ac:dyDescent="0.2">
      <c r="X116">
        <f t="shared" si="17"/>
        <v>0</v>
      </c>
      <c r="Y116">
        <f t="shared" si="18"/>
        <v>0</v>
      </c>
    </row>
    <row r="117" spans="24:25" x14ac:dyDescent="0.2">
      <c r="X117">
        <f t="shared" si="17"/>
        <v>0</v>
      </c>
      <c r="Y117">
        <f t="shared" si="18"/>
        <v>0</v>
      </c>
    </row>
    <row r="118" spans="24:25" x14ac:dyDescent="0.2">
      <c r="X118">
        <f t="shared" si="17"/>
        <v>0</v>
      </c>
      <c r="Y118">
        <f t="shared" si="18"/>
        <v>0</v>
      </c>
    </row>
    <row r="119" spans="24:25" x14ac:dyDescent="0.2">
      <c r="X119">
        <f t="shared" si="17"/>
        <v>0</v>
      </c>
      <c r="Y119">
        <f t="shared" si="18"/>
        <v>0</v>
      </c>
    </row>
    <row r="120" spans="24:25" x14ac:dyDescent="0.2">
      <c r="X120">
        <f t="shared" si="17"/>
        <v>0</v>
      </c>
      <c r="Y120">
        <f t="shared" si="18"/>
        <v>0</v>
      </c>
    </row>
    <row r="121" spans="24:25" x14ac:dyDescent="0.2">
      <c r="X121">
        <f t="shared" si="17"/>
        <v>0</v>
      </c>
      <c r="Y121">
        <f t="shared" si="18"/>
        <v>0</v>
      </c>
    </row>
    <row r="122" spans="24:25" x14ac:dyDescent="0.2">
      <c r="X122">
        <f t="shared" si="17"/>
        <v>0</v>
      </c>
      <c r="Y122">
        <f t="shared" si="18"/>
        <v>0</v>
      </c>
    </row>
    <row r="123" spans="24:25" x14ac:dyDescent="0.2">
      <c r="X123">
        <f t="shared" si="17"/>
        <v>0</v>
      </c>
      <c r="Y123">
        <f t="shared" si="18"/>
        <v>0</v>
      </c>
    </row>
    <row r="124" spans="24:25" x14ac:dyDescent="0.2">
      <c r="X124">
        <f t="shared" si="17"/>
        <v>0</v>
      </c>
      <c r="Y124">
        <f t="shared" si="18"/>
        <v>0</v>
      </c>
    </row>
    <row r="125" spans="24:25" x14ac:dyDescent="0.2">
      <c r="X125">
        <f t="shared" si="17"/>
        <v>0</v>
      </c>
      <c r="Y125">
        <f t="shared" si="18"/>
        <v>0</v>
      </c>
    </row>
    <row r="126" spans="24:25" x14ac:dyDescent="0.2">
      <c r="X126">
        <f t="shared" si="17"/>
        <v>0</v>
      </c>
      <c r="Y126">
        <f t="shared" si="18"/>
        <v>0</v>
      </c>
    </row>
    <row r="127" spans="24:25" x14ac:dyDescent="0.2">
      <c r="X127">
        <f t="shared" si="17"/>
        <v>0</v>
      </c>
      <c r="Y127">
        <f t="shared" si="18"/>
        <v>0</v>
      </c>
    </row>
    <row r="128" spans="24:25" x14ac:dyDescent="0.2">
      <c r="X128">
        <f t="shared" si="17"/>
        <v>0</v>
      </c>
      <c r="Y128">
        <f t="shared" si="18"/>
        <v>0</v>
      </c>
    </row>
    <row r="129" spans="24:25" x14ac:dyDescent="0.2">
      <c r="X129">
        <f t="shared" si="17"/>
        <v>0</v>
      </c>
      <c r="Y129">
        <f t="shared" si="18"/>
        <v>0</v>
      </c>
    </row>
    <row r="130" spans="24:25" x14ac:dyDescent="0.2">
      <c r="X130">
        <f t="shared" ref="X130:X189" si="21">SUM(H130:M130)</f>
        <v>0</v>
      </c>
      <c r="Y130">
        <f t="shared" ref="Y130:Y189" si="22">F130*X130</f>
        <v>0</v>
      </c>
    </row>
    <row r="131" spans="24:25" x14ac:dyDescent="0.2">
      <c r="X131">
        <f t="shared" si="21"/>
        <v>0</v>
      </c>
      <c r="Y131">
        <f t="shared" si="22"/>
        <v>0</v>
      </c>
    </row>
    <row r="132" spans="24:25" x14ac:dyDescent="0.2">
      <c r="X132">
        <f t="shared" si="21"/>
        <v>0</v>
      </c>
      <c r="Y132">
        <f t="shared" si="22"/>
        <v>0</v>
      </c>
    </row>
    <row r="133" spans="24:25" x14ac:dyDescent="0.2">
      <c r="X133">
        <f t="shared" si="21"/>
        <v>0</v>
      </c>
      <c r="Y133">
        <f t="shared" si="22"/>
        <v>0</v>
      </c>
    </row>
    <row r="134" spans="24:25" x14ac:dyDescent="0.2">
      <c r="X134">
        <f t="shared" si="21"/>
        <v>0</v>
      </c>
      <c r="Y134">
        <f t="shared" si="22"/>
        <v>0</v>
      </c>
    </row>
    <row r="135" spans="24:25" x14ac:dyDescent="0.2">
      <c r="X135">
        <f t="shared" si="21"/>
        <v>0</v>
      </c>
      <c r="Y135">
        <f t="shared" si="22"/>
        <v>0</v>
      </c>
    </row>
    <row r="136" spans="24:25" x14ac:dyDescent="0.2">
      <c r="X136">
        <f t="shared" si="21"/>
        <v>0</v>
      </c>
      <c r="Y136">
        <f t="shared" si="22"/>
        <v>0</v>
      </c>
    </row>
    <row r="137" spans="24:25" x14ac:dyDescent="0.2">
      <c r="X137">
        <f t="shared" si="21"/>
        <v>0</v>
      </c>
      <c r="Y137">
        <f t="shared" si="22"/>
        <v>0</v>
      </c>
    </row>
    <row r="138" spans="24:25" x14ac:dyDescent="0.2">
      <c r="X138">
        <f t="shared" si="21"/>
        <v>0</v>
      </c>
      <c r="Y138">
        <f t="shared" si="22"/>
        <v>0</v>
      </c>
    </row>
    <row r="139" spans="24:25" x14ac:dyDescent="0.2">
      <c r="X139">
        <f t="shared" si="21"/>
        <v>0</v>
      </c>
      <c r="Y139">
        <f t="shared" si="22"/>
        <v>0</v>
      </c>
    </row>
    <row r="140" spans="24:25" x14ac:dyDescent="0.2">
      <c r="X140">
        <f t="shared" si="21"/>
        <v>0</v>
      </c>
      <c r="Y140">
        <f t="shared" si="22"/>
        <v>0</v>
      </c>
    </row>
    <row r="141" spans="24:25" x14ac:dyDescent="0.2">
      <c r="X141">
        <f t="shared" si="21"/>
        <v>0</v>
      </c>
      <c r="Y141">
        <f t="shared" si="22"/>
        <v>0</v>
      </c>
    </row>
    <row r="142" spans="24:25" x14ac:dyDescent="0.2">
      <c r="X142">
        <f t="shared" si="21"/>
        <v>0</v>
      </c>
      <c r="Y142">
        <f t="shared" si="22"/>
        <v>0</v>
      </c>
    </row>
    <row r="143" spans="24:25" x14ac:dyDescent="0.2">
      <c r="X143">
        <f t="shared" si="21"/>
        <v>0</v>
      </c>
      <c r="Y143">
        <f t="shared" si="22"/>
        <v>0</v>
      </c>
    </row>
    <row r="144" spans="24:25" x14ac:dyDescent="0.2">
      <c r="X144">
        <f t="shared" si="21"/>
        <v>0</v>
      </c>
      <c r="Y144">
        <f t="shared" si="22"/>
        <v>0</v>
      </c>
    </row>
    <row r="145" spans="24:25" x14ac:dyDescent="0.2">
      <c r="X145">
        <f t="shared" si="21"/>
        <v>0</v>
      </c>
      <c r="Y145">
        <f t="shared" si="22"/>
        <v>0</v>
      </c>
    </row>
    <row r="146" spans="24:25" x14ac:dyDescent="0.2">
      <c r="X146">
        <f t="shared" si="21"/>
        <v>0</v>
      </c>
      <c r="Y146">
        <f t="shared" si="22"/>
        <v>0</v>
      </c>
    </row>
    <row r="147" spans="24:25" x14ac:dyDescent="0.2">
      <c r="X147">
        <f t="shared" si="21"/>
        <v>0</v>
      </c>
      <c r="Y147">
        <f t="shared" si="22"/>
        <v>0</v>
      </c>
    </row>
    <row r="148" spans="24:25" x14ac:dyDescent="0.2">
      <c r="X148">
        <f t="shared" si="21"/>
        <v>0</v>
      </c>
      <c r="Y148">
        <f t="shared" si="22"/>
        <v>0</v>
      </c>
    </row>
    <row r="149" spans="24:25" x14ac:dyDescent="0.2">
      <c r="X149">
        <f t="shared" si="21"/>
        <v>0</v>
      </c>
      <c r="Y149">
        <f t="shared" si="22"/>
        <v>0</v>
      </c>
    </row>
    <row r="150" spans="24:25" x14ac:dyDescent="0.2">
      <c r="X150">
        <f t="shared" si="21"/>
        <v>0</v>
      </c>
      <c r="Y150">
        <f t="shared" si="22"/>
        <v>0</v>
      </c>
    </row>
    <row r="151" spans="24:25" x14ac:dyDescent="0.2">
      <c r="X151">
        <f t="shared" si="21"/>
        <v>0</v>
      </c>
      <c r="Y151">
        <f t="shared" si="22"/>
        <v>0</v>
      </c>
    </row>
    <row r="152" spans="24:25" x14ac:dyDescent="0.2">
      <c r="X152">
        <f t="shared" si="21"/>
        <v>0</v>
      </c>
      <c r="Y152">
        <f t="shared" si="22"/>
        <v>0</v>
      </c>
    </row>
    <row r="153" spans="24:25" x14ac:dyDescent="0.2">
      <c r="X153">
        <f t="shared" si="21"/>
        <v>0</v>
      </c>
      <c r="Y153">
        <f t="shared" si="22"/>
        <v>0</v>
      </c>
    </row>
    <row r="154" spans="24:25" x14ac:dyDescent="0.2">
      <c r="X154">
        <f t="shared" si="21"/>
        <v>0</v>
      </c>
      <c r="Y154">
        <f t="shared" si="22"/>
        <v>0</v>
      </c>
    </row>
    <row r="155" spans="24:25" x14ac:dyDescent="0.2">
      <c r="X155">
        <f t="shared" si="21"/>
        <v>0</v>
      </c>
      <c r="Y155">
        <f t="shared" si="22"/>
        <v>0</v>
      </c>
    </row>
    <row r="156" spans="24:25" x14ac:dyDescent="0.2">
      <c r="X156">
        <f t="shared" si="21"/>
        <v>0</v>
      </c>
      <c r="Y156">
        <f t="shared" si="22"/>
        <v>0</v>
      </c>
    </row>
    <row r="157" spans="24:25" x14ac:dyDescent="0.2">
      <c r="X157">
        <f t="shared" si="21"/>
        <v>0</v>
      </c>
      <c r="Y157">
        <f t="shared" si="22"/>
        <v>0</v>
      </c>
    </row>
    <row r="158" spans="24:25" x14ac:dyDescent="0.2">
      <c r="X158">
        <f t="shared" si="21"/>
        <v>0</v>
      </c>
      <c r="Y158">
        <f t="shared" si="22"/>
        <v>0</v>
      </c>
    </row>
    <row r="159" spans="24:25" x14ac:dyDescent="0.2">
      <c r="X159">
        <f t="shared" si="21"/>
        <v>0</v>
      </c>
      <c r="Y159">
        <f t="shared" si="22"/>
        <v>0</v>
      </c>
    </row>
    <row r="160" spans="24:25" x14ac:dyDescent="0.2">
      <c r="X160">
        <f t="shared" si="21"/>
        <v>0</v>
      </c>
      <c r="Y160">
        <f t="shared" si="22"/>
        <v>0</v>
      </c>
    </row>
    <row r="161" spans="24:25" x14ac:dyDescent="0.2">
      <c r="X161">
        <f t="shared" si="21"/>
        <v>0</v>
      </c>
      <c r="Y161">
        <f t="shared" si="22"/>
        <v>0</v>
      </c>
    </row>
    <row r="162" spans="24:25" x14ac:dyDescent="0.2">
      <c r="X162">
        <f t="shared" si="21"/>
        <v>0</v>
      </c>
      <c r="Y162">
        <f t="shared" si="22"/>
        <v>0</v>
      </c>
    </row>
    <row r="163" spans="24:25" x14ac:dyDescent="0.2">
      <c r="X163">
        <f t="shared" si="21"/>
        <v>0</v>
      </c>
      <c r="Y163">
        <f t="shared" si="22"/>
        <v>0</v>
      </c>
    </row>
    <row r="164" spans="24:25" x14ac:dyDescent="0.2">
      <c r="X164">
        <f t="shared" si="21"/>
        <v>0</v>
      </c>
      <c r="Y164">
        <f t="shared" si="22"/>
        <v>0</v>
      </c>
    </row>
    <row r="165" spans="24:25" x14ac:dyDescent="0.2">
      <c r="X165">
        <f t="shared" si="21"/>
        <v>0</v>
      </c>
      <c r="Y165">
        <f t="shared" si="22"/>
        <v>0</v>
      </c>
    </row>
    <row r="166" spans="24:25" x14ac:dyDescent="0.2">
      <c r="X166">
        <f t="shared" si="21"/>
        <v>0</v>
      </c>
      <c r="Y166">
        <f t="shared" si="22"/>
        <v>0</v>
      </c>
    </row>
    <row r="167" spans="24:25" x14ac:dyDescent="0.2">
      <c r="X167">
        <f t="shared" si="21"/>
        <v>0</v>
      </c>
      <c r="Y167">
        <f t="shared" si="22"/>
        <v>0</v>
      </c>
    </row>
    <row r="168" spans="24:25" x14ac:dyDescent="0.2">
      <c r="X168">
        <f t="shared" si="21"/>
        <v>0</v>
      </c>
      <c r="Y168">
        <f t="shared" si="22"/>
        <v>0</v>
      </c>
    </row>
    <row r="169" spans="24:25" x14ac:dyDescent="0.2">
      <c r="X169">
        <f t="shared" si="21"/>
        <v>0</v>
      </c>
      <c r="Y169">
        <f t="shared" si="22"/>
        <v>0</v>
      </c>
    </row>
    <row r="170" spans="24:25" x14ac:dyDescent="0.2">
      <c r="X170">
        <f t="shared" si="21"/>
        <v>0</v>
      </c>
      <c r="Y170">
        <f t="shared" si="22"/>
        <v>0</v>
      </c>
    </row>
    <row r="171" spans="24:25" x14ac:dyDescent="0.2">
      <c r="X171">
        <f t="shared" si="21"/>
        <v>0</v>
      </c>
      <c r="Y171">
        <f t="shared" si="22"/>
        <v>0</v>
      </c>
    </row>
    <row r="172" spans="24:25" x14ac:dyDescent="0.2">
      <c r="X172">
        <f t="shared" si="21"/>
        <v>0</v>
      </c>
      <c r="Y172">
        <f t="shared" si="22"/>
        <v>0</v>
      </c>
    </row>
    <row r="173" spans="24:25" x14ac:dyDescent="0.2">
      <c r="X173">
        <f t="shared" si="21"/>
        <v>0</v>
      </c>
      <c r="Y173">
        <f t="shared" si="22"/>
        <v>0</v>
      </c>
    </row>
    <row r="174" spans="24:25" x14ac:dyDescent="0.2">
      <c r="X174">
        <f t="shared" si="21"/>
        <v>0</v>
      </c>
      <c r="Y174">
        <f t="shared" si="22"/>
        <v>0</v>
      </c>
    </row>
    <row r="175" spans="24:25" x14ac:dyDescent="0.2">
      <c r="X175">
        <f t="shared" si="21"/>
        <v>0</v>
      </c>
      <c r="Y175">
        <f t="shared" si="22"/>
        <v>0</v>
      </c>
    </row>
    <row r="176" spans="24:25" x14ac:dyDescent="0.2">
      <c r="X176">
        <f t="shared" si="21"/>
        <v>0</v>
      </c>
      <c r="Y176">
        <f t="shared" si="22"/>
        <v>0</v>
      </c>
    </row>
    <row r="177" spans="24:25" x14ac:dyDescent="0.2">
      <c r="X177">
        <f t="shared" si="21"/>
        <v>0</v>
      </c>
      <c r="Y177">
        <f t="shared" si="22"/>
        <v>0</v>
      </c>
    </row>
    <row r="178" spans="24:25" x14ac:dyDescent="0.2">
      <c r="X178">
        <f t="shared" si="21"/>
        <v>0</v>
      </c>
      <c r="Y178">
        <f t="shared" si="22"/>
        <v>0</v>
      </c>
    </row>
    <row r="179" spans="24:25" x14ac:dyDescent="0.2">
      <c r="X179">
        <f t="shared" si="21"/>
        <v>0</v>
      </c>
      <c r="Y179">
        <f t="shared" si="22"/>
        <v>0</v>
      </c>
    </row>
    <row r="180" spans="24:25" x14ac:dyDescent="0.2">
      <c r="X180">
        <f t="shared" si="21"/>
        <v>0</v>
      </c>
      <c r="Y180">
        <f t="shared" si="22"/>
        <v>0</v>
      </c>
    </row>
    <row r="181" spans="24:25" x14ac:dyDescent="0.2">
      <c r="X181">
        <f t="shared" si="21"/>
        <v>0</v>
      </c>
      <c r="Y181">
        <f t="shared" si="22"/>
        <v>0</v>
      </c>
    </row>
    <row r="182" spans="24:25" x14ac:dyDescent="0.2">
      <c r="X182">
        <f t="shared" si="21"/>
        <v>0</v>
      </c>
      <c r="Y182">
        <f t="shared" si="22"/>
        <v>0</v>
      </c>
    </row>
    <row r="183" spans="24:25" x14ac:dyDescent="0.2">
      <c r="X183">
        <f t="shared" si="21"/>
        <v>0</v>
      </c>
      <c r="Y183">
        <f t="shared" si="22"/>
        <v>0</v>
      </c>
    </row>
    <row r="184" spans="24:25" x14ac:dyDescent="0.2">
      <c r="X184">
        <f t="shared" si="21"/>
        <v>0</v>
      </c>
      <c r="Y184">
        <f t="shared" si="22"/>
        <v>0</v>
      </c>
    </row>
    <row r="185" spans="24:25" x14ac:dyDescent="0.2">
      <c r="X185">
        <f t="shared" si="21"/>
        <v>0</v>
      </c>
      <c r="Y185">
        <f t="shared" si="22"/>
        <v>0</v>
      </c>
    </row>
    <row r="186" spans="24:25" x14ac:dyDescent="0.2">
      <c r="X186">
        <f t="shared" si="21"/>
        <v>0</v>
      </c>
      <c r="Y186">
        <f t="shared" si="22"/>
        <v>0</v>
      </c>
    </row>
    <row r="187" spans="24:25" x14ac:dyDescent="0.2">
      <c r="X187">
        <f t="shared" si="21"/>
        <v>0</v>
      </c>
      <c r="Y187">
        <f t="shared" si="22"/>
        <v>0</v>
      </c>
    </row>
    <row r="188" spans="24:25" x14ac:dyDescent="0.2">
      <c r="X188">
        <f t="shared" si="21"/>
        <v>0</v>
      </c>
      <c r="Y188">
        <f t="shared" si="22"/>
        <v>0</v>
      </c>
    </row>
    <row r="189" spans="24:25" x14ac:dyDescent="0.2">
      <c r="X189">
        <f t="shared" si="21"/>
        <v>0</v>
      </c>
      <c r="Y189">
        <f t="shared" si="22"/>
        <v>0</v>
      </c>
    </row>
    <row r="191" spans="24:25" x14ac:dyDescent="0.2">
      <c r="X191">
        <f>SUM(X3:X190)</f>
        <v>135</v>
      </c>
      <c r="Y191">
        <f>SUM(Y3:Y190)</f>
        <v>3350.47</v>
      </c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21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31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862</v>
      </c>
      <c r="B1" s="9"/>
      <c r="C1" s="9"/>
      <c r="D1" s="14"/>
      <c r="E1" s="9" t="s">
        <v>34</v>
      </c>
      <c r="F1" s="9">
        <f>X190</f>
        <v>56</v>
      </c>
      <c r="G1" s="9">
        <f>Y190</f>
        <v>871.80000000000007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PureWhite</v>
      </c>
      <c r="AH1" s="10" t="str">
        <f t="shared" ref="AH1:AM1" si="0">$A$1</f>
        <v>PureWhite</v>
      </c>
      <c r="AI1" s="10" t="str">
        <f t="shared" si="0"/>
        <v>PureWhite</v>
      </c>
      <c r="AJ1" s="10" t="str">
        <f t="shared" si="0"/>
        <v>PureWhite</v>
      </c>
      <c r="AK1" s="10" t="str">
        <f t="shared" si="0"/>
        <v>PureWhite</v>
      </c>
      <c r="AL1" s="10" t="str">
        <f t="shared" si="0"/>
        <v>PureWhite</v>
      </c>
      <c r="AM1" s="10" t="str">
        <f t="shared" si="0"/>
        <v>PureWhite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40</v>
      </c>
      <c r="I2" s="10">
        <v>42</v>
      </c>
      <c r="J2" s="10">
        <v>44</v>
      </c>
      <c r="K2" s="10">
        <v>46</v>
      </c>
      <c r="L2" s="13">
        <v>48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X3" s="10">
        <f t="shared" ref="X3:X64" si="1">SUM(H3:M3)</f>
        <v>0</v>
      </c>
      <c r="Y3" s="10">
        <f t="shared" ref="Y3:Y65" si="2">F3*X3</f>
        <v>0</v>
      </c>
      <c r="AF3" s="10" t="s">
        <v>12</v>
      </c>
      <c r="AG3" s="10">
        <f t="shared" ref="AG3:AG14" si="3">SUMIF($A$3:$A$183,AF3,$Y$3:$Y$183)</f>
        <v>0</v>
      </c>
      <c r="AH3" s="10">
        <f t="shared" ref="AH3:AH14" si="4">SUMIF($A$3:$A$183,AF3,$H$3:$H$183)</f>
        <v>0</v>
      </c>
      <c r="AI3" s="10">
        <f t="shared" ref="AI3:AI14" si="5">SUMIF($A$3:$A$183,AF3,$I$3:$I$183)</f>
        <v>0</v>
      </c>
      <c r="AJ3" s="10">
        <f t="shared" ref="AJ3:AJ14" si="6">SUMIF($A$3:$A$183,AF3,$J$3:$J$183)</f>
        <v>0</v>
      </c>
      <c r="AK3" s="10">
        <f t="shared" ref="AK3:AK14" si="7">SUMIF($A$3:$A$183,AF3,$K$3:$K$183)</f>
        <v>0</v>
      </c>
      <c r="AL3" s="10">
        <f t="shared" ref="AL3:AL14" si="8">SUMIF($A$3:$A$183,AF3,$L$3:$L$183)</f>
        <v>0</v>
      </c>
      <c r="AM3" s="10">
        <f t="shared" ref="AM3:AM14" si="9">SUMIF($A$3:$A$183,AF3,$M$3:$M$183)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33" si="10">SUM(G4/F4)</f>
        <v>#DIV/0!</v>
      </c>
      <c r="AF4" s="10" t="s">
        <v>13</v>
      </c>
      <c r="AG4" s="10">
        <f t="shared" si="3"/>
        <v>871.80000000000007</v>
      </c>
      <c r="AH4" s="10">
        <f t="shared" si="4"/>
        <v>56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 t="s">
        <v>846</v>
      </c>
      <c r="C7" t="s">
        <v>829</v>
      </c>
      <c r="D7" t="s">
        <v>839</v>
      </c>
      <c r="E7" t="s">
        <v>795</v>
      </c>
      <c r="F7">
        <v>13.5</v>
      </c>
      <c r="G7">
        <v>39</v>
      </c>
      <c r="H7">
        <v>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0">
        <f t="shared" si="1"/>
        <v>2</v>
      </c>
      <c r="Y7" s="10">
        <f t="shared" si="2"/>
        <v>27</v>
      </c>
      <c r="Z7" s="10">
        <f t="shared" si="10"/>
        <v>2.8888888888888888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 t="s">
        <v>846</v>
      </c>
      <c r="C8" t="s">
        <v>829</v>
      </c>
      <c r="D8" t="s">
        <v>839</v>
      </c>
      <c r="E8" t="s">
        <v>833</v>
      </c>
      <c r="F8">
        <v>13.5</v>
      </c>
      <c r="G8">
        <v>39</v>
      </c>
      <c r="H8">
        <v>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0">
        <f t="shared" si="1"/>
        <v>2</v>
      </c>
      <c r="Y8" s="10">
        <f t="shared" si="2"/>
        <v>27</v>
      </c>
      <c r="Z8" s="10">
        <f t="shared" si="10"/>
        <v>2.8888888888888888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 t="s">
        <v>846</v>
      </c>
      <c r="C9" t="s">
        <v>829</v>
      </c>
      <c r="D9" t="s">
        <v>839</v>
      </c>
      <c r="E9" t="s">
        <v>179</v>
      </c>
      <c r="F9">
        <v>13.5</v>
      </c>
      <c r="G9">
        <v>39</v>
      </c>
      <c r="H9">
        <v>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0">
        <f t="shared" si="1"/>
        <v>2</v>
      </c>
      <c r="Y9" s="10">
        <f t="shared" si="2"/>
        <v>27</v>
      </c>
      <c r="Z9" s="10">
        <f t="shared" si="10"/>
        <v>2.8888888888888888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 t="s">
        <v>846</v>
      </c>
      <c r="C10" t="s">
        <v>829</v>
      </c>
      <c r="D10" t="s">
        <v>839</v>
      </c>
      <c r="E10" t="s">
        <v>137</v>
      </c>
      <c r="F10">
        <v>13.5</v>
      </c>
      <c r="G10">
        <v>39</v>
      </c>
      <c r="H10">
        <v>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1"/>
        <v>2</v>
      </c>
      <c r="Y10" s="10">
        <f t="shared" si="2"/>
        <v>27</v>
      </c>
      <c r="Z10" s="10">
        <f t="shared" si="10"/>
        <v>2.8888888888888888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 t="s">
        <v>847</v>
      </c>
      <c r="C11" t="s">
        <v>829</v>
      </c>
      <c r="D11" t="s">
        <v>839</v>
      </c>
      <c r="E11" t="s">
        <v>795</v>
      </c>
      <c r="F11">
        <v>16</v>
      </c>
      <c r="G11">
        <v>45</v>
      </c>
      <c r="H11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1"/>
        <v>1</v>
      </c>
      <c r="Y11" s="10">
        <f t="shared" si="2"/>
        <v>16</v>
      </c>
      <c r="Z11" s="10">
        <f t="shared" si="10"/>
        <v>2.8125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 t="s">
        <v>847</v>
      </c>
      <c r="C12" t="s">
        <v>829</v>
      </c>
      <c r="D12" t="s">
        <v>839</v>
      </c>
      <c r="E12" t="s">
        <v>137</v>
      </c>
      <c r="F12">
        <v>16</v>
      </c>
      <c r="G12">
        <v>45</v>
      </c>
      <c r="H12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1"/>
        <v>1</v>
      </c>
      <c r="Y12" s="10">
        <f t="shared" si="2"/>
        <v>16</v>
      </c>
      <c r="Z12" s="10">
        <f t="shared" si="10"/>
        <v>2.8125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 t="s">
        <v>847</v>
      </c>
      <c r="C13" t="s">
        <v>829</v>
      </c>
      <c r="D13" t="s">
        <v>839</v>
      </c>
      <c r="E13" t="s">
        <v>833</v>
      </c>
      <c r="F13">
        <v>16</v>
      </c>
      <c r="G13">
        <v>45</v>
      </c>
      <c r="H13">
        <v>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1</v>
      </c>
      <c r="Y13" s="10">
        <f t="shared" si="2"/>
        <v>16</v>
      </c>
      <c r="Z13" s="10">
        <f t="shared" si="10"/>
        <v>2.8125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 t="s">
        <v>848</v>
      </c>
      <c r="C14" t="s">
        <v>829</v>
      </c>
      <c r="D14" t="s">
        <v>840</v>
      </c>
      <c r="E14" t="s">
        <v>269</v>
      </c>
      <c r="F14">
        <v>7</v>
      </c>
      <c r="G14">
        <v>19</v>
      </c>
      <c r="H14">
        <v>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1</v>
      </c>
      <c r="Y14" s="10">
        <f t="shared" si="2"/>
        <v>7</v>
      </c>
      <c r="Z14" s="10">
        <f t="shared" si="10"/>
        <v>2.7142857142857144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 t="s">
        <v>848</v>
      </c>
      <c r="C15" t="s">
        <v>829</v>
      </c>
      <c r="D15" t="s">
        <v>840</v>
      </c>
      <c r="E15" t="s">
        <v>127</v>
      </c>
      <c r="F15">
        <v>7</v>
      </c>
      <c r="G15">
        <v>19</v>
      </c>
      <c r="H15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1</v>
      </c>
      <c r="Y15" s="10">
        <f t="shared" si="2"/>
        <v>7</v>
      </c>
      <c r="Z15" s="10">
        <f t="shared" si="10"/>
        <v>2.7142857142857144</v>
      </c>
      <c r="AF15" s="10" t="str">
        <f>A1</f>
        <v>PureWhite</v>
      </c>
      <c r="AG15" s="10">
        <f>SUM(AG3:AG14)</f>
        <v>871.80000000000007</v>
      </c>
      <c r="AH15" s="10">
        <f t="shared" ref="AH15:AM15" si="11">SUM(AH3:AH14)</f>
        <v>56</v>
      </c>
      <c r="AI15" s="10">
        <f t="shared" si="11"/>
        <v>0</v>
      </c>
      <c r="AJ15" s="10">
        <f t="shared" si="11"/>
        <v>0</v>
      </c>
      <c r="AK15" s="10">
        <f t="shared" si="11"/>
        <v>0</v>
      </c>
      <c r="AL15" s="10">
        <f t="shared" si="11"/>
        <v>0</v>
      </c>
      <c r="AM15" s="10">
        <f t="shared" si="11"/>
        <v>0</v>
      </c>
    </row>
    <row r="16" spans="1:39" x14ac:dyDescent="0.2">
      <c r="A16" t="s">
        <v>13</v>
      </c>
      <c r="B16" t="s">
        <v>848</v>
      </c>
      <c r="C16" t="s">
        <v>829</v>
      </c>
      <c r="D16" t="s">
        <v>840</v>
      </c>
      <c r="E16" t="s">
        <v>272</v>
      </c>
      <c r="F16">
        <v>7</v>
      </c>
      <c r="G16">
        <v>19</v>
      </c>
      <c r="H16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1</v>
      </c>
      <c r="Y16" s="10">
        <f t="shared" si="2"/>
        <v>7</v>
      </c>
      <c r="Z16" s="10">
        <f t="shared" si="10"/>
        <v>2.7142857142857144</v>
      </c>
    </row>
    <row r="17" spans="1:39" x14ac:dyDescent="0.2">
      <c r="A17" t="s">
        <v>13</v>
      </c>
      <c r="B17" t="s">
        <v>848</v>
      </c>
      <c r="C17" t="s">
        <v>829</v>
      </c>
      <c r="D17" t="s">
        <v>840</v>
      </c>
      <c r="E17" t="s">
        <v>143</v>
      </c>
      <c r="F17">
        <v>7</v>
      </c>
      <c r="G17">
        <v>19</v>
      </c>
      <c r="H17">
        <v>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1</v>
      </c>
      <c r="Y17" s="10">
        <f t="shared" si="2"/>
        <v>7</v>
      </c>
      <c r="Z17" s="10">
        <f t="shared" si="10"/>
        <v>2.7142857142857144</v>
      </c>
      <c r="AC17" s="10"/>
      <c r="AD17" s="10"/>
      <c r="AE17" s="10"/>
    </row>
    <row r="18" spans="1:39" x14ac:dyDescent="0.2">
      <c r="A18" t="s">
        <v>13</v>
      </c>
      <c r="B18" t="s">
        <v>848</v>
      </c>
      <c r="C18" t="s">
        <v>829</v>
      </c>
      <c r="D18" t="s">
        <v>840</v>
      </c>
      <c r="E18" t="s">
        <v>795</v>
      </c>
      <c r="F18">
        <v>7</v>
      </c>
      <c r="G18">
        <v>19</v>
      </c>
      <c r="H18">
        <v>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1</v>
      </c>
      <c r="Y18" s="10">
        <f t="shared" si="2"/>
        <v>7</v>
      </c>
      <c r="Z18" s="10">
        <f t="shared" si="10"/>
        <v>2.7142857142857144</v>
      </c>
      <c r="AC18" s="10"/>
      <c r="AD18" s="10"/>
      <c r="AE18" s="10"/>
    </row>
    <row r="19" spans="1:39" x14ac:dyDescent="0.2">
      <c r="A19" t="s">
        <v>13</v>
      </c>
      <c r="B19" t="s">
        <v>849</v>
      </c>
      <c r="C19" t="s">
        <v>861</v>
      </c>
      <c r="D19" t="s">
        <v>845</v>
      </c>
      <c r="E19" t="s">
        <v>795</v>
      </c>
      <c r="F19">
        <v>23</v>
      </c>
      <c r="G19">
        <v>69</v>
      </c>
      <c r="H19">
        <v>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1</v>
      </c>
      <c r="Y19" s="10">
        <f t="shared" si="2"/>
        <v>23</v>
      </c>
      <c r="Z19" s="10">
        <f t="shared" si="10"/>
        <v>3</v>
      </c>
      <c r="AB19" t="s">
        <v>12</v>
      </c>
      <c r="AC19" t="s">
        <v>271</v>
      </c>
      <c r="AD19" t="s">
        <v>141</v>
      </c>
      <c r="AE19" t="s">
        <v>278</v>
      </c>
      <c r="AF19" t="s">
        <v>272</v>
      </c>
      <c r="AG19">
        <v>41.9</v>
      </c>
      <c r="AH19">
        <v>119</v>
      </c>
      <c r="AI19"/>
      <c r="AJ19">
        <v>2</v>
      </c>
      <c r="AK19">
        <v>1</v>
      </c>
      <c r="AL19">
        <v>1</v>
      </c>
      <c r="AM19"/>
    </row>
    <row r="20" spans="1:39" x14ac:dyDescent="0.2">
      <c r="A20" t="s">
        <v>13</v>
      </c>
      <c r="B20" t="s">
        <v>849</v>
      </c>
      <c r="C20" t="s">
        <v>861</v>
      </c>
      <c r="D20" t="s">
        <v>845</v>
      </c>
      <c r="E20" t="s">
        <v>834</v>
      </c>
      <c r="F20">
        <v>23</v>
      </c>
      <c r="G20">
        <v>69</v>
      </c>
      <c r="H20">
        <v>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1</v>
      </c>
      <c r="Y20" s="10">
        <f t="shared" si="2"/>
        <v>23</v>
      </c>
      <c r="Z20" s="10">
        <f t="shared" si="10"/>
        <v>3</v>
      </c>
      <c r="AB20" t="s">
        <v>12</v>
      </c>
      <c r="AC20" t="s">
        <v>273</v>
      </c>
      <c r="AD20" t="s">
        <v>141</v>
      </c>
      <c r="AE20" t="s">
        <v>274</v>
      </c>
      <c r="AF20" t="s">
        <v>239</v>
      </c>
      <c r="AG20">
        <v>47</v>
      </c>
      <c r="AH20">
        <v>139</v>
      </c>
      <c r="AI20">
        <v>1</v>
      </c>
      <c r="AJ20">
        <v>1</v>
      </c>
      <c r="AK20">
        <v>1</v>
      </c>
      <c r="AL20">
        <v>1</v>
      </c>
      <c r="AM20"/>
    </row>
    <row r="21" spans="1:39" x14ac:dyDescent="0.2">
      <c r="A21" t="s">
        <v>13</v>
      </c>
      <c r="B21" t="s">
        <v>849</v>
      </c>
      <c r="C21" t="s">
        <v>861</v>
      </c>
      <c r="D21" t="s">
        <v>845</v>
      </c>
      <c r="E21" t="s">
        <v>698</v>
      </c>
      <c r="F21">
        <v>23</v>
      </c>
      <c r="G21">
        <v>69</v>
      </c>
      <c r="H21">
        <v>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1</v>
      </c>
      <c r="Y21" s="10">
        <f t="shared" si="2"/>
        <v>23</v>
      </c>
      <c r="Z21" s="10">
        <f t="shared" si="10"/>
        <v>3</v>
      </c>
      <c r="AB21" t="s">
        <v>12</v>
      </c>
      <c r="AC21" t="s">
        <v>275</v>
      </c>
      <c r="AD21" t="s">
        <v>141</v>
      </c>
      <c r="AE21" t="s">
        <v>276</v>
      </c>
      <c r="AF21" t="s">
        <v>122</v>
      </c>
      <c r="AG21">
        <v>47</v>
      </c>
      <c r="AH21">
        <v>139</v>
      </c>
      <c r="AI21">
        <v>2</v>
      </c>
      <c r="AJ21">
        <v>1</v>
      </c>
      <c r="AK21">
        <v>1</v>
      </c>
      <c r="AL21">
        <v>1</v>
      </c>
      <c r="AM21">
        <v>1</v>
      </c>
    </row>
    <row r="22" spans="1:39" x14ac:dyDescent="0.2">
      <c r="A22" t="s">
        <v>13</v>
      </c>
      <c r="B22" t="s">
        <v>849</v>
      </c>
      <c r="C22" t="s">
        <v>861</v>
      </c>
      <c r="D22" t="s">
        <v>845</v>
      </c>
      <c r="E22" t="s">
        <v>127</v>
      </c>
      <c r="F22">
        <v>23</v>
      </c>
      <c r="G22">
        <v>69</v>
      </c>
      <c r="H22">
        <v>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1</v>
      </c>
      <c r="Y22" s="10">
        <f t="shared" si="2"/>
        <v>23</v>
      </c>
      <c r="Z22" s="10">
        <f t="shared" si="10"/>
        <v>3</v>
      </c>
      <c r="AB22" t="s">
        <v>12</v>
      </c>
      <c r="AC22" t="s">
        <v>275</v>
      </c>
      <c r="AD22" t="s">
        <v>141</v>
      </c>
      <c r="AE22" t="s">
        <v>277</v>
      </c>
      <c r="AF22" t="s">
        <v>155</v>
      </c>
      <c r="AG22">
        <v>47</v>
      </c>
      <c r="AH22">
        <v>139</v>
      </c>
      <c r="AI22">
        <v>2</v>
      </c>
      <c r="AJ22">
        <v>1</v>
      </c>
      <c r="AK22">
        <v>1</v>
      </c>
      <c r="AL22">
        <v>1</v>
      </c>
      <c r="AM22">
        <v>1</v>
      </c>
    </row>
    <row r="23" spans="1:39" x14ac:dyDescent="0.2">
      <c r="A23" t="s">
        <v>13</v>
      </c>
      <c r="B23" t="s">
        <v>850</v>
      </c>
      <c r="C23" t="s">
        <v>861</v>
      </c>
      <c r="D23" t="s">
        <v>843</v>
      </c>
      <c r="E23" t="s">
        <v>248</v>
      </c>
      <c r="F23">
        <v>21</v>
      </c>
      <c r="G23">
        <v>59</v>
      </c>
      <c r="H23">
        <v>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1</v>
      </c>
      <c r="Y23" s="10">
        <f t="shared" si="2"/>
        <v>21</v>
      </c>
      <c r="Z23" s="10">
        <f t="shared" si="10"/>
        <v>2.8095238095238093</v>
      </c>
      <c r="AB23" t="s">
        <v>12</v>
      </c>
      <c r="AC23" t="s">
        <v>279</v>
      </c>
      <c r="AD23" t="s">
        <v>141</v>
      </c>
      <c r="AE23" t="s">
        <v>281</v>
      </c>
      <c r="AF23" t="s">
        <v>280</v>
      </c>
      <c r="AG23">
        <v>36</v>
      </c>
      <c r="AH23">
        <v>99</v>
      </c>
      <c r="AI23">
        <v>1</v>
      </c>
      <c r="AJ23">
        <v>1</v>
      </c>
      <c r="AK23">
        <v>1</v>
      </c>
      <c r="AL23">
        <v>1</v>
      </c>
      <c r="AM23"/>
    </row>
    <row r="24" spans="1:39" x14ac:dyDescent="0.2">
      <c r="A24" t="s">
        <v>13</v>
      </c>
      <c r="B24" t="s">
        <v>850</v>
      </c>
      <c r="C24" t="s">
        <v>861</v>
      </c>
      <c r="D24" t="s">
        <v>843</v>
      </c>
      <c r="E24" t="s">
        <v>239</v>
      </c>
      <c r="F24">
        <v>21</v>
      </c>
      <c r="G24">
        <v>59</v>
      </c>
      <c r="H24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1</v>
      </c>
      <c r="Y24" s="10">
        <f t="shared" si="2"/>
        <v>21</v>
      </c>
      <c r="Z24" s="10">
        <f t="shared" si="10"/>
        <v>2.8095238095238093</v>
      </c>
      <c r="AB24" t="s">
        <v>14</v>
      </c>
      <c r="AC24" t="s">
        <v>282</v>
      </c>
      <c r="AD24" t="s">
        <v>141</v>
      </c>
      <c r="AE24" t="s">
        <v>283</v>
      </c>
      <c r="AF24" t="s">
        <v>122</v>
      </c>
      <c r="AG24">
        <v>60.1</v>
      </c>
      <c r="AH24">
        <v>169</v>
      </c>
      <c r="AI24">
        <v>1</v>
      </c>
      <c r="AJ24">
        <v>1</v>
      </c>
      <c r="AK24">
        <v>1</v>
      </c>
      <c r="AL24">
        <v>1</v>
      </c>
      <c r="AM24"/>
    </row>
    <row r="25" spans="1:39" x14ac:dyDescent="0.2">
      <c r="A25" t="s">
        <v>13</v>
      </c>
      <c r="B25" t="s">
        <v>851</v>
      </c>
      <c r="C25" t="s">
        <v>861</v>
      </c>
      <c r="D25" t="s">
        <v>838</v>
      </c>
      <c r="E25" t="s">
        <v>159</v>
      </c>
      <c r="F25">
        <v>20</v>
      </c>
      <c r="G25">
        <f t="shared" ref="G25:G26" si="12">SUM(F25*2.8)</f>
        <v>56</v>
      </c>
      <c r="H25">
        <v>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1</v>
      </c>
      <c r="Y25" s="10">
        <f t="shared" si="2"/>
        <v>20</v>
      </c>
      <c r="Z25" s="10">
        <f t="shared" si="10"/>
        <v>2.8</v>
      </c>
      <c r="AB25" t="s">
        <v>12</v>
      </c>
      <c r="AC25" t="s">
        <v>284</v>
      </c>
      <c r="AD25" t="s">
        <v>285</v>
      </c>
      <c r="AE25" t="s">
        <v>286</v>
      </c>
      <c r="AF25" t="s">
        <v>239</v>
      </c>
      <c r="AG25">
        <v>41.9</v>
      </c>
      <c r="AH25">
        <v>119</v>
      </c>
      <c r="AI25">
        <v>1</v>
      </c>
      <c r="AJ25">
        <v>1</v>
      </c>
      <c r="AK25">
        <v>1</v>
      </c>
      <c r="AL25">
        <v>1</v>
      </c>
      <c r="AM25"/>
    </row>
    <row r="26" spans="1:39" x14ac:dyDescent="0.2">
      <c r="A26" t="s">
        <v>13</v>
      </c>
      <c r="B26" t="s">
        <v>851</v>
      </c>
      <c r="C26" t="s">
        <v>861</v>
      </c>
      <c r="D26" t="s">
        <v>838</v>
      </c>
      <c r="E26" t="s">
        <v>137</v>
      </c>
      <c r="F26">
        <v>20</v>
      </c>
      <c r="G26">
        <f t="shared" si="12"/>
        <v>56</v>
      </c>
      <c r="H26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1</v>
      </c>
      <c r="Y26" s="10">
        <f t="shared" si="2"/>
        <v>20</v>
      </c>
      <c r="Z26" s="10">
        <f t="shared" si="10"/>
        <v>2.8</v>
      </c>
      <c r="AB26" t="s">
        <v>12</v>
      </c>
      <c r="AC26" t="s">
        <v>287</v>
      </c>
      <c r="AD26" t="s">
        <v>144</v>
      </c>
      <c r="AE26" t="s">
        <v>288</v>
      </c>
      <c r="AF26" t="s">
        <v>155</v>
      </c>
      <c r="AG26">
        <v>36</v>
      </c>
      <c r="AH26">
        <v>99</v>
      </c>
      <c r="AI26">
        <v>1</v>
      </c>
      <c r="AJ26">
        <v>1</v>
      </c>
      <c r="AK26">
        <v>1</v>
      </c>
      <c r="AL26">
        <v>1</v>
      </c>
      <c r="AM26"/>
    </row>
    <row r="27" spans="1:39" x14ac:dyDescent="0.2">
      <c r="A27" t="s">
        <v>13</v>
      </c>
      <c r="B27" t="s">
        <v>852</v>
      </c>
      <c r="C27" t="s">
        <v>861</v>
      </c>
      <c r="D27" t="s">
        <v>838</v>
      </c>
      <c r="E27" t="s">
        <v>698</v>
      </c>
      <c r="F27">
        <v>20.5</v>
      </c>
      <c r="G27">
        <v>59</v>
      </c>
      <c r="H27">
        <v>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1</v>
      </c>
      <c r="Y27" s="10">
        <f t="shared" si="2"/>
        <v>20.5</v>
      </c>
      <c r="Z27" s="10">
        <f t="shared" si="10"/>
        <v>2.8780487804878048</v>
      </c>
      <c r="AB27" t="s">
        <v>13</v>
      </c>
      <c r="AC27" t="s">
        <v>289</v>
      </c>
      <c r="AD27" t="s">
        <v>144</v>
      </c>
      <c r="AE27" t="s">
        <v>291</v>
      </c>
      <c r="AF27" t="s">
        <v>290</v>
      </c>
      <c r="AG27">
        <v>30.9</v>
      </c>
      <c r="AH27">
        <v>89</v>
      </c>
      <c r="AI27">
        <v>1</v>
      </c>
      <c r="AJ27">
        <v>1</v>
      </c>
      <c r="AK27">
        <v>1</v>
      </c>
      <c r="AL27">
        <v>1</v>
      </c>
      <c r="AM27"/>
    </row>
    <row r="28" spans="1:39" x14ac:dyDescent="0.2">
      <c r="A28" t="s">
        <v>13</v>
      </c>
      <c r="B28" t="s">
        <v>852</v>
      </c>
      <c r="C28" t="s">
        <v>861</v>
      </c>
      <c r="D28" t="s">
        <v>838</v>
      </c>
      <c r="E28" t="s">
        <v>795</v>
      </c>
      <c r="F28">
        <v>20.5</v>
      </c>
      <c r="G28">
        <v>59</v>
      </c>
      <c r="H28">
        <v>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1</v>
      </c>
      <c r="Y28" s="10">
        <f t="shared" si="2"/>
        <v>20.5</v>
      </c>
      <c r="Z28" s="10">
        <f t="shared" si="10"/>
        <v>2.8780487804878048</v>
      </c>
      <c r="AB28" t="s">
        <v>13</v>
      </c>
      <c r="AC28" t="s">
        <v>293</v>
      </c>
      <c r="AD28" t="s">
        <v>144</v>
      </c>
      <c r="AE28" t="s">
        <v>292</v>
      </c>
      <c r="AF28" t="s">
        <v>122</v>
      </c>
      <c r="AG28">
        <v>36</v>
      </c>
      <c r="AH28">
        <v>99</v>
      </c>
      <c r="AI28">
        <v>1</v>
      </c>
      <c r="AJ28">
        <v>2</v>
      </c>
      <c r="AK28">
        <v>1</v>
      </c>
      <c r="AL28">
        <v>1</v>
      </c>
      <c r="AM28"/>
    </row>
    <row r="29" spans="1:39" x14ac:dyDescent="0.2">
      <c r="A29" t="s">
        <v>13</v>
      </c>
      <c r="B29" t="s">
        <v>853</v>
      </c>
      <c r="C29" t="s">
        <v>861</v>
      </c>
      <c r="D29" t="s">
        <v>838</v>
      </c>
      <c r="E29" t="s">
        <v>137</v>
      </c>
      <c r="F29">
        <v>28</v>
      </c>
      <c r="G29">
        <v>79</v>
      </c>
      <c r="H29">
        <v>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1</v>
      </c>
      <c r="Y29" s="10">
        <f t="shared" si="2"/>
        <v>28</v>
      </c>
      <c r="Z29" s="10">
        <f t="shared" si="10"/>
        <v>2.8214285714285716</v>
      </c>
      <c r="AB29" t="s">
        <v>14</v>
      </c>
      <c r="AC29" t="s">
        <v>294</v>
      </c>
      <c r="AD29" t="s">
        <v>144</v>
      </c>
      <c r="AE29" t="s">
        <v>295</v>
      </c>
      <c r="AF29" t="s">
        <v>159</v>
      </c>
      <c r="AG29">
        <v>36</v>
      </c>
      <c r="AH29">
        <v>99</v>
      </c>
      <c r="AI29">
        <v>1</v>
      </c>
      <c r="AJ29">
        <v>2</v>
      </c>
      <c r="AK29">
        <v>1</v>
      </c>
      <c r="AL29">
        <v>1</v>
      </c>
      <c r="AM29"/>
    </row>
    <row r="30" spans="1:39" x14ac:dyDescent="0.2">
      <c r="A30" t="s">
        <v>13</v>
      </c>
      <c r="B30" t="s">
        <v>853</v>
      </c>
      <c r="C30" t="s">
        <v>861</v>
      </c>
      <c r="D30" t="s">
        <v>838</v>
      </c>
      <c r="E30" t="s">
        <v>75</v>
      </c>
      <c r="F30">
        <v>28</v>
      </c>
      <c r="G30">
        <v>79</v>
      </c>
      <c r="H30">
        <v>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1</v>
      </c>
      <c r="Y30" s="10">
        <f t="shared" si="2"/>
        <v>28</v>
      </c>
      <c r="Z30" s="10">
        <f t="shared" si="10"/>
        <v>2.8214285714285716</v>
      </c>
      <c r="AB30" t="s">
        <v>12</v>
      </c>
      <c r="AC30" t="s">
        <v>296</v>
      </c>
      <c r="AD30" t="s">
        <v>144</v>
      </c>
      <c r="AE30" t="s">
        <v>297</v>
      </c>
      <c r="AF30" t="s">
        <v>122</v>
      </c>
      <c r="AG30">
        <v>36</v>
      </c>
      <c r="AH30">
        <v>99</v>
      </c>
      <c r="AI30">
        <v>1</v>
      </c>
      <c r="AJ30">
        <v>2</v>
      </c>
      <c r="AK30">
        <v>1</v>
      </c>
      <c r="AL30">
        <v>1</v>
      </c>
      <c r="AM30"/>
    </row>
    <row r="31" spans="1:39" x14ac:dyDescent="0.2">
      <c r="A31" t="s">
        <v>13</v>
      </c>
      <c r="B31" t="s">
        <v>854</v>
      </c>
      <c r="C31" t="s">
        <v>861</v>
      </c>
      <c r="D31" t="s">
        <v>842</v>
      </c>
      <c r="E31" t="s">
        <v>698</v>
      </c>
      <c r="F31">
        <v>27</v>
      </c>
      <c r="G31">
        <v>79</v>
      </c>
      <c r="H31">
        <v>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2</v>
      </c>
      <c r="Y31" s="10">
        <f t="shared" si="2"/>
        <v>54</v>
      </c>
      <c r="Z31" s="10">
        <f t="shared" si="10"/>
        <v>2.925925925925926</v>
      </c>
      <c r="AB31" t="s">
        <v>13</v>
      </c>
      <c r="AC31" t="s">
        <v>298</v>
      </c>
      <c r="AD31" t="s">
        <v>128</v>
      </c>
      <c r="AE31" t="s">
        <v>299</v>
      </c>
      <c r="AF31" t="s">
        <v>230</v>
      </c>
      <c r="AG31">
        <v>36</v>
      </c>
      <c r="AH31">
        <v>99</v>
      </c>
      <c r="AI31">
        <v>1</v>
      </c>
      <c r="AJ31">
        <v>2</v>
      </c>
      <c r="AK31">
        <v>1</v>
      </c>
      <c r="AL31"/>
      <c r="AM31"/>
    </row>
    <row r="32" spans="1:39" x14ac:dyDescent="0.2">
      <c r="A32" t="s">
        <v>13</v>
      </c>
      <c r="B32" t="s">
        <v>854</v>
      </c>
      <c r="C32" t="s">
        <v>861</v>
      </c>
      <c r="D32" t="s">
        <v>842</v>
      </c>
      <c r="E32" t="s">
        <v>795</v>
      </c>
      <c r="F32">
        <v>27</v>
      </c>
      <c r="G32">
        <v>79</v>
      </c>
      <c r="H32">
        <v>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2</v>
      </c>
      <c r="Y32" s="10">
        <f t="shared" si="2"/>
        <v>54</v>
      </c>
      <c r="Z32" s="10">
        <f t="shared" si="10"/>
        <v>2.925925925925926</v>
      </c>
      <c r="AB32" t="s">
        <v>13</v>
      </c>
      <c r="AC32" t="s">
        <v>298</v>
      </c>
      <c r="AD32" t="s">
        <v>128</v>
      </c>
      <c r="AE32" t="s">
        <v>299</v>
      </c>
      <c r="AF32" t="s">
        <v>155</v>
      </c>
      <c r="AG32">
        <v>36</v>
      </c>
      <c r="AH32">
        <v>99</v>
      </c>
      <c r="AI32">
        <v>2</v>
      </c>
      <c r="AJ32">
        <v>2</v>
      </c>
      <c r="AK32">
        <v>1</v>
      </c>
      <c r="AL32"/>
      <c r="AM32"/>
    </row>
    <row r="33" spans="1:31" x14ac:dyDescent="0.2">
      <c r="A33" t="s">
        <v>13</v>
      </c>
      <c r="B33" t="s">
        <v>854</v>
      </c>
      <c r="C33" t="s">
        <v>861</v>
      </c>
      <c r="D33" t="s">
        <v>842</v>
      </c>
      <c r="E33" t="s">
        <v>248</v>
      </c>
      <c r="F33">
        <v>27</v>
      </c>
      <c r="G33">
        <v>79</v>
      </c>
      <c r="H33">
        <v>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2</v>
      </c>
      <c r="Y33" s="10">
        <f t="shared" si="2"/>
        <v>54</v>
      </c>
      <c r="Z33" s="10">
        <f t="shared" si="10"/>
        <v>2.925925925925926</v>
      </c>
      <c r="AC33" s="10"/>
      <c r="AD33" s="10"/>
      <c r="AE33" s="10"/>
    </row>
    <row r="34" spans="1:31" x14ac:dyDescent="0.2">
      <c r="A34" t="s">
        <v>13</v>
      </c>
      <c r="B34" t="s">
        <v>855</v>
      </c>
      <c r="C34" t="s">
        <v>861</v>
      </c>
      <c r="D34" t="s">
        <v>844</v>
      </c>
      <c r="E34" t="s">
        <v>75</v>
      </c>
      <c r="F34">
        <v>20</v>
      </c>
      <c r="G34">
        <v>59</v>
      </c>
      <c r="H34">
        <v>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1</v>
      </c>
      <c r="Y34" s="10">
        <f t="shared" si="2"/>
        <v>20</v>
      </c>
      <c r="Z34" s="10">
        <f t="shared" ref="Z34:Z77" si="13">SUM(G34/F34)</f>
        <v>2.95</v>
      </c>
      <c r="AC34" s="10"/>
      <c r="AD34" s="10"/>
      <c r="AE34" s="10"/>
    </row>
    <row r="35" spans="1:31" x14ac:dyDescent="0.2">
      <c r="A35" t="s">
        <v>13</v>
      </c>
      <c r="B35" t="s">
        <v>855</v>
      </c>
      <c r="C35" t="s">
        <v>861</v>
      </c>
      <c r="D35" t="s">
        <v>844</v>
      </c>
      <c r="E35" t="s">
        <v>127</v>
      </c>
      <c r="F35">
        <v>20</v>
      </c>
      <c r="G35">
        <v>59</v>
      </c>
      <c r="H35">
        <v>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1</v>
      </c>
      <c r="Y35" s="10">
        <f t="shared" si="2"/>
        <v>20</v>
      </c>
      <c r="Z35" s="10">
        <f t="shared" si="13"/>
        <v>2.95</v>
      </c>
      <c r="AC35" s="10"/>
      <c r="AD35" s="10"/>
      <c r="AE35" s="10"/>
    </row>
    <row r="36" spans="1:31" x14ac:dyDescent="0.2">
      <c r="A36" t="s">
        <v>13</v>
      </c>
      <c r="B36" t="s">
        <v>855</v>
      </c>
      <c r="C36" t="s">
        <v>861</v>
      </c>
      <c r="D36" t="s">
        <v>844</v>
      </c>
      <c r="E36" t="s">
        <v>795</v>
      </c>
      <c r="F36">
        <v>20</v>
      </c>
      <c r="G36">
        <v>59</v>
      </c>
      <c r="H36">
        <v>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1</v>
      </c>
      <c r="Y36" s="10">
        <f t="shared" si="2"/>
        <v>20</v>
      </c>
      <c r="Z36" s="10">
        <f t="shared" si="13"/>
        <v>2.95</v>
      </c>
      <c r="AC36" s="10"/>
      <c r="AD36" s="10"/>
      <c r="AE36" s="10"/>
    </row>
    <row r="37" spans="1:31" x14ac:dyDescent="0.2">
      <c r="A37" t="s">
        <v>13</v>
      </c>
      <c r="B37" t="s">
        <v>856</v>
      </c>
      <c r="C37" t="s">
        <v>861</v>
      </c>
      <c r="D37" t="s">
        <v>841</v>
      </c>
      <c r="E37" t="s">
        <v>127</v>
      </c>
      <c r="F37">
        <v>15.5</v>
      </c>
      <c r="G37">
        <v>45</v>
      </c>
      <c r="H37">
        <v>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1</v>
      </c>
      <c r="Y37" s="10">
        <f t="shared" si="2"/>
        <v>15.5</v>
      </c>
      <c r="Z37" s="10">
        <f t="shared" si="13"/>
        <v>2.903225806451613</v>
      </c>
      <c r="AC37" s="10"/>
      <c r="AD37" s="10"/>
      <c r="AE37" s="10"/>
    </row>
    <row r="38" spans="1:31" x14ac:dyDescent="0.2">
      <c r="A38" t="s">
        <v>13</v>
      </c>
      <c r="B38" t="s">
        <v>856</v>
      </c>
      <c r="C38" t="s">
        <v>861</v>
      </c>
      <c r="D38" t="s">
        <v>841</v>
      </c>
      <c r="E38" t="s">
        <v>795</v>
      </c>
      <c r="F38">
        <v>15.5</v>
      </c>
      <c r="G38">
        <v>45</v>
      </c>
      <c r="H38">
        <v>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1</v>
      </c>
      <c r="Y38" s="10">
        <f t="shared" si="2"/>
        <v>15.5</v>
      </c>
      <c r="Z38" s="10">
        <f t="shared" si="13"/>
        <v>2.903225806451613</v>
      </c>
      <c r="AC38" s="10"/>
      <c r="AD38" s="10"/>
      <c r="AE38" s="10"/>
    </row>
    <row r="39" spans="1:31" x14ac:dyDescent="0.2">
      <c r="A39" t="s">
        <v>13</v>
      </c>
      <c r="B39" t="s">
        <v>856</v>
      </c>
      <c r="C39" t="s">
        <v>861</v>
      </c>
      <c r="D39" t="s">
        <v>841</v>
      </c>
      <c r="E39" t="s">
        <v>248</v>
      </c>
      <c r="F39">
        <v>15.5</v>
      </c>
      <c r="G39">
        <v>45</v>
      </c>
      <c r="H39"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1</v>
      </c>
      <c r="Y39" s="10">
        <f t="shared" si="2"/>
        <v>15.5</v>
      </c>
      <c r="Z39" s="10">
        <f t="shared" si="13"/>
        <v>2.903225806451613</v>
      </c>
      <c r="AC39" s="10"/>
      <c r="AD39" s="10"/>
      <c r="AE39" s="10"/>
    </row>
    <row r="40" spans="1:31" x14ac:dyDescent="0.2">
      <c r="A40" t="s">
        <v>13</v>
      </c>
      <c r="B40" t="s">
        <v>856</v>
      </c>
      <c r="C40" t="s">
        <v>861</v>
      </c>
      <c r="D40" t="s">
        <v>841</v>
      </c>
      <c r="E40" t="s">
        <v>698</v>
      </c>
      <c r="F40">
        <v>15.5</v>
      </c>
      <c r="G40">
        <v>45</v>
      </c>
      <c r="H40">
        <v>1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1</v>
      </c>
      <c r="Y40" s="10">
        <f t="shared" si="2"/>
        <v>15.5</v>
      </c>
      <c r="Z40" s="10">
        <f t="shared" si="13"/>
        <v>2.903225806451613</v>
      </c>
      <c r="AC40" s="10"/>
      <c r="AD40" s="10"/>
      <c r="AE40" s="10"/>
    </row>
    <row r="41" spans="1:31" x14ac:dyDescent="0.2">
      <c r="A41" t="s">
        <v>13</v>
      </c>
      <c r="B41" t="s">
        <v>856</v>
      </c>
      <c r="C41" t="s">
        <v>861</v>
      </c>
      <c r="D41" t="s">
        <v>841</v>
      </c>
      <c r="E41" t="s">
        <v>835</v>
      </c>
      <c r="F41">
        <v>15.5</v>
      </c>
      <c r="G41">
        <v>45</v>
      </c>
      <c r="H41">
        <v>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1</v>
      </c>
      <c r="Y41" s="10">
        <f t="shared" si="2"/>
        <v>15.5</v>
      </c>
      <c r="Z41" s="10">
        <f t="shared" si="13"/>
        <v>2.903225806451613</v>
      </c>
      <c r="AC41" s="10"/>
      <c r="AD41" s="10"/>
      <c r="AE41" s="10"/>
    </row>
    <row r="42" spans="1:31" x14ac:dyDescent="0.2">
      <c r="A42" t="s">
        <v>13</v>
      </c>
      <c r="B42" t="s">
        <v>856</v>
      </c>
      <c r="C42" t="s">
        <v>861</v>
      </c>
      <c r="D42" t="s">
        <v>841</v>
      </c>
      <c r="E42" t="s">
        <v>239</v>
      </c>
      <c r="F42">
        <v>15.5</v>
      </c>
      <c r="G42">
        <v>45</v>
      </c>
      <c r="H42"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1</v>
      </c>
      <c r="Y42" s="10">
        <f t="shared" si="2"/>
        <v>15.5</v>
      </c>
      <c r="Z42" s="10">
        <f t="shared" si="13"/>
        <v>2.903225806451613</v>
      </c>
      <c r="AC42" s="10"/>
      <c r="AD42" s="10"/>
      <c r="AE42" s="10"/>
    </row>
    <row r="43" spans="1:31" x14ac:dyDescent="0.2">
      <c r="A43" t="s">
        <v>13</v>
      </c>
      <c r="B43" t="s">
        <v>856</v>
      </c>
      <c r="C43" t="s">
        <v>861</v>
      </c>
      <c r="D43" t="s">
        <v>841</v>
      </c>
      <c r="E43" t="s">
        <v>836</v>
      </c>
      <c r="F43">
        <v>15.5</v>
      </c>
      <c r="G43">
        <v>45</v>
      </c>
      <c r="H43">
        <v>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1</v>
      </c>
      <c r="Y43" s="10">
        <f t="shared" si="2"/>
        <v>15.5</v>
      </c>
      <c r="Z43" s="10">
        <f t="shared" si="13"/>
        <v>2.903225806451613</v>
      </c>
      <c r="AC43" s="10"/>
      <c r="AD43" s="10"/>
      <c r="AE43" s="10"/>
    </row>
    <row r="44" spans="1:31" x14ac:dyDescent="0.2">
      <c r="A44" t="s">
        <v>13</v>
      </c>
      <c r="B44" t="s">
        <v>856</v>
      </c>
      <c r="C44" t="s">
        <v>861</v>
      </c>
      <c r="D44" t="s">
        <v>841</v>
      </c>
      <c r="E44" t="s">
        <v>272</v>
      </c>
      <c r="F44">
        <v>15.5</v>
      </c>
      <c r="G44">
        <v>45</v>
      </c>
      <c r="H44">
        <v>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1</v>
      </c>
      <c r="Y44" s="10">
        <f t="shared" si="2"/>
        <v>15.5</v>
      </c>
      <c r="Z44" s="10">
        <f t="shared" si="13"/>
        <v>2.903225806451613</v>
      </c>
      <c r="AC44" s="10"/>
      <c r="AD44" s="10"/>
      <c r="AE44" s="10"/>
    </row>
    <row r="45" spans="1:31" x14ac:dyDescent="0.2">
      <c r="A45" t="s">
        <v>13</v>
      </c>
      <c r="B45" t="s">
        <v>857</v>
      </c>
      <c r="C45" t="s">
        <v>837</v>
      </c>
      <c r="D45" t="s">
        <v>131</v>
      </c>
      <c r="E45" t="s">
        <v>122</v>
      </c>
      <c r="F45">
        <v>5.8</v>
      </c>
      <c r="G45">
        <v>27</v>
      </c>
      <c r="H45">
        <v>2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2</v>
      </c>
      <c r="Y45" s="10">
        <f t="shared" si="2"/>
        <v>11.6</v>
      </c>
      <c r="Z45" s="10">
        <f t="shared" si="13"/>
        <v>4.6551724137931032</v>
      </c>
      <c r="AC45" s="10"/>
      <c r="AD45" s="10"/>
      <c r="AE45" s="10"/>
    </row>
    <row r="46" spans="1:31" x14ac:dyDescent="0.2">
      <c r="A46" t="s">
        <v>13</v>
      </c>
      <c r="B46" t="s">
        <v>858</v>
      </c>
      <c r="C46" t="s">
        <v>837</v>
      </c>
      <c r="D46" t="s">
        <v>131</v>
      </c>
      <c r="E46" t="s">
        <v>122</v>
      </c>
      <c r="F46">
        <v>5.8</v>
      </c>
      <c r="G46">
        <v>27</v>
      </c>
      <c r="H46">
        <v>2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2</v>
      </c>
      <c r="Y46" s="10">
        <f t="shared" si="2"/>
        <v>11.6</v>
      </c>
      <c r="Z46" s="10">
        <f t="shared" si="13"/>
        <v>4.6551724137931032</v>
      </c>
      <c r="AC46" s="10"/>
      <c r="AD46" s="10"/>
      <c r="AE46" s="10"/>
    </row>
    <row r="47" spans="1:31" x14ac:dyDescent="0.2">
      <c r="A47" t="s">
        <v>13</v>
      </c>
      <c r="B47" t="s">
        <v>859</v>
      </c>
      <c r="C47" t="s">
        <v>837</v>
      </c>
      <c r="D47" t="s">
        <v>131</v>
      </c>
      <c r="E47" t="s">
        <v>122</v>
      </c>
      <c r="F47">
        <v>5.8</v>
      </c>
      <c r="G47">
        <v>27</v>
      </c>
      <c r="H47">
        <v>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4</v>
      </c>
      <c r="Y47" s="10">
        <f t="shared" si="2"/>
        <v>23.2</v>
      </c>
      <c r="Z47" s="10">
        <f t="shared" si="13"/>
        <v>4.6551724137931032</v>
      </c>
      <c r="AC47" s="10"/>
      <c r="AD47" s="10"/>
      <c r="AE47" s="10"/>
    </row>
    <row r="48" spans="1:31" x14ac:dyDescent="0.2">
      <c r="A48" t="s">
        <v>13</v>
      </c>
      <c r="B48" t="s">
        <v>860</v>
      </c>
      <c r="C48" t="s">
        <v>837</v>
      </c>
      <c r="D48" t="s">
        <v>131</v>
      </c>
      <c r="E48" t="s">
        <v>122</v>
      </c>
      <c r="F48">
        <v>5.8</v>
      </c>
      <c r="G48">
        <v>27</v>
      </c>
      <c r="H48">
        <v>3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3</v>
      </c>
      <c r="Y48" s="10">
        <f t="shared" si="2"/>
        <v>17.399999999999999</v>
      </c>
      <c r="Z48" s="10">
        <f t="shared" si="13"/>
        <v>4.6551724137931032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3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3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3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3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3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3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3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3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3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3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3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3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3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3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3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3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ref="X65:X128" si="14">SUM(H65:M65)</f>
        <v>0</v>
      </c>
      <c r="Y65" s="10">
        <f t="shared" si="2"/>
        <v>0</v>
      </c>
      <c r="Z65" s="10" t="e">
        <f t="shared" si="13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4"/>
        <v>0</v>
      </c>
      <c r="Y66" s="10">
        <f t="shared" ref="Y66:Y129" si="15">F66*X66</f>
        <v>0</v>
      </c>
      <c r="Z66" s="10" t="e">
        <f t="shared" si="13"/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4"/>
        <v>0</v>
      </c>
      <c r="Y67" s="10">
        <f t="shared" si="15"/>
        <v>0</v>
      </c>
      <c r="Z67" s="10" t="e">
        <f t="shared" si="13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4"/>
        <v>0</v>
      </c>
      <c r="Y68" s="10">
        <f t="shared" si="15"/>
        <v>0</v>
      </c>
      <c r="Z68" s="10" t="e">
        <f t="shared" si="13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4"/>
        <v>0</v>
      </c>
      <c r="Y69" s="10">
        <f t="shared" si="15"/>
        <v>0</v>
      </c>
      <c r="Z69" s="10" t="e">
        <f t="shared" si="13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4"/>
        <v>0</v>
      </c>
      <c r="Y70" s="10">
        <f t="shared" si="15"/>
        <v>0</v>
      </c>
      <c r="Z70" s="10" t="e">
        <f t="shared" si="13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4"/>
        <v>0</v>
      </c>
      <c r="Y71" s="10">
        <f t="shared" si="15"/>
        <v>0</v>
      </c>
      <c r="Z71" s="10" t="e">
        <f t="shared" si="13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4"/>
        <v>0</v>
      </c>
      <c r="Y72" s="10">
        <f t="shared" si="15"/>
        <v>0</v>
      </c>
      <c r="Z72" s="10" t="e">
        <f t="shared" si="13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4"/>
        <v>0</v>
      </c>
      <c r="Y73" s="10">
        <f t="shared" si="15"/>
        <v>0</v>
      </c>
      <c r="Z73" s="10" t="e">
        <f t="shared" si="13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4"/>
        <v>0</v>
      </c>
      <c r="Y74" s="10">
        <f t="shared" si="15"/>
        <v>0</v>
      </c>
      <c r="Z74" s="10" t="e">
        <f t="shared" si="13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4"/>
        <v>0</v>
      </c>
      <c r="Y75" s="10">
        <f t="shared" si="15"/>
        <v>0</v>
      </c>
      <c r="Z75" s="10" t="e">
        <f t="shared" si="13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4"/>
        <v>0</v>
      </c>
      <c r="Y76" s="10">
        <f t="shared" si="15"/>
        <v>0</v>
      </c>
      <c r="Z76" s="10" t="e">
        <f t="shared" si="13"/>
        <v>#DIV/0!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4"/>
        <v>0</v>
      </c>
      <c r="Y77" s="10">
        <f t="shared" si="15"/>
        <v>0</v>
      </c>
      <c r="Z77" s="10" t="e">
        <f t="shared" si="13"/>
        <v>#DIV/0!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4"/>
        <v>0</v>
      </c>
      <c r="Y78" s="10">
        <f t="shared" si="15"/>
        <v>0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4"/>
        <v>0</v>
      </c>
      <c r="Y79" s="10">
        <f t="shared" si="15"/>
        <v>0</v>
      </c>
      <c r="Z79" s="10" t="e">
        <f t="shared" ref="Z79:Z86" si="16">SUM(G79/F79)</f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4"/>
        <v>0</v>
      </c>
      <c r="Y80" s="10">
        <f t="shared" si="15"/>
        <v>0</v>
      </c>
      <c r="Z80" s="10" t="e">
        <f t="shared" si="16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4"/>
        <v>0</v>
      </c>
      <c r="Y81" s="10">
        <f t="shared" si="15"/>
        <v>0</v>
      </c>
      <c r="Z81" s="10" t="e">
        <f t="shared" si="16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4"/>
        <v>0</v>
      </c>
      <c r="Y82" s="10">
        <f t="shared" si="15"/>
        <v>0</v>
      </c>
      <c r="Z82" s="10" t="e">
        <f t="shared" si="16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4"/>
        <v>0</v>
      </c>
      <c r="Y83" s="10">
        <f t="shared" si="15"/>
        <v>0</v>
      </c>
      <c r="Z83" s="10" t="e">
        <f t="shared" si="16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4"/>
        <v>0</v>
      </c>
      <c r="Y84" s="10">
        <f t="shared" si="15"/>
        <v>0</v>
      </c>
      <c r="Z84" s="10" t="e">
        <f t="shared" si="16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4"/>
        <v>0</v>
      </c>
      <c r="Y85" s="10">
        <f t="shared" si="15"/>
        <v>0</v>
      </c>
      <c r="Z85" s="10" t="e">
        <f t="shared" si="16"/>
        <v>#DIV/0!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4"/>
        <v>0</v>
      </c>
      <c r="Y86" s="10">
        <f t="shared" si="15"/>
        <v>0</v>
      </c>
      <c r="Z86" s="10" t="e">
        <f t="shared" si="16"/>
        <v>#DIV/0!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4"/>
        <v>0</v>
      </c>
      <c r="Y87" s="10">
        <f t="shared" si="15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4"/>
        <v>0</v>
      </c>
      <c r="Y88" s="10">
        <f t="shared" si="15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4"/>
        <v>0</v>
      </c>
      <c r="Y89" s="10">
        <f t="shared" si="15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4"/>
        <v>0</v>
      </c>
      <c r="Y90" s="10">
        <f t="shared" si="15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4"/>
        <v>0</v>
      </c>
      <c r="Y91" s="10">
        <f t="shared" si="15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4"/>
        <v>0</v>
      </c>
      <c r="Y92" s="10">
        <f t="shared" si="15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4"/>
        <v>0</v>
      </c>
      <c r="Y93" s="10">
        <f t="shared" si="15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4"/>
        <v>0</v>
      </c>
      <c r="Y94" s="10">
        <f t="shared" si="15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4"/>
        <v>0</v>
      </c>
      <c r="Y95" s="10">
        <f t="shared" si="15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4"/>
        <v>0</v>
      </c>
      <c r="Y96" s="10">
        <f t="shared" si="15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4"/>
        <v>0</v>
      </c>
      <c r="Y97" s="10">
        <f t="shared" si="15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4"/>
        <v>0</v>
      </c>
      <c r="Y98" s="10">
        <f t="shared" si="15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4"/>
        <v>0</v>
      </c>
      <c r="Y99" s="10">
        <f t="shared" si="15"/>
        <v>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4"/>
        <v>0</v>
      </c>
      <c r="Y100" s="10">
        <f t="shared" si="15"/>
        <v>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4"/>
        <v>0</v>
      </c>
      <c r="Y101" s="10">
        <f t="shared" si="15"/>
        <v>0</v>
      </c>
      <c r="Z101" s="10" t="s">
        <v>50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4"/>
        <v>0</v>
      </c>
      <c r="Y102" s="10">
        <f t="shared" si="15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4"/>
        <v>0</v>
      </c>
      <c r="Y103" s="10">
        <f t="shared" si="15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4"/>
        <v>0</v>
      </c>
      <c r="Y104" s="10">
        <f t="shared" si="15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4"/>
        <v>0</v>
      </c>
      <c r="Y105" s="10">
        <f t="shared" si="15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4"/>
        <v>0</v>
      </c>
      <c r="Y106" s="10">
        <f t="shared" si="15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4"/>
        <v>0</v>
      </c>
      <c r="Y107" s="10">
        <f t="shared" si="15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4"/>
        <v>0</v>
      </c>
      <c r="Y108" s="10">
        <f t="shared" si="15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4"/>
        <v>0</v>
      </c>
      <c r="Y109" s="10">
        <f t="shared" si="15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4"/>
        <v>0</v>
      </c>
      <c r="Y110" s="10">
        <f t="shared" si="15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4"/>
        <v>0</v>
      </c>
      <c r="Y111" s="10">
        <f t="shared" si="15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4"/>
        <v>0</v>
      </c>
      <c r="Y112" s="10">
        <f t="shared" si="15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4"/>
        <v>0</v>
      </c>
      <c r="Y113" s="10">
        <f t="shared" si="15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4"/>
        <v>0</v>
      </c>
      <c r="Y114" s="10">
        <f t="shared" si="15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4"/>
        <v>0</v>
      </c>
      <c r="Y115" s="10">
        <f t="shared" si="15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4"/>
        <v>0</v>
      </c>
      <c r="Y116" s="10">
        <f t="shared" si="15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4"/>
        <v>0</v>
      </c>
      <c r="Y117" s="10">
        <f t="shared" si="15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4"/>
        <v>0</v>
      </c>
      <c r="Y118" s="10">
        <f t="shared" si="15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4"/>
        <v>0</v>
      </c>
      <c r="Y119" s="10">
        <f t="shared" si="15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4"/>
        <v>0</v>
      </c>
      <c r="Y120" s="10">
        <f t="shared" si="15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4"/>
        <v>0</v>
      </c>
      <c r="Y121" s="10">
        <f t="shared" si="15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4"/>
        <v>0</v>
      </c>
      <c r="Y122" s="10">
        <f t="shared" si="15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4"/>
        <v>0</v>
      </c>
      <c r="Y123" s="10">
        <f t="shared" si="15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4"/>
        <v>0</v>
      </c>
      <c r="Y124" s="10">
        <f t="shared" si="15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4"/>
        <v>0</v>
      </c>
      <c r="Y125" s="10">
        <f t="shared" si="15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4"/>
        <v>0</v>
      </c>
      <c r="Y126" s="10">
        <f t="shared" si="15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4"/>
        <v>0</v>
      </c>
      <c r="Y127" s="10">
        <f t="shared" si="15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4"/>
        <v>0</v>
      </c>
      <c r="Y128" s="10">
        <f t="shared" si="15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ref="X129:X188" si="17">SUM(H129:M129)</f>
        <v>0</v>
      </c>
      <c r="Y129" s="10">
        <f t="shared" si="15"/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7"/>
        <v>0</v>
      </c>
      <c r="Y130" s="10">
        <f t="shared" ref="Y130:Y188" si="18">F130*X130</f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7"/>
        <v>0</v>
      </c>
      <c r="Y131" s="10">
        <f t="shared" si="18"/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>SUM(X3:X189)</f>
        <v>56</v>
      </c>
      <c r="Y190" s="10">
        <f>SUM(Y3:Y189)</f>
        <v>871.80000000000007</v>
      </c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C209" s="10"/>
      <c r="AD209" s="10"/>
      <c r="AE209" s="10"/>
    </row>
    <row r="210" spans="1:3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AC210" s="10"/>
      <c r="AD210" s="10"/>
      <c r="AE210" s="10"/>
    </row>
    <row r="211" spans="1:31" x14ac:dyDescent="0.2">
      <c r="AC211" s="10"/>
      <c r="AD211" s="10"/>
      <c r="AE211" s="10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211"/>
  <sheetViews>
    <sheetView workbookViewId="0">
      <selection activeCell="G27" sqref="G27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18.83203125" style="10" bestFit="1" customWidth="1"/>
    <col min="5" max="5" width="11" style="10" bestFit="1" customWidth="1"/>
    <col min="6" max="6" width="9.6640625" style="10" customWidth="1"/>
    <col min="7" max="7" width="11" style="10" bestFit="1" customWidth="1"/>
    <col min="8" max="14" width="4.83203125" style="10" customWidth="1"/>
    <col min="15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32" max="16384" width="8.83203125" style="10"/>
  </cols>
  <sheetData>
    <row r="1" spans="1:39" ht="16" x14ac:dyDescent="0.2">
      <c r="A1" s="8" t="s">
        <v>826</v>
      </c>
      <c r="B1" s="9"/>
      <c r="C1" s="9"/>
      <c r="D1" s="9"/>
      <c r="E1" s="9"/>
      <c r="F1" s="9">
        <f>X192</f>
        <v>42</v>
      </c>
      <c r="G1" s="9">
        <f>Y192</f>
        <v>518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KrisAna</v>
      </c>
      <c r="AH1" s="10" t="str">
        <f t="shared" ref="AH1:AM1" si="0">$A$1</f>
        <v>KrisAna</v>
      </c>
      <c r="AI1" s="10" t="str">
        <f t="shared" si="0"/>
        <v>KrisAna</v>
      </c>
      <c r="AJ1" s="10" t="str">
        <f t="shared" si="0"/>
        <v>KrisAna</v>
      </c>
      <c r="AK1" s="10" t="str">
        <f t="shared" si="0"/>
        <v>KrisAna</v>
      </c>
      <c r="AL1" s="10" t="str">
        <f t="shared" si="0"/>
        <v>KrisAna</v>
      </c>
      <c r="AM1" s="10" t="str">
        <f t="shared" si="0"/>
        <v>KrisAna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X3"/>
      <c r="Y3"/>
      <c r="Z3"/>
      <c r="AF3" s="10" t="s">
        <v>12</v>
      </c>
      <c r="AG3" s="10">
        <f>SUMIF($A$3:$A$185,AF3,$Y$3:$Y$185)</f>
        <v>0</v>
      </c>
      <c r="AH3" s="10">
        <f>SUMIF($A$3:$A$185,AF3,$H$3:$H$185)</f>
        <v>0</v>
      </c>
      <c r="AI3" s="10">
        <f>SUMIF($A$3:$A$185,AF3,$I$3:$I$185)</f>
        <v>0</v>
      </c>
      <c r="AJ3" s="10">
        <f>SUMIF($A$3:$A$185,AF3,$J$3:$J$185)</f>
        <v>0</v>
      </c>
      <c r="AK3" s="10">
        <f>SUMIF($A$3:$A$185,AF3,$K$3:$K$185)</f>
        <v>0</v>
      </c>
      <c r="AL3" s="10">
        <f>SUMIF($A$3:$A$185,AF3,$L$3:$L$185)</f>
        <v>0</v>
      </c>
      <c r="AM3" s="10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/>
      <c r="Y4"/>
      <c r="Z4"/>
      <c r="AC4">
        <f>SUM(Y4:Y9)</f>
        <v>108</v>
      </c>
      <c r="AF4" s="10" t="s">
        <v>13</v>
      </c>
      <c r="AG4" s="10">
        <f t="shared" ref="AG4:AG14" si="1">SUMIF($A$3:$A$185,AF4,$Y$3:$Y$185)</f>
        <v>518</v>
      </c>
      <c r="AH4" s="10">
        <f t="shared" ref="AH4:AH14" si="2">SUMIF($A$3:$A$185,AF4,$H$3:$H$185)</f>
        <v>42</v>
      </c>
      <c r="AI4" s="10">
        <f t="shared" ref="AI4:AI14" si="3">SUMIF($A$3:$A$185,AF4,$I$3:$I$185)</f>
        <v>0</v>
      </c>
      <c r="AJ4" s="10">
        <f t="shared" ref="AJ4:AJ14" si="4">SUMIF($A$3:$A$185,AF4,$J$3:$J$185)</f>
        <v>0</v>
      </c>
      <c r="AK4" s="10">
        <f t="shared" ref="AK4:AK14" si="5">SUMIF($A$3:$A$185,AF4,$K$3:$K$185)</f>
        <v>0</v>
      </c>
      <c r="AL4" s="10">
        <f t="shared" ref="AL4:AL14" si="6">SUMIF($A$3:$A$185,AF4,$L$3:$L$185)</f>
        <v>0</v>
      </c>
      <c r="AM4" s="10">
        <f t="shared" ref="AM4:AM14" si="7">SUMIF($A$3:$A$185,AF4,$M$3:$M$185)</f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X5"/>
      <c r="Y5"/>
      <c r="Z5"/>
      <c r="AF5" s="10" t="s">
        <v>14</v>
      </c>
      <c r="AG5" s="10">
        <f t="shared" si="1"/>
        <v>0</v>
      </c>
      <c r="AH5" s="10">
        <f t="shared" si="2"/>
        <v>0</v>
      </c>
      <c r="AI5" s="10">
        <f t="shared" si="3"/>
        <v>0</v>
      </c>
      <c r="AJ5" s="10">
        <f t="shared" si="4"/>
        <v>0</v>
      </c>
      <c r="AK5" s="10">
        <f t="shared" si="5"/>
        <v>0</v>
      </c>
      <c r="AL5" s="10">
        <f t="shared" si="6"/>
        <v>0</v>
      </c>
      <c r="AM5" s="10">
        <f t="shared" si="7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F6" s="10" t="s">
        <v>15</v>
      </c>
      <c r="AG6" s="10">
        <f t="shared" si="1"/>
        <v>0</v>
      </c>
      <c r="AH6" s="10">
        <f t="shared" si="2"/>
        <v>0</v>
      </c>
      <c r="AI6" s="10">
        <f t="shared" si="3"/>
        <v>0</v>
      </c>
      <c r="AJ6" s="10">
        <f t="shared" si="4"/>
        <v>0</v>
      </c>
      <c r="AK6" s="10">
        <f t="shared" si="5"/>
        <v>0</v>
      </c>
      <c r="AL6" s="10">
        <f t="shared" si="6"/>
        <v>0</v>
      </c>
      <c r="AM6" s="10">
        <f t="shared" si="7"/>
        <v>0</v>
      </c>
    </row>
    <row r="7" spans="1:39" x14ac:dyDescent="0.2">
      <c r="A7" t="s">
        <v>13</v>
      </c>
      <c r="B7">
        <v>6515</v>
      </c>
      <c r="C7" t="s">
        <v>369</v>
      </c>
      <c r="D7" t="s">
        <v>369</v>
      </c>
      <c r="E7" t="s">
        <v>452</v>
      </c>
      <c r="F7">
        <v>18</v>
      </c>
      <c r="G7">
        <v>59</v>
      </c>
      <c r="H7">
        <v>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0">
        <f t="shared" ref="X7:X66" si="8">SUM(H7:M7)</f>
        <v>2</v>
      </c>
      <c r="Y7" s="10">
        <f t="shared" ref="Y7:Y66" si="9">F7*X7</f>
        <v>36</v>
      </c>
      <c r="Z7" s="10">
        <f t="shared" ref="Z7:Z67" si="10">SUM(G7/F7)</f>
        <v>3.2777777777777777</v>
      </c>
      <c r="AF7" s="10" t="s">
        <v>16</v>
      </c>
      <c r="AG7" s="10">
        <f t="shared" si="1"/>
        <v>0</v>
      </c>
      <c r="AH7" s="10">
        <f t="shared" si="2"/>
        <v>0</v>
      </c>
      <c r="AI7" s="10">
        <f t="shared" si="3"/>
        <v>0</v>
      </c>
      <c r="AJ7" s="10">
        <f t="shared" si="4"/>
        <v>0</v>
      </c>
      <c r="AK7" s="10">
        <f t="shared" si="5"/>
        <v>0</v>
      </c>
      <c r="AL7" s="10">
        <f t="shared" si="6"/>
        <v>0</v>
      </c>
      <c r="AM7" s="10">
        <f t="shared" si="7"/>
        <v>0</v>
      </c>
    </row>
    <row r="8" spans="1:39" x14ac:dyDescent="0.2">
      <c r="A8" t="s">
        <v>13</v>
      </c>
      <c r="B8">
        <v>6515</v>
      </c>
      <c r="C8" t="s">
        <v>369</v>
      </c>
      <c r="D8" t="s">
        <v>369</v>
      </c>
      <c r="E8" t="s">
        <v>373</v>
      </c>
      <c r="F8">
        <v>18</v>
      </c>
      <c r="G8">
        <v>59</v>
      </c>
      <c r="H8">
        <v>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 s="10">
        <f t="shared" si="8"/>
        <v>2</v>
      </c>
      <c r="Y8" s="10">
        <f t="shared" si="9"/>
        <v>36</v>
      </c>
      <c r="Z8" s="10">
        <f t="shared" si="10"/>
        <v>3.2777777777777777</v>
      </c>
      <c r="AF8" s="10" t="s">
        <v>17</v>
      </c>
      <c r="AG8" s="10">
        <f t="shared" si="1"/>
        <v>0</v>
      </c>
      <c r="AH8" s="10">
        <f t="shared" si="2"/>
        <v>0</v>
      </c>
      <c r="AI8" s="10">
        <f t="shared" si="3"/>
        <v>0</v>
      </c>
      <c r="AJ8" s="10">
        <f t="shared" si="4"/>
        <v>0</v>
      </c>
      <c r="AK8" s="10">
        <f t="shared" si="5"/>
        <v>0</v>
      </c>
      <c r="AL8" s="10">
        <f t="shared" si="6"/>
        <v>0</v>
      </c>
      <c r="AM8" s="10">
        <f t="shared" si="7"/>
        <v>0</v>
      </c>
    </row>
    <row r="9" spans="1:39" x14ac:dyDescent="0.2">
      <c r="A9" t="s">
        <v>13</v>
      </c>
      <c r="B9">
        <v>6515</v>
      </c>
      <c r="C9" t="s">
        <v>369</v>
      </c>
      <c r="D9" t="s">
        <v>369</v>
      </c>
      <c r="E9" t="s">
        <v>795</v>
      </c>
      <c r="F9">
        <v>18</v>
      </c>
      <c r="G9">
        <v>59</v>
      </c>
      <c r="H9">
        <v>2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 s="10">
        <f t="shared" si="8"/>
        <v>2</v>
      </c>
      <c r="Y9" s="10">
        <f t="shared" si="9"/>
        <v>36</v>
      </c>
      <c r="Z9" s="10">
        <f t="shared" si="10"/>
        <v>3.2777777777777777</v>
      </c>
      <c r="AF9" s="10" t="s">
        <v>18</v>
      </c>
      <c r="AG9" s="10">
        <f t="shared" si="1"/>
        <v>0</v>
      </c>
      <c r="AH9" s="10">
        <f t="shared" si="2"/>
        <v>0</v>
      </c>
      <c r="AI9" s="10">
        <f t="shared" si="3"/>
        <v>0</v>
      </c>
      <c r="AJ9" s="10">
        <f t="shared" si="4"/>
        <v>0</v>
      </c>
      <c r="AK9" s="10">
        <f t="shared" si="5"/>
        <v>0</v>
      </c>
      <c r="AL9" s="10">
        <f t="shared" si="6"/>
        <v>0</v>
      </c>
      <c r="AM9" s="10">
        <f t="shared" si="7"/>
        <v>0</v>
      </c>
    </row>
    <row r="10" spans="1:39" x14ac:dyDescent="0.2">
      <c r="A10" t="s">
        <v>13</v>
      </c>
      <c r="B10">
        <v>6515</v>
      </c>
      <c r="C10" t="s">
        <v>369</v>
      </c>
      <c r="D10" t="s">
        <v>369</v>
      </c>
      <c r="E10" t="s">
        <v>827</v>
      </c>
      <c r="F10">
        <v>18</v>
      </c>
      <c r="G10">
        <v>59</v>
      </c>
      <c r="H10">
        <v>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8"/>
        <v>2</v>
      </c>
      <c r="Y10" s="10">
        <f t="shared" si="9"/>
        <v>36</v>
      </c>
      <c r="Z10" s="10">
        <f t="shared" si="10"/>
        <v>3.2777777777777777</v>
      </c>
      <c r="AF10" s="10" t="s">
        <v>19</v>
      </c>
      <c r="AG10" s="10">
        <f t="shared" si="1"/>
        <v>0</v>
      </c>
      <c r="AH10" s="10">
        <f t="shared" si="2"/>
        <v>0</v>
      </c>
      <c r="AI10" s="10">
        <f t="shared" si="3"/>
        <v>0</v>
      </c>
      <c r="AJ10" s="10">
        <f t="shared" si="4"/>
        <v>0</v>
      </c>
      <c r="AK10" s="10">
        <f t="shared" si="5"/>
        <v>0</v>
      </c>
      <c r="AL10" s="10">
        <f t="shared" si="6"/>
        <v>0</v>
      </c>
      <c r="AM10" s="10">
        <f t="shared" si="7"/>
        <v>0</v>
      </c>
    </row>
    <row r="11" spans="1:39" x14ac:dyDescent="0.2">
      <c r="A11" t="s">
        <v>13</v>
      </c>
      <c r="B11">
        <v>9855</v>
      </c>
      <c r="C11" t="s">
        <v>369</v>
      </c>
      <c r="D11" t="s">
        <v>369</v>
      </c>
      <c r="E11" t="s">
        <v>795</v>
      </c>
      <c r="F11">
        <v>20</v>
      </c>
      <c r="G11">
        <v>59</v>
      </c>
      <c r="H11">
        <v>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8"/>
        <v>2</v>
      </c>
      <c r="Y11" s="10">
        <f t="shared" si="9"/>
        <v>40</v>
      </c>
      <c r="Z11" s="10">
        <f t="shared" si="10"/>
        <v>2.95</v>
      </c>
      <c r="AF11" s="10" t="s">
        <v>20</v>
      </c>
      <c r="AG11" s="10">
        <f t="shared" si="1"/>
        <v>0</v>
      </c>
      <c r="AH11" s="10">
        <f t="shared" si="2"/>
        <v>0</v>
      </c>
      <c r="AI11" s="10">
        <f t="shared" si="3"/>
        <v>0</v>
      </c>
      <c r="AJ11" s="10">
        <f t="shared" si="4"/>
        <v>0</v>
      </c>
      <c r="AK11" s="10">
        <f t="shared" si="5"/>
        <v>0</v>
      </c>
      <c r="AL11" s="10">
        <f t="shared" si="6"/>
        <v>0</v>
      </c>
      <c r="AM11" s="10">
        <f t="shared" si="7"/>
        <v>0</v>
      </c>
    </row>
    <row r="12" spans="1:39" x14ac:dyDescent="0.2">
      <c r="A12" t="s">
        <v>13</v>
      </c>
      <c r="B12">
        <v>9855</v>
      </c>
      <c r="C12" t="s">
        <v>369</v>
      </c>
      <c r="D12" t="s">
        <v>369</v>
      </c>
      <c r="E12" t="s">
        <v>155</v>
      </c>
      <c r="F12">
        <v>20</v>
      </c>
      <c r="G12">
        <v>59</v>
      </c>
      <c r="H12">
        <v>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8"/>
        <v>2</v>
      </c>
      <c r="Y12" s="10">
        <f t="shared" si="9"/>
        <v>40</v>
      </c>
      <c r="Z12" s="10">
        <f t="shared" si="10"/>
        <v>2.95</v>
      </c>
      <c r="AC12">
        <f>SUM(Y12:Y15)</f>
        <v>136</v>
      </c>
      <c r="AF12" s="10" t="s">
        <v>21</v>
      </c>
      <c r="AG12" s="10">
        <f t="shared" si="1"/>
        <v>0</v>
      </c>
      <c r="AH12" s="10">
        <f t="shared" si="2"/>
        <v>0</v>
      </c>
      <c r="AI12" s="10">
        <f t="shared" si="3"/>
        <v>0</v>
      </c>
      <c r="AJ12" s="10">
        <f t="shared" si="4"/>
        <v>0</v>
      </c>
      <c r="AK12" s="10">
        <f t="shared" si="5"/>
        <v>0</v>
      </c>
      <c r="AL12" s="10">
        <f t="shared" si="6"/>
        <v>0</v>
      </c>
      <c r="AM12" s="10">
        <f t="shared" si="7"/>
        <v>0</v>
      </c>
    </row>
    <row r="13" spans="1:39" x14ac:dyDescent="0.2">
      <c r="A13" t="s">
        <v>13</v>
      </c>
      <c r="B13">
        <v>1685</v>
      </c>
      <c r="C13" t="s">
        <v>369</v>
      </c>
      <c r="D13" t="s">
        <v>369</v>
      </c>
      <c r="E13" t="s">
        <v>134</v>
      </c>
      <c r="F13">
        <v>16</v>
      </c>
      <c r="G13">
        <v>49</v>
      </c>
      <c r="H13">
        <v>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8"/>
        <v>2</v>
      </c>
      <c r="Y13" s="10">
        <f t="shared" si="9"/>
        <v>32</v>
      </c>
      <c r="Z13" s="10">
        <f t="shared" si="10"/>
        <v>3.0625</v>
      </c>
      <c r="AF13" s="10" t="s">
        <v>22</v>
      </c>
      <c r="AG13" s="10">
        <f t="shared" si="1"/>
        <v>0</v>
      </c>
      <c r="AH13" s="10">
        <f t="shared" si="2"/>
        <v>0</v>
      </c>
      <c r="AI13" s="10">
        <f t="shared" si="3"/>
        <v>0</v>
      </c>
      <c r="AJ13" s="10">
        <f t="shared" si="4"/>
        <v>0</v>
      </c>
      <c r="AK13" s="10">
        <f t="shared" si="5"/>
        <v>0</v>
      </c>
      <c r="AL13" s="10">
        <f t="shared" si="6"/>
        <v>0</v>
      </c>
      <c r="AM13" s="10">
        <f t="shared" si="7"/>
        <v>0</v>
      </c>
    </row>
    <row r="14" spans="1:39" x14ac:dyDescent="0.2">
      <c r="A14" t="s">
        <v>13</v>
      </c>
      <c r="B14">
        <v>1685</v>
      </c>
      <c r="C14" t="s">
        <v>369</v>
      </c>
      <c r="D14" t="s">
        <v>369</v>
      </c>
      <c r="E14" t="s">
        <v>155</v>
      </c>
      <c r="F14">
        <v>16</v>
      </c>
      <c r="G14">
        <v>49</v>
      </c>
      <c r="H14">
        <v>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8"/>
        <v>2</v>
      </c>
      <c r="Y14" s="10">
        <f t="shared" si="9"/>
        <v>32</v>
      </c>
      <c r="Z14" s="10">
        <f t="shared" si="10"/>
        <v>3.0625</v>
      </c>
      <c r="AF14" s="10" t="s">
        <v>23</v>
      </c>
      <c r="AG14" s="10">
        <f t="shared" si="1"/>
        <v>0</v>
      </c>
      <c r="AH14" s="10">
        <f t="shared" si="2"/>
        <v>0</v>
      </c>
      <c r="AI14" s="10">
        <f t="shared" si="3"/>
        <v>0</v>
      </c>
      <c r="AJ14" s="10">
        <f t="shared" si="4"/>
        <v>0</v>
      </c>
      <c r="AK14" s="10">
        <f t="shared" si="5"/>
        <v>0</v>
      </c>
      <c r="AL14" s="10">
        <f t="shared" si="6"/>
        <v>0</v>
      </c>
      <c r="AM14" s="10">
        <f t="shared" si="7"/>
        <v>0</v>
      </c>
    </row>
    <row r="15" spans="1:39" x14ac:dyDescent="0.2">
      <c r="A15" t="s">
        <v>13</v>
      </c>
      <c r="B15">
        <v>8160</v>
      </c>
      <c r="C15" t="s">
        <v>369</v>
      </c>
      <c r="D15" t="s">
        <v>369</v>
      </c>
      <c r="E15" t="s">
        <v>127</v>
      </c>
      <c r="F15">
        <v>16</v>
      </c>
      <c r="G15">
        <v>49</v>
      </c>
      <c r="H15">
        <v>2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8"/>
        <v>2</v>
      </c>
      <c r="Y15" s="10">
        <f t="shared" si="9"/>
        <v>32</v>
      </c>
      <c r="Z15" s="10">
        <f t="shared" si="10"/>
        <v>3.0625</v>
      </c>
      <c r="AF15" s="10" t="str">
        <f>A1</f>
        <v>KrisAna</v>
      </c>
      <c r="AG15" s="10">
        <f>SUM(AG3:AG14)</f>
        <v>518</v>
      </c>
      <c r="AH15" s="10">
        <f t="shared" ref="AH15:AM15" si="11">SUM(AH3:AH14)</f>
        <v>42</v>
      </c>
      <c r="AI15" s="10">
        <f t="shared" si="11"/>
        <v>0</v>
      </c>
      <c r="AJ15" s="10">
        <f t="shared" si="11"/>
        <v>0</v>
      </c>
      <c r="AK15" s="10">
        <f t="shared" si="11"/>
        <v>0</v>
      </c>
      <c r="AL15" s="10">
        <f t="shared" si="11"/>
        <v>0</v>
      </c>
      <c r="AM15" s="10">
        <f t="shared" si="11"/>
        <v>0</v>
      </c>
    </row>
    <row r="16" spans="1:39" x14ac:dyDescent="0.2">
      <c r="A16" t="s">
        <v>13</v>
      </c>
      <c r="B16">
        <v>8160</v>
      </c>
      <c r="C16" t="s">
        <v>369</v>
      </c>
      <c r="D16" t="s">
        <v>369</v>
      </c>
      <c r="E16" t="s">
        <v>452</v>
      </c>
      <c r="F16">
        <v>16</v>
      </c>
      <c r="G16">
        <v>49</v>
      </c>
      <c r="H16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8"/>
        <v>1</v>
      </c>
      <c r="Y16" s="10">
        <f t="shared" si="9"/>
        <v>16</v>
      </c>
      <c r="Z16" s="10">
        <f t="shared" si="10"/>
        <v>3.0625</v>
      </c>
    </row>
    <row r="17" spans="1:26" x14ac:dyDescent="0.2">
      <c r="A17" t="s">
        <v>13</v>
      </c>
      <c r="B17">
        <v>8160</v>
      </c>
      <c r="C17" t="s">
        <v>369</v>
      </c>
      <c r="D17" t="s">
        <v>369</v>
      </c>
      <c r="E17" t="s">
        <v>827</v>
      </c>
      <c r="F17">
        <v>16</v>
      </c>
      <c r="G17">
        <v>49</v>
      </c>
      <c r="H17">
        <v>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8"/>
        <v>1</v>
      </c>
      <c r="Y17" s="10">
        <f t="shared" si="9"/>
        <v>16</v>
      </c>
      <c r="Z17" s="10">
        <f t="shared" si="10"/>
        <v>3.0625</v>
      </c>
    </row>
    <row r="18" spans="1:26" x14ac:dyDescent="0.2">
      <c r="A18" t="s">
        <v>13</v>
      </c>
      <c r="B18" t="s">
        <v>828</v>
      </c>
      <c r="C18" t="s">
        <v>369</v>
      </c>
      <c r="D18" t="s">
        <v>829</v>
      </c>
      <c r="E18" t="s">
        <v>795</v>
      </c>
      <c r="F18">
        <v>7</v>
      </c>
      <c r="G18">
        <v>25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8"/>
        <v>2</v>
      </c>
      <c r="Y18" s="10">
        <f t="shared" si="9"/>
        <v>14</v>
      </c>
      <c r="Z18" s="10">
        <f t="shared" si="10"/>
        <v>3.5714285714285716</v>
      </c>
    </row>
    <row r="19" spans="1:26" x14ac:dyDescent="0.2">
      <c r="A19" t="s">
        <v>13</v>
      </c>
      <c r="B19" t="s">
        <v>828</v>
      </c>
      <c r="C19" t="s">
        <v>369</v>
      </c>
      <c r="D19" t="s">
        <v>829</v>
      </c>
      <c r="E19" t="s">
        <v>134</v>
      </c>
      <c r="F19">
        <v>7</v>
      </c>
      <c r="G19">
        <v>25</v>
      </c>
      <c r="H19">
        <v>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8"/>
        <v>2</v>
      </c>
      <c r="Y19" s="10">
        <f t="shared" si="9"/>
        <v>14</v>
      </c>
      <c r="Z19" s="10">
        <f t="shared" si="10"/>
        <v>3.5714285714285716</v>
      </c>
    </row>
    <row r="20" spans="1:26" x14ac:dyDescent="0.2">
      <c r="A20" t="s">
        <v>13</v>
      </c>
      <c r="B20" t="s">
        <v>830</v>
      </c>
      <c r="C20" t="s">
        <v>369</v>
      </c>
      <c r="D20" t="s">
        <v>829</v>
      </c>
      <c r="E20" t="s">
        <v>452</v>
      </c>
      <c r="F20">
        <v>7</v>
      </c>
      <c r="G20">
        <v>25</v>
      </c>
      <c r="H20">
        <v>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8"/>
        <v>2</v>
      </c>
      <c r="Y20" s="10">
        <f t="shared" si="9"/>
        <v>14</v>
      </c>
      <c r="Z20" s="10">
        <f t="shared" si="10"/>
        <v>3.5714285714285716</v>
      </c>
    </row>
    <row r="21" spans="1:26" x14ac:dyDescent="0.2">
      <c r="A21" t="s">
        <v>13</v>
      </c>
      <c r="B21" t="s">
        <v>830</v>
      </c>
      <c r="C21" t="s">
        <v>369</v>
      </c>
      <c r="D21" t="s">
        <v>829</v>
      </c>
      <c r="E21" t="s">
        <v>827</v>
      </c>
      <c r="F21">
        <v>7</v>
      </c>
      <c r="G21">
        <v>25</v>
      </c>
      <c r="H21">
        <v>2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8"/>
        <v>2</v>
      </c>
      <c r="Y21" s="10">
        <f t="shared" si="9"/>
        <v>14</v>
      </c>
      <c r="Z21" s="10">
        <f t="shared" si="10"/>
        <v>3.5714285714285716</v>
      </c>
    </row>
    <row r="22" spans="1:26" x14ac:dyDescent="0.2">
      <c r="A22" t="s">
        <v>13</v>
      </c>
      <c r="B22" t="s">
        <v>830</v>
      </c>
      <c r="C22" t="s">
        <v>369</v>
      </c>
      <c r="D22" t="s">
        <v>829</v>
      </c>
      <c r="E22" t="s">
        <v>269</v>
      </c>
      <c r="F22">
        <v>7</v>
      </c>
      <c r="G22">
        <v>25</v>
      </c>
      <c r="H22">
        <v>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8"/>
        <v>2</v>
      </c>
      <c r="Y22" s="10">
        <f t="shared" si="9"/>
        <v>14</v>
      </c>
      <c r="Z22" s="10">
        <f t="shared" si="10"/>
        <v>3.5714285714285716</v>
      </c>
    </row>
    <row r="23" spans="1:26" x14ac:dyDescent="0.2">
      <c r="A23" t="s">
        <v>13</v>
      </c>
      <c r="B23" t="s">
        <v>830</v>
      </c>
      <c r="C23" t="s">
        <v>369</v>
      </c>
      <c r="D23" t="s">
        <v>829</v>
      </c>
      <c r="E23" t="s">
        <v>143</v>
      </c>
      <c r="F23">
        <v>7</v>
      </c>
      <c r="G23">
        <v>25</v>
      </c>
      <c r="H23">
        <v>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8"/>
        <v>2</v>
      </c>
      <c r="Y23" s="10">
        <f t="shared" si="9"/>
        <v>14</v>
      </c>
      <c r="Z23" s="10">
        <f t="shared" si="10"/>
        <v>3.5714285714285716</v>
      </c>
    </row>
    <row r="24" spans="1:26" x14ac:dyDescent="0.2">
      <c r="A24" t="s">
        <v>13</v>
      </c>
      <c r="B24" t="s">
        <v>830</v>
      </c>
      <c r="C24" t="s">
        <v>369</v>
      </c>
      <c r="D24" t="s">
        <v>829</v>
      </c>
      <c r="E24" t="s">
        <v>373</v>
      </c>
      <c r="F24">
        <v>7</v>
      </c>
      <c r="G24">
        <v>25</v>
      </c>
      <c r="H24">
        <v>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8"/>
        <v>2</v>
      </c>
      <c r="Y24" s="10">
        <f t="shared" si="9"/>
        <v>14</v>
      </c>
      <c r="Z24" s="10">
        <f t="shared" si="10"/>
        <v>3.5714285714285716</v>
      </c>
    </row>
    <row r="25" spans="1:26" x14ac:dyDescent="0.2">
      <c r="A25" t="s">
        <v>13</v>
      </c>
      <c r="B25" t="s">
        <v>830</v>
      </c>
      <c r="C25" t="s">
        <v>369</v>
      </c>
      <c r="D25" t="s">
        <v>829</v>
      </c>
      <c r="E25" t="s">
        <v>831</v>
      </c>
      <c r="F25">
        <v>7</v>
      </c>
      <c r="G25">
        <v>25</v>
      </c>
      <c r="H25">
        <v>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8"/>
        <v>2</v>
      </c>
      <c r="Y25" s="10">
        <f t="shared" si="9"/>
        <v>14</v>
      </c>
      <c r="Z25" s="10">
        <f t="shared" si="10"/>
        <v>3.5714285714285716</v>
      </c>
    </row>
    <row r="26" spans="1:26" x14ac:dyDescent="0.2">
      <c r="A26" t="s">
        <v>13</v>
      </c>
      <c r="B26" t="s">
        <v>830</v>
      </c>
      <c r="C26" t="s">
        <v>369</v>
      </c>
      <c r="D26" t="s">
        <v>829</v>
      </c>
      <c r="E26" t="s">
        <v>832</v>
      </c>
      <c r="F26">
        <v>7</v>
      </c>
      <c r="G26">
        <v>25</v>
      </c>
      <c r="H26">
        <v>2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8"/>
        <v>2</v>
      </c>
      <c r="Y26" s="10">
        <f t="shared" si="9"/>
        <v>14</v>
      </c>
      <c r="Z26" s="10">
        <f t="shared" si="10"/>
        <v>3.5714285714285716</v>
      </c>
    </row>
    <row r="27" spans="1:26" x14ac:dyDescent="0.2">
      <c r="A27" t="s">
        <v>13</v>
      </c>
      <c r="B27">
        <v>7712</v>
      </c>
      <c r="C27" t="s">
        <v>369</v>
      </c>
      <c r="D27" t="s">
        <v>369</v>
      </c>
      <c r="E27" t="s">
        <v>127</v>
      </c>
      <c r="F27">
        <v>10</v>
      </c>
      <c r="G27">
        <f t="shared" ref="G27:G28" si="12">SUM(F27*3)</f>
        <v>30</v>
      </c>
      <c r="H27">
        <v>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ref="X27:X29" si="13">SUM(H27:M27)</f>
        <v>2</v>
      </c>
      <c r="Y27" s="10">
        <f t="shared" ref="Y27:Y29" si="14">F27*X27</f>
        <v>20</v>
      </c>
      <c r="Z27" s="10">
        <f t="shared" ref="Z27:Z29" si="15">SUM(G27/F27)</f>
        <v>3</v>
      </c>
    </row>
    <row r="28" spans="1:26" x14ac:dyDescent="0.2">
      <c r="A28" t="s">
        <v>13</v>
      </c>
      <c r="B28">
        <v>7712</v>
      </c>
      <c r="C28" t="s">
        <v>369</v>
      </c>
      <c r="D28" t="s">
        <v>369</v>
      </c>
      <c r="E28" t="s">
        <v>452</v>
      </c>
      <c r="F28">
        <v>10</v>
      </c>
      <c r="G28">
        <f t="shared" si="12"/>
        <v>30</v>
      </c>
      <c r="H28">
        <v>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3"/>
        <v>2</v>
      </c>
      <c r="Y28" s="10">
        <f t="shared" si="14"/>
        <v>20</v>
      </c>
      <c r="Z28" s="10">
        <f t="shared" si="15"/>
        <v>3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3"/>
        <v>0</v>
      </c>
      <c r="Y29" s="10">
        <f t="shared" si="14"/>
        <v>0</v>
      </c>
      <c r="Z29" s="10" t="e">
        <f t="shared" si="15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8"/>
        <v>0</v>
      </c>
      <c r="Y30" s="10">
        <f t="shared" si="9"/>
        <v>0</v>
      </c>
      <c r="Z30" s="10" t="e">
        <f t="shared" si="10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8"/>
        <v>0</v>
      </c>
      <c r="Y31" s="10">
        <f t="shared" si="9"/>
        <v>0</v>
      </c>
      <c r="Z31" s="10" t="e">
        <f t="shared" si="10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8"/>
        <v>0</v>
      </c>
      <c r="Y32" s="10">
        <f t="shared" si="9"/>
        <v>0</v>
      </c>
      <c r="Z32" s="10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8"/>
        <v>0</v>
      </c>
      <c r="Y33" s="10">
        <f t="shared" si="9"/>
        <v>0</v>
      </c>
      <c r="Z33" s="10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8"/>
        <v>0</v>
      </c>
      <c r="Y34" s="10">
        <f t="shared" si="9"/>
        <v>0</v>
      </c>
      <c r="Z34" s="10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8"/>
        <v>0</v>
      </c>
      <c r="Y35" s="10">
        <f t="shared" si="9"/>
        <v>0</v>
      </c>
      <c r="Z35" s="10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8"/>
        <v>0</v>
      </c>
      <c r="Y36" s="10">
        <f t="shared" si="9"/>
        <v>0</v>
      </c>
      <c r="Z36" s="10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8"/>
        <v>0</v>
      </c>
      <c r="Y37" s="10">
        <f t="shared" si="9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8"/>
        <v>0</v>
      </c>
      <c r="Y38" s="10">
        <f t="shared" si="9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8"/>
        <v>0</v>
      </c>
      <c r="Y39" s="10">
        <f t="shared" si="9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8"/>
        <v>0</v>
      </c>
      <c r="Y40" s="10">
        <f t="shared" si="9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8"/>
        <v>0</v>
      </c>
      <c r="Y41" s="10">
        <f t="shared" si="9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8"/>
        <v>0</v>
      </c>
      <c r="Y42" s="10">
        <f t="shared" si="9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8"/>
        <v>0</v>
      </c>
      <c r="Y43" s="10">
        <f t="shared" si="9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8"/>
        <v>0</v>
      </c>
      <c r="Y44" s="10">
        <f t="shared" si="9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8"/>
        <v>0</v>
      </c>
      <c r="Y45" s="10">
        <f t="shared" si="9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8"/>
        <v>0</v>
      </c>
      <c r="Y46" s="10">
        <f t="shared" si="9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8"/>
        <v>0</v>
      </c>
      <c r="Y47" s="10">
        <f t="shared" si="9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8"/>
        <v>0</v>
      </c>
      <c r="Y48" s="10">
        <f t="shared" si="9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8"/>
        <v>0</v>
      </c>
      <c r="Y49" s="10">
        <f t="shared" si="9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8"/>
        <v>0</v>
      </c>
      <c r="Y50" s="10">
        <f t="shared" si="9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8"/>
        <v>0</v>
      </c>
      <c r="Y51" s="10">
        <f t="shared" si="9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8"/>
        <v>0</v>
      </c>
      <c r="Y52" s="10">
        <f t="shared" si="9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8"/>
        <v>0</v>
      </c>
      <c r="Y53" s="10">
        <f t="shared" si="9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8"/>
        <v>0</v>
      </c>
      <c r="Y54" s="10">
        <f t="shared" si="9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8"/>
        <v>0</v>
      </c>
      <c r="Y55" s="10">
        <f t="shared" si="9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8"/>
        <v>0</v>
      </c>
      <c r="Y56" s="10">
        <f t="shared" si="9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8"/>
        <v>0</v>
      </c>
      <c r="Y57" s="10">
        <f t="shared" si="9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8"/>
        <v>0</v>
      </c>
      <c r="Y58" s="10">
        <f t="shared" si="9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8"/>
        <v>0</v>
      </c>
      <c r="Y59" s="10">
        <f t="shared" si="9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8"/>
        <v>0</v>
      </c>
      <c r="Y60" s="10">
        <f t="shared" si="9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8"/>
        <v>0</v>
      </c>
      <c r="Y61" s="10">
        <f t="shared" si="9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8"/>
        <v>0</v>
      </c>
      <c r="Y62" s="10">
        <f t="shared" si="9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8"/>
        <v>0</v>
      </c>
      <c r="Y63" s="10">
        <f t="shared" si="9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8"/>
        <v>0</v>
      </c>
      <c r="Y64" s="10">
        <f t="shared" si="9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8"/>
        <v>0</v>
      </c>
      <c r="Y65" s="10">
        <f t="shared" si="9"/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8"/>
        <v>0</v>
      </c>
      <c r="Y66" s="10">
        <f t="shared" si="9"/>
        <v>0</v>
      </c>
      <c r="Z66" s="10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ref="X67:X130" si="16">SUM(H67:M67)</f>
        <v>0</v>
      </c>
      <c r="Y67" s="10">
        <f t="shared" ref="Y67:Y130" si="17">F67*X67</f>
        <v>0</v>
      </c>
      <c r="Z67" s="10" t="e">
        <f t="shared" si="10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6"/>
        <v>0</v>
      </c>
      <c r="Y68" s="10">
        <f t="shared" si="17"/>
        <v>0</v>
      </c>
      <c r="Z68" s="10" t="e">
        <f t="shared" ref="Z68:Z79" si="18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6"/>
        <v>0</v>
      </c>
      <c r="Y69" s="10">
        <f t="shared" si="17"/>
        <v>0</v>
      </c>
      <c r="Z69" s="10" t="e">
        <f t="shared" si="18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6"/>
        <v>0</v>
      </c>
      <c r="Y70" s="10">
        <f t="shared" si="17"/>
        <v>0</v>
      </c>
      <c r="Z70" s="10" t="e">
        <f t="shared" si="18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6"/>
        <v>0</v>
      </c>
      <c r="Y71" s="10">
        <f t="shared" si="17"/>
        <v>0</v>
      </c>
      <c r="Z71" s="10" t="e">
        <f t="shared" si="18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6"/>
        <v>0</v>
      </c>
      <c r="Y72" s="10">
        <f t="shared" si="17"/>
        <v>0</v>
      </c>
      <c r="Z72" s="10" t="e">
        <f t="shared" si="18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6"/>
        <v>0</v>
      </c>
      <c r="Y73" s="10">
        <f t="shared" si="17"/>
        <v>0</v>
      </c>
      <c r="Z73" s="10" t="e">
        <f t="shared" si="18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6"/>
        <v>0</v>
      </c>
      <c r="Y74" s="10">
        <f t="shared" si="17"/>
        <v>0</v>
      </c>
      <c r="Z74" s="10" t="e">
        <f t="shared" si="18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6"/>
        <v>0</v>
      </c>
      <c r="Y75" s="10">
        <f t="shared" si="17"/>
        <v>0</v>
      </c>
      <c r="Z75" s="10" t="e">
        <f t="shared" si="18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6"/>
        <v>0</v>
      </c>
      <c r="Y76" s="10">
        <f t="shared" si="17"/>
        <v>0</v>
      </c>
      <c r="Z76" s="10" t="e">
        <f t="shared" si="18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6"/>
        <v>0</v>
      </c>
      <c r="Y77" s="10">
        <f t="shared" si="17"/>
        <v>0</v>
      </c>
      <c r="Z77" s="10" t="e">
        <f t="shared" si="18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6"/>
        <v>0</v>
      </c>
      <c r="Y78" s="10">
        <f t="shared" si="17"/>
        <v>0</v>
      </c>
      <c r="Z78" s="10" t="e">
        <f t="shared" si="18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6"/>
        <v>0</v>
      </c>
      <c r="Y79" s="10">
        <f t="shared" si="17"/>
        <v>0</v>
      </c>
      <c r="Z79" s="10" t="e">
        <f t="shared" si="18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6"/>
        <v>0</v>
      </c>
      <c r="Y80" s="10">
        <f t="shared" si="17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6"/>
        <v>0</v>
      </c>
      <c r="Y81" s="10">
        <f t="shared" si="17"/>
        <v>0</v>
      </c>
      <c r="Z81" s="10" t="e">
        <f t="shared" ref="Z81:Z88" si="19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6"/>
        <v>0</v>
      </c>
      <c r="Y82" s="10">
        <f t="shared" si="17"/>
        <v>0</v>
      </c>
      <c r="Z82" s="10" t="e">
        <f t="shared" si="19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6"/>
        <v>0</v>
      </c>
      <c r="Y83" s="10">
        <f t="shared" si="17"/>
        <v>0</v>
      </c>
      <c r="Z83" s="10" t="e">
        <f t="shared" si="19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6"/>
        <v>0</v>
      </c>
      <c r="Y84" s="10">
        <f t="shared" si="17"/>
        <v>0</v>
      </c>
      <c r="Z84" s="10" t="e">
        <f t="shared" si="19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6"/>
        <v>0</v>
      </c>
      <c r="Y85" s="10">
        <f t="shared" si="17"/>
        <v>0</v>
      </c>
      <c r="Z85" s="10" t="e">
        <f t="shared" si="19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6"/>
        <v>0</v>
      </c>
      <c r="Y86" s="10">
        <f t="shared" si="17"/>
        <v>0</v>
      </c>
      <c r="Z86" s="10" t="e">
        <f t="shared" si="19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6"/>
        <v>0</v>
      </c>
      <c r="Y87" s="10">
        <f t="shared" si="17"/>
        <v>0</v>
      </c>
      <c r="Z87" s="10" t="e">
        <f t="shared" si="19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6"/>
        <v>0</v>
      </c>
      <c r="Y88" s="10">
        <f t="shared" si="17"/>
        <v>0</v>
      </c>
      <c r="Z88" s="10" t="e">
        <f t="shared" si="19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6"/>
        <v>0</v>
      </c>
      <c r="Y89" s="10">
        <f t="shared" si="17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6"/>
        <v>0</v>
      </c>
      <c r="Y90" s="10">
        <f t="shared" si="17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6"/>
        <v>0</v>
      </c>
      <c r="Y91" s="10">
        <f t="shared" si="17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6"/>
        <v>0</v>
      </c>
      <c r="Y92" s="10">
        <f t="shared" si="17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6"/>
        <v>0</v>
      </c>
      <c r="Y93" s="10">
        <f t="shared" si="17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6"/>
        <v>0</v>
      </c>
      <c r="Y94" s="10">
        <f t="shared" si="17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6"/>
        <v>0</v>
      </c>
      <c r="Y95" s="10">
        <f t="shared" si="17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6"/>
        <v>0</v>
      </c>
      <c r="Y96" s="10">
        <f t="shared" si="17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6"/>
        <v>0</v>
      </c>
      <c r="Y97" s="10">
        <f t="shared" si="17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6"/>
        <v>0</v>
      </c>
      <c r="Y98" s="10">
        <f t="shared" si="17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6"/>
        <v>0</v>
      </c>
      <c r="Y99" s="10">
        <f t="shared" si="17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6"/>
        <v>0</v>
      </c>
      <c r="Y100" s="10">
        <f t="shared" si="17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6"/>
        <v>0</v>
      </c>
      <c r="Y101" s="10">
        <f t="shared" si="17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6"/>
        <v>0</v>
      </c>
      <c r="Y102" s="10">
        <f t="shared" si="17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6"/>
        <v>0</v>
      </c>
      <c r="Y103" s="10">
        <f t="shared" si="17"/>
        <v>0</v>
      </c>
      <c r="Z103" s="10" t="s">
        <v>50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6"/>
        <v>0</v>
      </c>
      <c r="Y104" s="10">
        <f t="shared" si="17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6"/>
        <v>0</v>
      </c>
      <c r="Y105" s="10">
        <f t="shared" si="17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6"/>
        <v>0</v>
      </c>
      <c r="Y106" s="10">
        <f t="shared" si="17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6"/>
        <v>0</v>
      </c>
      <c r="Y107" s="10">
        <f t="shared" si="17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6"/>
        <v>0</v>
      </c>
      <c r="Y108" s="10">
        <f t="shared" si="17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6"/>
        <v>0</v>
      </c>
      <c r="Y109" s="10">
        <f t="shared" si="17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6"/>
        <v>0</v>
      </c>
      <c r="Y110" s="10">
        <f t="shared" si="17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6"/>
        <v>0</v>
      </c>
      <c r="Y111" s="10">
        <f t="shared" si="17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6"/>
        <v>0</v>
      </c>
      <c r="Y112" s="10">
        <f t="shared" si="17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6"/>
        <v>0</v>
      </c>
      <c r="Y113" s="10">
        <f t="shared" si="17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6"/>
        <v>0</v>
      </c>
      <c r="Y114" s="10">
        <f t="shared" si="17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6"/>
        <v>0</v>
      </c>
      <c r="Y115" s="10">
        <f t="shared" si="17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6"/>
        <v>0</v>
      </c>
      <c r="Y116" s="10">
        <f t="shared" si="17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6"/>
        <v>0</v>
      </c>
      <c r="Y117" s="10">
        <f t="shared" si="17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6"/>
        <v>0</v>
      </c>
      <c r="Y118" s="10">
        <f t="shared" si="17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6"/>
        <v>0</v>
      </c>
      <c r="Y119" s="10">
        <f t="shared" si="17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6"/>
        <v>0</v>
      </c>
      <c r="Y120" s="10">
        <f t="shared" si="17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6"/>
        <v>0</v>
      </c>
      <c r="Y121" s="10">
        <f t="shared" si="17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6"/>
        <v>0</v>
      </c>
      <c r="Y122" s="10">
        <f t="shared" si="17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6"/>
        <v>0</v>
      </c>
      <c r="Y123" s="10">
        <f t="shared" si="17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6"/>
        <v>0</v>
      </c>
      <c r="Y124" s="10">
        <f t="shared" si="17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6"/>
        <v>0</v>
      </c>
      <c r="Y125" s="10">
        <f t="shared" si="17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6"/>
        <v>0</v>
      </c>
      <c r="Y126" s="10">
        <f t="shared" si="17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6"/>
        <v>0</v>
      </c>
      <c r="Y127" s="10">
        <f t="shared" si="17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6"/>
        <v>0</v>
      </c>
      <c r="Y128" s="10">
        <f t="shared" si="17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6"/>
        <v>0</v>
      </c>
      <c r="Y129" s="10">
        <f t="shared" si="17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6"/>
        <v>0</v>
      </c>
      <c r="Y130" s="10">
        <f t="shared" si="17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ref="X131:X190" si="20">SUM(H131:M131)</f>
        <v>0</v>
      </c>
      <c r="Y131" s="10">
        <f t="shared" ref="Y131:Y190" si="21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20"/>
        <v>0</v>
      </c>
      <c r="Y132" s="10">
        <f t="shared" si="21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20"/>
        <v>0</v>
      </c>
      <c r="Y133" s="10">
        <f t="shared" si="21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20"/>
        <v>0</v>
      </c>
      <c r="Y134" s="10">
        <f t="shared" si="21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20"/>
        <v>0</v>
      </c>
      <c r="Y135" s="10">
        <f t="shared" si="21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20"/>
        <v>0</v>
      </c>
      <c r="Y136" s="10">
        <f t="shared" si="21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20"/>
        <v>0</v>
      </c>
      <c r="Y137" s="10">
        <f t="shared" si="21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20"/>
        <v>0</v>
      </c>
      <c r="Y138" s="10">
        <f t="shared" si="21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20"/>
        <v>0</v>
      </c>
      <c r="Y139" s="10">
        <f t="shared" si="21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20"/>
        <v>0</v>
      </c>
      <c r="Y140" s="10">
        <f t="shared" si="21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20"/>
        <v>0</v>
      </c>
      <c r="Y141" s="10">
        <f t="shared" si="21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20"/>
        <v>0</v>
      </c>
      <c r="Y142" s="10">
        <f t="shared" si="21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20"/>
        <v>0</v>
      </c>
      <c r="Y143" s="10">
        <f t="shared" si="21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20"/>
        <v>0</v>
      </c>
      <c r="Y144" s="10">
        <f t="shared" si="21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20"/>
        <v>0</v>
      </c>
      <c r="Y145" s="10">
        <f t="shared" si="21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20"/>
        <v>0</v>
      </c>
      <c r="Y146" s="10">
        <f t="shared" si="21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20"/>
        <v>0</v>
      </c>
      <c r="Y147" s="10">
        <f t="shared" si="21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20"/>
        <v>0</v>
      </c>
      <c r="Y148" s="10">
        <f t="shared" si="21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20"/>
        <v>0</v>
      </c>
      <c r="Y149" s="10">
        <f t="shared" si="21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20"/>
        <v>0</v>
      </c>
      <c r="Y150" s="10">
        <f t="shared" si="21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20"/>
        <v>0</v>
      </c>
      <c r="Y151" s="10">
        <f t="shared" si="21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20"/>
        <v>0</v>
      </c>
      <c r="Y152" s="10">
        <f t="shared" si="21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20"/>
        <v>0</v>
      </c>
      <c r="Y153" s="10">
        <f t="shared" si="21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20"/>
        <v>0</v>
      </c>
      <c r="Y154" s="10">
        <f t="shared" si="21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20"/>
        <v>0</v>
      </c>
      <c r="Y155" s="10">
        <f t="shared" si="21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20"/>
        <v>0</v>
      </c>
      <c r="Y156" s="10">
        <f t="shared" si="21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20"/>
        <v>0</v>
      </c>
      <c r="Y157" s="10">
        <f t="shared" si="21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20"/>
        <v>0</v>
      </c>
      <c r="Y158" s="10">
        <f t="shared" si="21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20"/>
        <v>0</v>
      </c>
      <c r="Y159" s="10">
        <f t="shared" si="21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20"/>
        <v>0</v>
      </c>
      <c r="Y160" s="10">
        <f t="shared" si="21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20"/>
        <v>0</v>
      </c>
      <c r="Y161" s="10">
        <f t="shared" si="21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20"/>
        <v>0</v>
      </c>
      <c r="Y162" s="10">
        <f t="shared" si="21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20"/>
        <v>0</v>
      </c>
      <c r="Y163" s="10">
        <f t="shared" si="21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20"/>
        <v>0</v>
      </c>
      <c r="Y164" s="10">
        <f t="shared" si="21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20"/>
        <v>0</v>
      </c>
      <c r="Y165" s="10">
        <f t="shared" si="21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20"/>
        <v>0</v>
      </c>
      <c r="Y166" s="10">
        <f t="shared" si="21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20"/>
        <v>0</v>
      </c>
      <c r="Y167" s="10">
        <f t="shared" si="21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20"/>
        <v>0</v>
      </c>
      <c r="Y168" s="10">
        <f t="shared" si="21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20"/>
        <v>0</v>
      </c>
      <c r="Y169" s="10">
        <f t="shared" si="21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20"/>
        <v>0</v>
      </c>
      <c r="Y170" s="10">
        <f t="shared" si="21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20"/>
        <v>0</v>
      </c>
      <c r="Y171" s="10">
        <f t="shared" si="21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20"/>
        <v>0</v>
      </c>
      <c r="Y172" s="10">
        <f t="shared" si="21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20"/>
        <v>0</v>
      </c>
      <c r="Y173" s="10">
        <f t="shared" si="21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20"/>
        <v>0</v>
      </c>
      <c r="Y174" s="10">
        <f t="shared" si="21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20"/>
        <v>0</v>
      </c>
      <c r="Y175" s="10">
        <f t="shared" si="21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20"/>
        <v>0</v>
      </c>
      <c r="Y176" s="10">
        <f t="shared" si="21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20"/>
        <v>0</v>
      </c>
      <c r="Y177" s="10">
        <f t="shared" si="21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20"/>
        <v>0</v>
      </c>
      <c r="Y178" s="10">
        <f t="shared" si="21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20"/>
        <v>0</v>
      </c>
      <c r="Y179" s="10">
        <f t="shared" si="21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20"/>
        <v>0</v>
      </c>
      <c r="Y180" s="10">
        <f t="shared" si="21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20"/>
        <v>0</v>
      </c>
      <c r="Y181" s="10">
        <f t="shared" si="21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20"/>
        <v>0</v>
      </c>
      <c r="Y182" s="10">
        <f t="shared" si="21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20"/>
        <v>0</v>
      </c>
      <c r="Y183" s="10">
        <f t="shared" si="21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20"/>
        <v>0</v>
      </c>
      <c r="Y184" s="10">
        <f t="shared" si="21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20"/>
        <v>0</v>
      </c>
      <c r="Y185" s="10">
        <f t="shared" si="21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20"/>
        <v>0</v>
      </c>
      <c r="Y186" s="10">
        <f t="shared" si="21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20"/>
        <v>0</v>
      </c>
      <c r="Y187" s="10">
        <f t="shared" si="21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20"/>
        <v>0</v>
      </c>
      <c r="Y188" s="10">
        <f t="shared" si="21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20"/>
        <v>0</v>
      </c>
      <c r="Y189" s="10">
        <f t="shared" si="21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 t="shared" si="20"/>
        <v>0</v>
      </c>
      <c r="Y190" s="10">
        <f t="shared" si="21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0">
        <f>SUM(X3:X191)</f>
        <v>42</v>
      </c>
      <c r="Y192" s="10">
        <f>SUM(Y3:Y191)</f>
        <v>518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215"/>
  <sheetViews>
    <sheetView topLeftCell="C1" workbookViewId="0">
      <selection activeCell="G9" sqref="G9"/>
    </sheetView>
  </sheetViews>
  <sheetFormatPr baseColWidth="10" defaultColWidth="8.83203125" defaultRowHeight="15" x14ac:dyDescent="0.2"/>
  <cols>
    <col min="1" max="1" width="8.83203125" style="10"/>
    <col min="2" max="2" width="7.1640625" style="10" bestFit="1" customWidth="1"/>
    <col min="3" max="3" width="10.83203125" style="10" bestFit="1" customWidth="1"/>
    <col min="4" max="4" width="36.83203125" style="10" bestFit="1" customWidth="1"/>
    <col min="5" max="5" width="14" style="10" bestFit="1" customWidth="1"/>
    <col min="6" max="6" width="8.83203125" style="10" bestFit="1" customWidth="1"/>
    <col min="7" max="7" width="9.83203125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2.5" bestFit="1" customWidth="1"/>
    <col min="32" max="16384" width="8.83203125" style="10"/>
  </cols>
  <sheetData>
    <row r="1" spans="1:39" ht="16" x14ac:dyDescent="0.2">
      <c r="A1" s="8" t="s">
        <v>100</v>
      </c>
      <c r="B1" s="9"/>
      <c r="C1" s="9"/>
      <c r="D1" s="9">
        <v>4000</v>
      </c>
      <c r="E1" s="9" t="s">
        <v>101</v>
      </c>
      <c r="F1" s="9">
        <f>X196</f>
        <v>67</v>
      </c>
      <c r="G1" s="9">
        <f>Y196</f>
        <v>3830.2999999999997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Repeat</v>
      </c>
      <c r="AH1" s="10" t="str">
        <f t="shared" ref="AH1:AM1" si="0">$A$1</f>
        <v>Repeat</v>
      </c>
      <c r="AI1" s="10" t="str">
        <f t="shared" si="0"/>
        <v>Repeat</v>
      </c>
      <c r="AJ1" s="10" t="str">
        <f t="shared" si="0"/>
        <v>Repeat</v>
      </c>
      <c r="AK1" s="10" t="str">
        <f t="shared" si="0"/>
        <v>Repeat</v>
      </c>
      <c r="AL1" s="10" t="str">
        <f t="shared" si="0"/>
        <v>Repeat</v>
      </c>
      <c r="AM1" s="10" t="str">
        <f t="shared" si="0"/>
        <v>Repeat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34</v>
      </c>
      <c r="I2" s="10">
        <v>36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AF3" s="10" t="s">
        <v>12</v>
      </c>
      <c r="AG3" s="10">
        <f t="shared" ref="AG3:AG14" si="1">SUMIF($A$3:$A$189,AF3,$Y$3:$Y$189)</f>
        <v>3830.2999999999997</v>
      </c>
      <c r="AH3" s="10">
        <f t="shared" ref="AH3:AH14" si="2">SUMIF($A$3:$A$189,AF3,$H$3:$H$189)</f>
        <v>2</v>
      </c>
      <c r="AI3" s="10">
        <f t="shared" ref="AI3:AI14" si="3">SUMIF($A$3:$A$189,AF3,$I$3:$I$189)</f>
        <v>17</v>
      </c>
      <c r="AJ3" s="10">
        <f t="shared" ref="AJ3:AJ14" si="4">SUMIF($A$3:$A$189,AF3,$J$3:$J$189)</f>
        <v>24</v>
      </c>
      <c r="AK3" s="10">
        <f t="shared" ref="AK3:AK14" si="5">SUMIF($A$3:$A$189,AF3,$K$3:$K$189)</f>
        <v>15</v>
      </c>
      <c r="AL3" s="10">
        <f t="shared" ref="AL3:AL14" si="6">SUMIF($A$3:$A$189,AF3,$L$3:$L$189)</f>
        <v>9</v>
      </c>
      <c r="AM3" s="10">
        <f t="shared" ref="AM3:AM14" si="7">SUMIF($A$3:$A$189,AF3,$M$3:$M$189)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AF4" s="10" t="s">
        <v>13</v>
      </c>
      <c r="AG4" s="10">
        <f t="shared" si="1"/>
        <v>0</v>
      </c>
      <c r="AH4" s="10">
        <f t="shared" si="2"/>
        <v>0</v>
      </c>
      <c r="AI4" s="10">
        <f t="shared" si="3"/>
        <v>0</v>
      </c>
      <c r="AJ4" s="10">
        <f t="shared" si="4"/>
        <v>0</v>
      </c>
      <c r="AK4" s="10">
        <f t="shared" si="5"/>
        <v>0</v>
      </c>
      <c r="AL4" s="10">
        <f t="shared" si="6"/>
        <v>0</v>
      </c>
      <c r="AM4" s="10">
        <f t="shared" si="7"/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AF5" s="10" t="s">
        <v>14</v>
      </c>
      <c r="AG5" s="10">
        <f t="shared" si="1"/>
        <v>0</v>
      </c>
      <c r="AH5" s="10">
        <f t="shared" si="2"/>
        <v>0</v>
      </c>
      <c r="AI5" s="10">
        <f t="shared" si="3"/>
        <v>0</v>
      </c>
      <c r="AJ5" s="10">
        <f t="shared" si="4"/>
        <v>0</v>
      </c>
      <c r="AK5" s="10">
        <f t="shared" si="5"/>
        <v>0</v>
      </c>
      <c r="AL5" s="10">
        <f t="shared" si="6"/>
        <v>0</v>
      </c>
      <c r="AM5" s="10">
        <f t="shared" si="7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AF6" s="10" t="s">
        <v>15</v>
      </c>
      <c r="AG6" s="10">
        <f t="shared" si="1"/>
        <v>0</v>
      </c>
      <c r="AH6" s="10">
        <f t="shared" si="2"/>
        <v>0</v>
      </c>
      <c r="AI6" s="10">
        <f t="shared" si="3"/>
        <v>0</v>
      </c>
      <c r="AJ6" s="10">
        <f t="shared" si="4"/>
        <v>0</v>
      </c>
      <c r="AK6" s="10">
        <f t="shared" si="5"/>
        <v>0</v>
      </c>
      <c r="AL6" s="10">
        <f t="shared" si="6"/>
        <v>0</v>
      </c>
      <c r="AM6" s="10">
        <f t="shared" si="7"/>
        <v>0</v>
      </c>
    </row>
    <row r="7" spans="1:39" x14ac:dyDescent="0.2">
      <c r="A7" t="s">
        <v>109</v>
      </c>
      <c r="B7">
        <v>600201</v>
      </c>
      <c r="C7" t="s">
        <v>144</v>
      </c>
      <c r="D7" t="s">
        <v>256</v>
      </c>
      <c r="E7" t="s">
        <v>162</v>
      </c>
      <c r="F7">
        <v>58.9</v>
      </c>
      <c r="G7">
        <v>149</v>
      </c>
      <c r="H7">
        <v>2</v>
      </c>
      <c r="I7">
        <v>1</v>
      </c>
      <c r="J7">
        <v>1</v>
      </c>
      <c r="K7">
        <v>1</v>
      </c>
      <c r="L7"/>
      <c r="M7"/>
      <c r="N7"/>
      <c r="O7"/>
      <c r="P7"/>
      <c r="Q7"/>
      <c r="R7"/>
      <c r="S7"/>
      <c r="T7"/>
      <c r="U7"/>
      <c r="V7"/>
      <c r="W7"/>
      <c r="X7" s="10">
        <f t="shared" ref="X7:X70" si="8">SUM(H7:M7)</f>
        <v>5</v>
      </c>
      <c r="Y7" s="10">
        <f t="shared" ref="Y7:Y70" si="9">F7*X7</f>
        <v>294.5</v>
      </c>
      <c r="Z7" s="10">
        <f t="shared" ref="Z7:Z71" si="10">SUM(G7/F7)</f>
        <v>2.5297113752122242</v>
      </c>
      <c r="AF7" s="10" t="s">
        <v>16</v>
      </c>
      <c r="AG7" s="10">
        <f t="shared" si="1"/>
        <v>0</v>
      </c>
      <c r="AH7" s="10">
        <f t="shared" si="2"/>
        <v>0</v>
      </c>
      <c r="AI7" s="10">
        <f t="shared" si="3"/>
        <v>0</v>
      </c>
      <c r="AJ7" s="10">
        <f t="shared" si="4"/>
        <v>0</v>
      </c>
      <c r="AK7" s="10">
        <f t="shared" si="5"/>
        <v>0</v>
      </c>
      <c r="AL7" s="10">
        <f t="shared" si="6"/>
        <v>0</v>
      </c>
      <c r="AM7" s="10">
        <f t="shared" si="7"/>
        <v>0</v>
      </c>
    </row>
    <row r="8" spans="1:39" x14ac:dyDescent="0.2">
      <c r="A8" t="s">
        <v>12</v>
      </c>
      <c r="B8">
        <v>600218</v>
      </c>
      <c r="C8" t="s">
        <v>141</v>
      </c>
      <c r="D8" t="s">
        <v>257</v>
      </c>
      <c r="E8" t="s">
        <v>219</v>
      </c>
      <c r="F8">
        <v>55.9</v>
      </c>
      <c r="G8">
        <v>149</v>
      </c>
      <c r="H8"/>
      <c r="I8">
        <v>1</v>
      </c>
      <c r="J8">
        <v>2</v>
      </c>
      <c r="K8">
        <v>1</v>
      </c>
      <c r="L8"/>
      <c r="M8"/>
      <c r="N8"/>
      <c r="O8"/>
      <c r="P8"/>
      <c r="Q8"/>
      <c r="R8"/>
      <c r="S8"/>
      <c r="T8"/>
      <c r="U8"/>
      <c r="V8"/>
      <c r="W8"/>
      <c r="X8" s="10">
        <f t="shared" si="8"/>
        <v>4</v>
      </c>
      <c r="Y8" s="10">
        <f t="shared" si="9"/>
        <v>223.6</v>
      </c>
      <c r="Z8" s="10">
        <f t="shared" si="10"/>
        <v>2.665474060822898</v>
      </c>
      <c r="AA8" t="s">
        <v>88</v>
      </c>
      <c r="AF8" s="10" t="s">
        <v>17</v>
      </c>
      <c r="AG8" s="10">
        <f t="shared" si="1"/>
        <v>0</v>
      </c>
      <c r="AH8" s="10">
        <f t="shared" si="2"/>
        <v>0</v>
      </c>
      <c r="AI8" s="10">
        <f t="shared" si="3"/>
        <v>0</v>
      </c>
      <c r="AJ8" s="10">
        <f t="shared" si="4"/>
        <v>0</v>
      </c>
      <c r="AK8" s="10">
        <f t="shared" si="5"/>
        <v>0</v>
      </c>
      <c r="AL8" s="10">
        <f t="shared" si="6"/>
        <v>0</v>
      </c>
      <c r="AM8" s="10">
        <f t="shared" si="7"/>
        <v>0</v>
      </c>
    </row>
    <row r="9" spans="1:39" x14ac:dyDescent="0.2">
      <c r="A9" t="s">
        <v>12</v>
      </c>
      <c r="B9">
        <v>400159</v>
      </c>
      <c r="C9" t="s">
        <v>128</v>
      </c>
      <c r="D9" t="s">
        <v>260</v>
      </c>
      <c r="E9" t="s">
        <v>258</v>
      </c>
      <c r="F9">
        <v>48.9</v>
      </c>
      <c r="G9">
        <v>129</v>
      </c>
      <c r="H9"/>
      <c r="I9">
        <v>1</v>
      </c>
      <c r="J9">
        <v>2</v>
      </c>
      <c r="K9">
        <v>1</v>
      </c>
      <c r="L9">
        <v>1</v>
      </c>
      <c r="M9"/>
      <c r="N9"/>
      <c r="O9"/>
      <c r="P9"/>
      <c r="Q9"/>
      <c r="R9"/>
      <c r="S9"/>
      <c r="T9"/>
      <c r="U9"/>
      <c r="V9"/>
      <c r="W9"/>
      <c r="X9" s="10">
        <f t="shared" si="8"/>
        <v>5</v>
      </c>
      <c r="Y9" s="10">
        <f t="shared" si="9"/>
        <v>244.5</v>
      </c>
      <c r="Z9" s="10">
        <f t="shared" si="10"/>
        <v>2.6380368098159508</v>
      </c>
      <c r="AF9" s="10" t="s">
        <v>18</v>
      </c>
      <c r="AG9" s="10">
        <f t="shared" si="1"/>
        <v>0</v>
      </c>
      <c r="AH9" s="10">
        <f t="shared" si="2"/>
        <v>0</v>
      </c>
      <c r="AI9" s="10">
        <f t="shared" si="3"/>
        <v>0</v>
      </c>
      <c r="AJ9" s="10">
        <f t="shared" si="4"/>
        <v>0</v>
      </c>
      <c r="AK9" s="10">
        <f t="shared" si="5"/>
        <v>0</v>
      </c>
      <c r="AL9" s="10">
        <f t="shared" si="6"/>
        <v>0</v>
      </c>
      <c r="AM9" s="10">
        <f t="shared" si="7"/>
        <v>0</v>
      </c>
    </row>
    <row r="10" spans="1:39" x14ac:dyDescent="0.2">
      <c r="A10" t="s">
        <v>12</v>
      </c>
      <c r="B10">
        <v>400190</v>
      </c>
      <c r="C10" t="s">
        <v>128</v>
      </c>
      <c r="D10" t="s">
        <v>259</v>
      </c>
      <c r="E10" t="s">
        <v>127</v>
      </c>
      <c r="F10">
        <v>51.9</v>
      </c>
      <c r="G10">
        <v>139</v>
      </c>
      <c r="H10"/>
      <c r="I10">
        <v>2</v>
      </c>
      <c r="J10">
        <v>2</v>
      </c>
      <c r="K10">
        <v>1</v>
      </c>
      <c r="L10">
        <v>1</v>
      </c>
      <c r="M10"/>
      <c r="N10"/>
      <c r="O10"/>
      <c r="P10"/>
      <c r="Q10"/>
      <c r="R10"/>
      <c r="S10"/>
      <c r="T10"/>
      <c r="U10"/>
      <c r="V10"/>
      <c r="W10"/>
      <c r="X10" s="10">
        <f t="shared" si="8"/>
        <v>6</v>
      </c>
      <c r="Y10" s="10">
        <f t="shared" si="9"/>
        <v>311.39999999999998</v>
      </c>
      <c r="Z10" s="10">
        <f t="shared" si="10"/>
        <v>2.6782273603082851</v>
      </c>
      <c r="AA10" t="s">
        <v>88</v>
      </c>
      <c r="AF10" s="10" t="s">
        <v>19</v>
      </c>
      <c r="AG10" s="10">
        <f t="shared" si="1"/>
        <v>0</v>
      </c>
      <c r="AH10" s="10">
        <f t="shared" si="2"/>
        <v>0</v>
      </c>
      <c r="AI10" s="10">
        <f t="shared" si="3"/>
        <v>0</v>
      </c>
      <c r="AJ10" s="10">
        <f t="shared" si="4"/>
        <v>0</v>
      </c>
      <c r="AK10" s="10">
        <f t="shared" si="5"/>
        <v>0</v>
      </c>
      <c r="AL10" s="10">
        <f t="shared" si="6"/>
        <v>0</v>
      </c>
      <c r="AM10" s="10">
        <f t="shared" si="7"/>
        <v>0</v>
      </c>
    </row>
    <row r="11" spans="1:39" x14ac:dyDescent="0.2">
      <c r="A11" t="s">
        <v>12</v>
      </c>
      <c r="B11">
        <v>400191</v>
      </c>
      <c r="C11" t="s">
        <v>128</v>
      </c>
      <c r="D11" t="s">
        <v>261</v>
      </c>
      <c r="E11" t="s">
        <v>148</v>
      </c>
      <c r="F11">
        <v>48.9</v>
      </c>
      <c r="G11">
        <v>129</v>
      </c>
      <c r="H11"/>
      <c r="I11">
        <v>2</v>
      </c>
      <c r="J11">
        <v>1</v>
      </c>
      <c r="K11">
        <v>1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0">
        <f t="shared" si="8"/>
        <v>5</v>
      </c>
      <c r="Y11" s="10">
        <f t="shared" si="9"/>
        <v>244.5</v>
      </c>
      <c r="Z11" s="10">
        <f t="shared" si="10"/>
        <v>2.6380368098159508</v>
      </c>
      <c r="AA11" t="s">
        <v>88</v>
      </c>
      <c r="AF11" s="10" t="s">
        <v>20</v>
      </c>
      <c r="AG11" s="10">
        <f t="shared" si="1"/>
        <v>0</v>
      </c>
      <c r="AH11" s="10">
        <f t="shared" si="2"/>
        <v>0</v>
      </c>
      <c r="AI11" s="10">
        <f t="shared" si="3"/>
        <v>0</v>
      </c>
      <c r="AJ11" s="10">
        <f t="shared" si="4"/>
        <v>0</v>
      </c>
      <c r="AK11" s="10">
        <f t="shared" si="5"/>
        <v>0</v>
      </c>
      <c r="AL11" s="10">
        <f t="shared" si="6"/>
        <v>0</v>
      </c>
      <c r="AM11" s="10">
        <f t="shared" si="7"/>
        <v>0</v>
      </c>
    </row>
    <row r="12" spans="1:39" x14ac:dyDescent="0.2">
      <c r="A12" t="s">
        <v>12</v>
      </c>
      <c r="B12">
        <v>400144</v>
      </c>
      <c r="C12" t="s">
        <v>128</v>
      </c>
      <c r="D12" t="s">
        <v>262</v>
      </c>
      <c r="E12" t="s">
        <v>258</v>
      </c>
      <c r="F12">
        <v>44.9</v>
      </c>
      <c r="G12">
        <v>119</v>
      </c>
      <c r="H12"/>
      <c r="I12">
        <v>1</v>
      </c>
      <c r="J12">
        <v>2</v>
      </c>
      <c r="K12">
        <v>2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0">
        <f t="shared" si="8"/>
        <v>6</v>
      </c>
      <c r="Y12" s="10">
        <f t="shared" si="9"/>
        <v>269.39999999999998</v>
      </c>
      <c r="Z12" s="10">
        <f t="shared" si="10"/>
        <v>2.6503340757238307</v>
      </c>
      <c r="AF12" s="10" t="s">
        <v>21</v>
      </c>
      <c r="AG12" s="10">
        <f t="shared" si="1"/>
        <v>0</v>
      </c>
      <c r="AH12" s="10">
        <f t="shared" si="2"/>
        <v>0</v>
      </c>
      <c r="AI12" s="10">
        <f t="shared" si="3"/>
        <v>0</v>
      </c>
      <c r="AJ12" s="10">
        <f t="shared" si="4"/>
        <v>0</v>
      </c>
      <c r="AK12" s="10">
        <f t="shared" si="5"/>
        <v>0</v>
      </c>
      <c r="AL12" s="10">
        <f t="shared" si="6"/>
        <v>0</v>
      </c>
      <c r="AM12" s="10">
        <f t="shared" si="7"/>
        <v>0</v>
      </c>
    </row>
    <row r="13" spans="1:39" x14ac:dyDescent="0.2">
      <c r="A13" t="s">
        <v>12</v>
      </c>
      <c r="B13">
        <v>400178</v>
      </c>
      <c r="C13" t="s">
        <v>128</v>
      </c>
      <c r="D13" t="s">
        <v>263</v>
      </c>
      <c r="E13" t="s">
        <v>155</v>
      </c>
      <c r="F13">
        <v>50.9</v>
      </c>
      <c r="G13">
        <v>129</v>
      </c>
      <c r="H13"/>
      <c r="I13">
        <v>1</v>
      </c>
      <c r="J13">
        <v>2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8"/>
        <v>5</v>
      </c>
      <c r="Y13" s="10">
        <f t="shared" si="9"/>
        <v>254.5</v>
      </c>
      <c r="Z13" s="10">
        <f t="shared" si="10"/>
        <v>2.5343811394891946</v>
      </c>
      <c r="AA13" t="s">
        <v>88</v>
      </c>
      <c r="AF13" s="10" t="s">
        <v>22</v>
      </c>
      <c r="AG13" s="10">
        <f t="shared" si="1"/>
        <v>0</v>
      </c>
      <c r="AH13" s="10">
        <f t="shared" si="2"/>
        <v>0</v>
      </c>
      <c r="AI13" s="10">
        <f t="shared" si="3"/>
        <v>0</v>
      </c>
      <c r="AJ13" s="10">
        <f t="shared" si="4"/>
        <v>0</v>
      </c>
      <c r="AK13" s="10">
        <f t="shared" si="5"/>
        <v>0</v>
      </c>
      <c r="AL13" s="10">
        <f t="shared" si="6"/>
        <v>0</v>
      </c>
      <c r="AM13" s="10">
        <f t="shared" si="7"/>
        <v>0</v>
      </c>
    </row>
    <row r="14" spans="1:39" x14ac:dyDescent="0.2">
      <c r="A14" t="s">
        <v>12</v>
      </c>
      <c r="B14">
        <v>400178</v>
      </c>
      <c r="C14" t="s">
        <v>128</v>
      </c>
      <c r="D14" t="s">
        <v>263</v>
      </c>
      <c r="E14" t="s">
        <v>264</v>
      </c>
      <c r="F14">
        <v>50.9</v>
      </c>
      <c r="G14">
        <v>129</v>
      </c>
      <c r="H14"/>
      <c r="I14">
        <v>1</v>
      </c>
      <c r="J14">
        <v>2</v>
      </c>
      <c r="K14">
        <v>1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0">
        <f t="shared" si="8"/>
        <v>5</v>
      </c>
      <c r="Y14" s="10">
        <f t="shared" si="9"/>
        <v>254.5</v>
      </c>
      <c r="Z14" s="10">
        <f t="shared" si="10"/>
        <v>2.5343811394891946</v>
      </c>
      <c r="AF14" s="10" t="s">
        <v>23</v>
      </c>
      <c r="AG14" s="10">
        <f t="shared" si="1"/>
        <v>0</v>
      </c>
      <c r="AH14" s="10">
        <f t="shared" si="2"/>
        <v>0</v>
      </c>
      <c r="AI14" s="10">
        <f t="shared" si="3"/>
        <v>0</v>
      </c>
      <c r="AJ14" s="10">
        <f t="shared" si="4"/>
        <v>0</v>
      </c>
      <c r="AK14" s="10">
        <f t="shared" si="5"/>
        <v>0</v>
      </c>
      <c r="AL14" s="10">
        <f t="shared" si="6"/>
        <v>0</v>
      </c>
      <c r="AM14" s="10">
        <f t="shared" si="7"/>
        <v>0</v>
      </c>
    </row>
    <row r="15" spans="1:39" x14ac:dyDescent="0.2">
      <c r="A15" t="s">
        <v>12</v>
      </c>
      <c r="B15">
        <v>400160</v>
      </c>
      <c r="C15" t="s">
        <v>128</v>
      </c>
      <c r="D15" t="s">
        <v>265</v>
      </c>
      <c r="E15" t="s">
        <v>162</v>
      </c>
      <c r="F15">
        <v>51.9</v>
      </c>
      <c r="G15">
        <v>139</v>
      </c>
      <c r="H15"/>
      <c r="I15">
        <v>2</v>
      </c>
      <c r="J15">
        <v>1</v>
      </c>
      <c r="K15">
        <v>1</v>
      </c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8"/>
        <v>4</v>
      </c>
      <c r="Y15" s="10">
        <f t="shared" si="9"/>
        <v>207.6</v>
      </c>
      <c r="Z15" s="10">
        <f t="shared" si="10"/>
        <v>2.6782273603082851</v>
      </c>
      <c r="AF15" s="10" t="str">
        <f>A1</f>
        <v>Repeat</v>
      </c>
      <c r="AG15" s="10">
        <f>SUM(AG3:AG14)</f>
        <v>3830.2999999999997</v>
      </c>
      <c r="AH15" s="10">
        <f t="shared" ref="AH15:AM15" si="11">SUM(AH3:AH14)</f>
        <v>2</v>
      </c>
      <c r="AI15" s="10">
        <f t="shared" si="11"/>
        <v>17</v>
      </c>
      <c r="AJ15" s="10">
        <f t="shared" si="11"/>
        <v>24</v>
      </c>
      <c r="AK15" s="10">
        <f t="shared" si="11"/>
        <v>15</v>
      </c>
      <c r="AL15" s="10">
        <f t="shared" si="11"/>
        <v>9</v>
      </c>
      <c r="AM15" s="10">
        <f t="shared" si="11"/>
        <v>0</v>
      </c>
    </row>
    <row r="16" spans="1:39" x14ac:dyDescent="0.2">
      <c r="A16" t="s">
        <v>12</v>
      </c>
      <c r="B16">
        <v>400166</v>
      </c>
      <c r="C16" t="s">
        <v>128</v>
      </c>
      <c r="D16" t="s">
        <v>266</v>
      </c>
      <c r="E16" t="s">
        <v>137</v>
      </c>
      <c r="F16">
        <v>62.9</v>
      </c>
      <c r="G16">
        <v>159</v>
      </c>
      <c r="H16"/>
      <c r="I16">
        <v>1</v>
      </c>
      <c r="J16">
        <v>2</v>
      </c>
      <c r="K16">
        <v>1</v>
      </c>
      <c r="L16">
        <v>1</v>
      </c>
      <c r="M16"/>
      <c r="N16"/>
      <c r="O16"/>
      <c r="P16"/>
      <c r="Q16"/>
      <c r="R16"/>
      <c r="S16"/>
      <c r="T16"/>
      <c r="U16"/>
      <c r="V16"/>
      <c r="W16"/>
      <c r="X16" s="10">
        <f t="shared" si="8"/>
        <v>5</v>
      </c>
      <c r="Y16" s="10">
        <f t="shared" si="9"/>
        <v>314.5</v>
      </c>
      <c r="Z16" s="10">
        <f t="shared" si="10"/>
        <v>2.5278219395866457</v>
      </c>
    </row>
    <row r="17" spans="1:26" s="10" customFormat="1" x14ac:dyDescent="0.2">
      <c r="A17" t="s">
        <v>12</v>
      </c>
      <c r="B17">
        <v>100291</v>
      </c>
      <c r="C17" t="s">
        <v>128</v>
      </c>
      <c r="D17" t="s">
        <v>268</v>
      </c>
      <c r="E17" t="s">
        <v>267</v>
      </c>
      <c r="F17">
        <v>96.9</v>
      </c>
      <c r="G17">
        <v>249</v>
      </c>
      <c r="H17"/>
      <c r="I17">
        <v>1</v>
      </c>
      <c r="J17">
        <v>2</v>
      </c>
      <c r="K17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8"/>
        <v>4</v>
      </c>
      <c r="Y17" s="10">
        <f t="shared" si="9"/>
        <v>387.6</v>
      </c>
      <c r="Z17" s="10">
        <f t="shared" si="10"/>
        <v>2.5696594427244581</v>
      </c>
    </row>
    <row r="18" spans="1:26" s="10" customFormat="1" x14ac:dyDescent="0.2">
      <c r="A18" t="s">
        <v>12</v>
      </c>
      <c r="B18">
        <v>400191</v>
      </c>
      <c r="C18" t="s">
        <v>128</v>
      </c>
      <c r="D18" t="s">
        <v>261</v>
      </c>
      <c r="E18" t="s">
        <v>127</v>
      </c>
      <c r="F18">
        <v>48.9</v>
      </c>
      <c r="G18">
        <v>129</v>
      </c>
      <c r="H18"/>
      <c r="I18">
        <v>1</v>
      </c>
      <c r="J18">
        <v>2</v>
      </c>
      <c r="K18">
        <v>1</v>
      </c>
      <c r="L18">
        <v>1</v>
      </c>
      <c r="M18"/>
      <c r="N18"/>
      <c r="O18"/>
      <c r="P18"/>
      <c r="Q18"/>
      <c r="R18"/>
      <c r="S18"/>
      <c r="T18"/>
      <c r="U18"/>
      <c r="V18"/>
      <c r="W18"/>
      <c r="X18" s="10">
        <f t="shared" si="8"/>
        <v>5</v>
      </c>
      <c r="Y18" s="10">
        <f t="shared" si="9"/>
        <v>244.5</v>
      </c>
      <c r="Z18" s="10">
        <f t="shared" si="10"/>
        <v>2.6380368098159508</v>
      </c>
    </row>
    <row r="19" spans="1:26" s="10" customFormat="1" x14ac:dyDescent="0.2">
      <c r="A19" t="s">
        <v>12</v>
      </c>
      <c r="B19">
        <v>400144</v>
      </c>
      <c r="C19" t="s">
        <v>128</v>
      </c>
      <c r="D19" t="s">
        <v>262</v>
      </c>
      <c r="E19" t="s">
        <v>269</v>
      </c>
      <c r="F19">
        <v>44.9</v>
      </c>
      <c r="G19">
        <v>119</v>
      </c>
      <c r="H19"/>
      <c r="I19">
        <v>1</v>
      </c>
      <c r="J19">
        <v>1</v>
      </c>
      <c r="K19">
        <v>1</v>
      </c>
      <c r="L19">
        <v>1</v>
      </c>
      <c r="M19"/>
      <c r="N19"/>
      <c r="O19"/>
      <c r="P19"/>
      <c r="Q19"/>
      <c r="R19"/>
      <c r="S19"/>
      <c r="T19"/>
      <c r="U19"/>
      <c r="V19"/>
      <c r="W19"/>
      <c r="X19" s="10">
        <f t="shared" si="8"/>
        <v>4</v>
      </c>
      <c r="Y19" s="10">
        <f t="shared" si="9"/>
        <v>179.6</v>
      </c>
      <c r="Z19" s="10">
        <f t="shared" si="10"/>
        <v>2.6503340757238307</v>
      </c>
    </row>
    <row r="20" spans="1:26" s="10" customFormat="1" x14ac:dyDescent="0.2">
      <c r="A20" t="s">
        <v>12</v>
      </c>
      <c r="B20">
        <v>100287</v>
      </c>
      <c r="C20" t="s">
        <v>128</v>
      </c>
      <c r="D20" t="s">
        <v>270</v>
      </c>
      <c r="E20" t="s">
        <v>122</v>
      </c>
      <c r="F20">
        <v>99.9</v>
      </c>
      <c r="G20">
        <v>249</v>
      </c>
      <c r="H20"/>
      <c r="I20">
        <v>1</v>
      </c>
      <c r="J20">
        <v>2</v>
      </c>
      <c r="K20">
        <v>1</v>
      </c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8"/>
        <v>4</v>
      </c>
      <c r="Y20" s="10">
        <f t="shared" si="9"/>
        <v>399.6</v>
      </c>
      <c r="Z20" s="10">
        <f t="shared" si="10"/>
        <v>2.4924924924924925</v>
      </c>
    </row>
    <row r="21" spans="1:26" s="10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8"/>
        <v>0</v>
      </c>
      <c r="Y21" s="10">
        <f t="shared" si="9"/>
        <v>0</v>
      </c>
      <c r="Z21" s="10" t="e">
        <f t="shared" si="10"/>
        <v>#DIV/0!</v>
      </c>
    </row>
    <row r="22" spans="1:26" s="10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8"/>
        <v>0</v>
      </c>
      <c r="Y22" s="10">
        <f t="shared" si="9"/>
        <v>0</v>
      </c>
      <c r="Z22" s="10" t="e">
        <f t="shared" si="10"/>
        <v>#DIV/0!</v>
      </c>
    </row>
    <row r="23" spans="1:26" s="10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8"/>
        <v>0</v>
      </c>
      <c r="Y23" s="10">
        <f t="shared" si="9"/>
        <v>0</v>
      </c>
      <c r="Z23" s="10" t="e">
        <f t="shared" si="10"/>
        <v>#DIV/0!</v>
      </c>
    </row>
    <row r="24" spans="1:26" s="10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8"/>
        <v>0</v>
      </c>
      <c r="Y24" s="10">
        <f t="shared" si="9"/>
        <v>0</v>
      </c>
      <c r="Z24" s="10" t="e">
        <f t="shared" si="10"/>
        <v>#DIV/0!</v>
      </c>
    </row>
    <row r="25" spans="1:26" s="10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8"/>
        <v>0</v>
      </c>
      <c r="Y25" s="10">
        <f t="shared" si="9"/>
        <v>0</v>
      </c>
      <c r="Z25" s="10" t="e">
        <f t="shared" si="10"/>
        <v>#DIV/0!</v>
      </c>
    </row>
    <row r="26" spans="1:26" s="10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8"/>
        <v>0</v>
      </c>
      <c r="Y26" s="10">
        <f t="shared" si="9"/>
        <v>0</v>
      </c>
      <c r="Z26" s="10" t="e">
        <f t="shared" si="10"/>
        <v>#DIV/0!</v>
      </c>
    </row>
    <row r="27" spans="1:26" s="10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8"/>
        <v>0</v>
      </c>
      <c r="Y27" s="10">
        <f t="shared" si="9"/>
        <v>0</v>
      </c>
      <c r="Z27" s="10" t="e">
        <f t="shared" si="10"/>
        <v>#DIV/0!</v>
      </c>
    </row>
    <row r="28" spans="1:26" s="10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8"/>
        <v>0</v>
      </c>
      <c r="Y28" s="10">
        <f t="shared" si="9"/>
        <v>0</v>
      </c>
      <c r="Z28" s="10" t="e">
        <f t="shared" si="10"/>
        <v>#DIV/0!</v>
      </c>
    </row>
    <row r="29" spans="1:26" s="10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8"/>
        <v>0</v>
      </c>
      <c r="Y29" s="10">
        <f t="shared" si="9"/>
        <v>0</v>
      </c>
      <c r="Z29" s="10" t="e">
        <f t="shared" si="10"/>
        <v>#DIV/0!</v>
      </c>
    </row>
    <row r="30" spans="1:26" s="10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8"/>
        <v>0</v>
      </c>
      <c r="Y30" s="10">
        <f t="shared" si="9"/>
        <v>0</v>
      </c>
      <c r="Z30" s="10" t="e">
        <f t="shared" si="10"/>
        <v>#DIV/0!</v>
      </c>
    </row>
    <row r="31" spans="1:26" s="10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8"/>
        <v>0</v>
      </c>
      <c r="Y31" s="10">
        <f t="shared" si="9"/>
        <v>0</v>
      </c>
      <c r="Z31" s="10" t="e">
        <f t="shared" si="10"/>
        <v>#DIV/0!</v>
      </c>
    </row>
    <row r="32" spans="1:26" s="10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8"/>
        <v>0</v>
      </c>
      <c r="Y32" s="10">
        <f t="shared" si="9"/>
        <v>0</v>
      </c>
      <c r="Z32" s="10" t="e">
        <f t="shared" si="10"/>
        <v>#DIV/0!</v>
      </c>
    </row>
    <row r="33" spans="1:26" s="10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8"/>
        <v>0</v>
      </c>
      <c r="Y33" s="10">
        <f t="shared" si="9"/>
        <v>0</v>
      </c>
      <c r="Z33" s="10" t="e">
        <f t="shared" si="10"/>
        <v>#DIV/0!</v>
      </c>
    </row>
    <row r="34" spans="1:26" s="10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8"/>
        <v>0</v>
      </c>
      <c r="Y34" s="10">
        <f t="shared" si="9"/>
        <v>0</v>
      </c>
      <c r="Z34" s="10" t="e">
        <f t="shared" si="10"/>
        <v>#DIV/0!</v>
      </c>
    </row>
    <row r="35" spans="1:26" s="10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8"/>
        <v>0</v>
      </c>
      <c r="Y35" s="10">
        <f t="shared" si="9"/>
        <v>0</v>
      </c>
      <c r="Z35" s="10" t="e">
        <f t="shared" si="10"/>
        <v>#DIV/0!</v>
      </c>
    </row>
    <row r="36" spans="1:26" s="10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8"/>
        <v>0</v>
      </c>
      <c r="Y36" s="10">
        <f t="shared" si="9"/>
        <v>0</v>
      </c>
      <c r="Z36" s="10" t="e">
        <f t="shared" si="10"/>
        <v>#DIV/0!</v>
      </c>
    </row>
    <row r="37" spans="1:26" s="10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1">
        <f t="shared" si="8"/>
        <v>0</v>
      </c>
      <c r="Y37" s="10">
        <f t="shared" si="9"/>
        <v>0</v>
      </c>
      <c r="Z37" s="10" t="e">
        <f t="shared" si="10"/>
        <v>#DIV/0!</v>
      </c>
    </row>
    <row r="38" spans="1:26" s="10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1">
        <f t="shared" si="8"/>
        <v>0</v>
      </c>
      <c r="Y38" s="10">
        <f t="shared" si="9"/>
        <v>0</v>
      </c>
      <c r="Z38" s="10" t="e">
        <f t="shared" si="10"/>
        <v>#DIV/0!</v>
      </c>
    </row>
    <row r="39" spans="1:26" s="10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1">
        <f t="shared" si="8"/>
        <v>0</v>
      </c>
      <c r="Y39" s="10">
        <f t="shared" si="9"/>
        <v>0</v>
      </c>
      <c r="Z39" s="10" t="e">
        <f t="shared" si="10"/>
        <v>#DIV/0!</v>
      </c>
    </row>
    <row r="40" spans="1:26" s="10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1">
        <f t="shared" si="8"/>
        <v>0</v>
      </c>
      <c r="Y40" s="10">
        <f t="shared" si="9"/>
        <v>0</v>
      </c>
      <c r="Z40" s="10" t="e">
        <f t="shared" si="10"/>
        <v>#DIV/0!</v>
      </c>
    </row>
    <row r="41" spans="1:26" s="10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1">
        <f t="shared" si="8"/>
        <v>0</v>
      </c>
      <c r="Y41" s="10">
        <f t="shared" si="9"/>
        <v>0</v>
      </c>
      <c r="Z41" s="10" t="e">
        <f t="shared" si="10"/>
        <v>#DIV/0!</v>
      </c>
    </row>
    <row r="42" spans="1:26" s="10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1">
        <f t="shared" si="8"/>
        <v>0</v>
      </c>
      <c r="Y42" s="10">
        <f t="shared" si="9"/>
        <v>0</v>
      </c>
      <c r="Z42" s="10" t="e">
        <f t="shared" si="10"/>
        <v>#DIV/0!</v>
      </c>
    </row>
    <row r="43" spans="1:26" s="10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8"/>
        <v>0</v>
      </c>
      <c r="Y43" s="10">
        <f t="shared" si="9"/>
        <v>0</v>
      </c>
      <c r="Z43" s="10" t="e">
        <f t="shared" si="10"/>
        <v>#DIV/0!</v>
      </c>
    </row>
    <row r="44" spans="1:26" s="10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8"/>
        <v>0</v>
      </c>
      <c r="Y44" s="10">
        <f t="shared" si="9"/>
        <v>0</v>
      </c>
      <c r="Z44" s="10" t="e">
        <f t="shared" si="10"/>
        <v>#DIV/0!</v>
      </c>
    </row>
    <row r="45" spans="1:26" s="10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8"/>
        <v>0</v>
      </c>
      <c r="Y45" s="10">
        <f t="shared" si="9"/>
        <v>0</v>
      </c>
      <c r="Z45" s="10" t="e">
        <f t="shared" si="10"/>
        <v>#DIV/0!</v>
      </c>
    </row>
    <row r="46" spans="1:26" s="10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8"/>
        <v>0</v>
      </c>
      <c r="Y46" s="10">
        <f t="shared" si="9"/>
        <v>0</v>
      </c>
      <c r="Z46" s="10" t="e">
        <f t="shared" si="10"/>
        <v>#DIV/0!</v>
      </c>
    </row>
    <row r="47" spans="1:26" s="10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8"/>
        <v>0</v>
      </c>
      <c r="Y47" s="10">
        <f t="shared" si="9"/>
        <v>0</v>
      </c>
      <c r="Z47" s="10" t="e">
        <f t="shared" si="10"/>
        <v>#DIV/0!</v>
      </c>
    </row>
    <row r="48" spans="1:26" s="10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8"/>
        <v>0</v>
      </c>
      <c r="Y48" s="10">
        <f t="shared" si="9"/>
        <v>0</v>
      </c>
      <c r="Z48" s="10" t="e">
        <f t="shared" si="10"/>
        <v>#DIV/0!</v>
      </c>
    </row>
    <row r="49" spans="1:26" s="10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8"/>
        <v>0</v>
      </c>
      <c r="Y49" s="10">
        <f t="shared" si="9"/>
        <v>0</v>
      </c>
      <c r="Z49" s="10" t="e">
        <f t="shared" si="10"/>
        <v>#DIV/0!</v>
      </c>
    </row>
    <row r="50" spans="1:26" s="10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8"/>
        <v>0</v>
      </c>
      <c r="Y50" s="10">
        <f t="shared" si="9"/>
        <v>0</v>
      </c>
      <c r="Z50" s="10" t="e">
        <f t="shared" si="10"/>
        <v>#DIV/0!</v>
      </c>
    </row>
    <row r="51" spans="1:26" s="10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8"/>
        <v>0</v>
      </c>
      <c r="Y51" s="10">
        <f t="shared" si="9"/>
        <v>0</v>
      </c>
      <c r="Z51" s="10" t="e">
        <f t="shared" si="10"/>
        <v>#DIV/0!</v>
      </c>
    </row>
    <row r="52" spans="1:26" s="10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8"/>
        <v>0</v>
      </c>
      <c r="Y52" s="10">
        <f t="shared" si="9"/>
        <v>0</v>
      </c>
      <c r="Z52" s="10" t="e">
        <f t="shared" si="10"/>
        <v>#DIV/0!</v>
      </c>
    </row>
    <row r="53" spans="1:26" s="10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8"/>
        <v>0</v>
      </c>
      <c r="Y53" s="10">
        <f t="shared" si="9"/>
        <v>0</v>
      </c>
      <c r="Z53" s="10" t="e">
        <f t="shared" si="10"/>
        <v>#DIV/0!</v>
      </c>
    </row>
    <row r="54" spans="1:26" s="10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8"/>
        <v>0</v>
      </c>
      <c r="Y54" s="10">
        <f t="shared" si="9"/>
        <v>0</v>
      </c>
      <c r="Z54" s="10" t="e">
        <f t="shared" si="10"/>
        <v>#DIV/0!</v>
      </c>
    </row>
    <row r="55" spans="1:26" s="10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8"/>
        <v>0</v>
      </c>
      <c r="Y55" s="10">
        <f t="shared" si="9"/>
        <v>0</v>
      </c>
      <c r="Z55" s="10" t="e">
        <f t="shared" si="10"/>
        <v>#DIV/0!</v>
      </c>
    </row>
    <row r="56" spans="1:26" s="10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8"/>
        <v>0</v>
      </c>
      <c r="Y56" s="10">
        <f t="shared" si="9"/>
        <v>0</v>
      </c>
      <c r="Z56" s="10" t="e">
        <f t="shared" si="10"/>
        <v>#DIV/0!</v>
      </c>
    </row>
    <row r="57" spans="1:26" s="10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8"/>
        <v>0</v>
      </c>
      <c r="Y57" s="10">
        <f t="shared" si="9"/>
        <v>0</v>
      </c>
      <c r="Z57" s="10" t="e">
        <f t="shared" si="10"/>
        <v>#DIV/0!</v>
      </c>
    </row>
    <row r="58" spans="1:26" s="10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8"/>
        <v>0</v>
      </c>
      <c r="Y58" s="10">
        <f t="shared" si="9"/>
        <v>0</v>
      </c>
      <c r="Z58" s="10" t="e">
        <f t="shared" si="10"/>
        <v>#DIV/0!</v>
      </c>
    </row>
    <row r="59" spans="1:26" s="10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8"/>
        <v>0</v>
      </c>
      <c r="Y59" s="10">
        <f t="shared" si="9"/>
        <v>0</v>
      </c>
      <c r="Z59" s="10" t="e">
        <f t="shared" si="10"/>
        <v>#DIV/0!</v>
      </c>
    </row>
    <row r="60" spans="1:26" s="10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8"/>
        <v>0</v>
      </c>
      <c r="Y60" s="10">
        <f t="shared" si="9"/>
        <v>0</v>
      </c>
      <c r="Z60" s="10" t="e">
        <f t="shared" si="10"/>
        <v>#DIV/0!</v>
      </c>
    </row>
    <row r="61" spans="1:26" s="10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8"/>
        <v>0</v>
      </c>
      <c r="Y61" s="10">
        <f t="shared" si="9"/>
        <v>0</v>
      </c>
      <c r="Z61" s="10" t="e">
        <f t="shared" si="10"/>
        <v>#DIV/0!</v>
      </c>
    </row>
    <row r="62" spans="1:26" s="10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8"/>
        <v>0</v>
      </c>
      <c r="Y62" s="10">
        <f t="shared" si="9"/>
        <v>0</v>
      </c>
      <c r="Z62" s="10" t="e">
        <f t="shared" si="10"/>
        <v>#DIV/0!</v>
      </c>
    </row>
    <row r="63" spans="1:26" s="10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8"/>
        <v>0</v>
      </c>
      <c r="Y63" s="10">
        <f t="shared" si="9"/>
        <v>0</v>
      </c>
      <c r="Z63" s="10" t="e">
        <f t="shared" si="10"/>
        <v>#DIV/0!</v>
      </c>
    </row>
    <row r="64" spans="1:26" s="10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8"/>
        <v>0</v>
      </c>
      <c r="Y64" s="10">
        <f t="shared" si="9"/>
        <v>0</v>
      </c>
      <c r="Z64" s="10" t="e">
        <f t="shared" si="10"/>
        <v>#DIV/0!</v>
      </c>
    </row>
    <row r="65" spans="1:26" s="10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8"/>
        <v>0</v>
      </c>
      <c r="Y65" s="10">
        <f t="shared" si="9"/>
        <v>0</v>
      </c>
      <c r="Z65" s="10" t="e">
        <f t="shared" si="10"/>
        <v>#DIV/0!</v>
      </c>
    </row>
    <row r="66" spans="1:26" s="10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8"/>
        <v>0</v>
      </c>
      <c r="Y66" s="10">
        <f t="shared" si="9"/>
        <v>0</v>
      </c>
      <c r="Z66" s="10" t="e">
        <f t="shared" si="10"/>
        <v>#DIV/0!</v>
      </c>
    </row>
    <row r="67" spans="1:26" s="10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8"/>
        <v>0</v>
      </c>
      <c r="Y67" s="10">
        <f t="shared" si="9"/>
        <v>0</v>
      </c>
      <c r="Z67" s="10" t="e">
        <f t="shared" si="10"/>
        <v>#DIV/0!</v>
      </c>
    </row>
    <row r="68" spans="1:26" s="10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8"/>
        <v>0</v>
      </c>
      <c r="Y68" s="10">
        <f t="shared" si="9"/>
        <v>0</v>
      </c>
      <c r="Z68" s="10" t="e">
        <f t="shared" si="10"/>
        <v>#DIV/0!</v>
      </c>
    </row>
    <row r="69" spans="1:26" s="10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8"/>
        <v>0</v>
      </c>
      <c r="Y69" s="10">
        <f t="shared" si="9"/>
        <v>0</v>
      </c>
      <c r="Z69" s="10" t="e">
        <f t="shared" si="10"/>
        <v>#DIV/0!</v>
      </c>
    </row>
    <row r="70" spans="1:26" s="10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8"/>
        <v>0</v>
      </c>
      <c r="Y70" s="10">
        <f t="shared" si="9"/>
        <v>0</v>
      </c>
      <c r="Z70" s="10" t="e">
        <f t="shared" si="10"/>
        <v>#DIV/0!</v>
      </c>
    </row>
    <row r="71" spans="1:26" s="10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ref="X71:X134" si="12">SUM(H71:M71)</f>
        <v>0</v>
      </c>
      <c r="Y71" s="10">
        <f t="shared" ref="Y71:Y134" si="13">F71*X71</f>
        <v>0</v>
      </c>
      <c r="Z71" s="10" t="e">
        <f t="shared" si="10"/>
        <v>#DIV/0!</v>
      </c>
    </row>
    <row r="72" spans="1:26" s="10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2"/>
        <v>0</v>
      </c>
      <c r="Y72" s="10">
        <f t="shared" si="13"/>
        <v>0</v>
      </c>
      <c r="Z72" s="10" t="e">
        <f t="shared" ref="Z72:Z83" si="14">SUM(G72/F72)</f>
        <v>#DIV/0!</v>
      </c>
    </row>
    <row r="73" spans="1:26" s="10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2"/>
        <v>0</v>
      </c>
      <c r="Y73" s="10">
        <f t="shared" si="13"/>
        <v>0</v>
      </c>
      <c r="Z73" s="10" t="e">
        <f t="shared" si="14"/>
        <v>#DIV/0!</v>
      </c>
    </row>
    <row r="74" spans="1:26" s="10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2"/>
        <v>0</v>
      </c>
      <c r="Y74" s="10">
        <f t="shared" si="13"/>
        <v>0</v>
      </c>
      <c r="Z74" s="10" t="e">
        <f t="shared" si="14"/>
        <v>#DIV/0!</v>
      </c>
    </row>
    <row r="75" spans="1:26" s="10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2"/>
        <v>0</v>
      </c>
      <c r="Y75" s="10">
        <f t="shared" si="13"/>
        <v>0</v>
      </c>
      <c r="Z75" s="10" t="e">
        <f t="shared" si="14"/>
        <v>#DIV/0!</v>
      </c>
    </row>
    <row r="76" spans="1:26" s="10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2"/>
        <v>0</v>
      </c>
      <c r="Y76" s="10">
        <f t="shared" si="13"/>
        <v>0</v>
      </c>
      <c r="Z76" s="10" t="e">
        <f t="shared" si="14"/>
        <v>#DIV/0!</v>
      </c>
    </row>
    <row r="77" spans="1:26" s="10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2"/>
        <v>0</v>
      </c>
      <c r="Y77" s="10">
        <f t="shared" si="13"/>
        <v>0</v>
      </c>
      <c r="Z77" s="10" t="e">
        <f t="shared" si="14"/>
        <v>#DIV/0!</v>
      </c>
    </row>
    <row r="78" spans="1:26" s="10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2"/>
        <v>0</v>
      </c>
      <c r="Y78" s="10">
        <f t="shared" si="13"/>
        <v>0</v>
      </c>
      <c r="Z78" s="10" t="e">
        <f t="shared" si="14"/>
        <v>#DIV/0!</v>
      </c>
    </row>
    <row r="79" spans="1:26" s="10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2"/>
        <v>0</v>
      </c>
      <c r="Y79" s="10">
        <f t="shared" si="13"/>
        <v>0</v>
      </c>
      <c r="Z79" s="10" t="e">
        <f t="shared" si="14"/>
        <v>#DIV/0!</v>
      </c>
    </row>
    <row r="80" spans="1:26" s="10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2"/>
        <v>0</v>
      </c>
      <c r="Y80" s="10">
        <f t="shared" si="13"/>
        <v>0</v>
      </c>
      <c r="Z80" s="10" t="e">
        <f t="shared" si="14"/>
        <v>#DIV/0!</v>
      </c>
    </row>
    <row r="81" spans="1:26" s="10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2"/>
        <v>0</v>
      </c>
      <c r="Y81" s="10">
        <f t="shared" si="13"/>
        <v>0</v>
      </c>
      <c r="Z81" s="10" t="e">
        <f t="shared" si="14"/>
        <v>#DIV/0!</v>
      </c>
    </row>
    <row r="82" spans="1:26" s="10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2"/>
        <v>0</v>
      </c>
      <c r="Y82" s="10">
        <f t="shared" si="13"/>
        <v>0</v>
      </c>
      <c r="Z82" s="10" t="e">
        <f t="shared" si="14"/>
        <v>#DIV/0!</v>
      </c>
    </row>
    <row r="83" spans="1:26" s="10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2"/>
        <v>0</v>
      </c>
      <c r="Y83" s="10">
        <f t="shared" si="13"/>
        <v>0</v>
      </c>
      <c r="Z83" s="10" t="e">
        <f t="shared" si="14"/>
        <v>#DIV/0!</v>
      </c>
    </row>
    <row r="84" spans="1:26" s="10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2"/>
        <v>0</v>
      </c>
      <c r="Y84" s="10">
        <f t="shared" si="13"/>
        <v>0</v>
      </c>
    </row>
    <row r="85" spans="1:26" s="10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2"/>
        <v>0</v>
      </c>
      <c r="Y85" s="10">
        <f t="shared" si="13"/>
        <v>0</v>
      </c>
      <c r="Z85" s="10" t="e">
        <f t="shared" ref="Z85:Z92" si="15">SUM(G85/F85)</f>
        <v>#DIV/0!</v>
      </c>
    </row>
    <row r="86" spans="1:26" s="10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2"/>
        <v>0</v>
      </c>
      <c r="Y86" s="10">
        <f t="shared" si="13"/>
        <v>0</v>
      </c>
      <c r="Z86" s="10" t="e">
        <f t="shared" si="15"/>
        <v>#DIV/0!</v>
      </c>
    </row>
    <row r="87" spans="1:26" s="10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2"/>
        <v>0</v>
      </c>
      <c r="Y87" s="10">
        <f t="shared" si="13"/>
        <v>0</v>
      </c>
      <c r="Z87" s="10" t="e">
        <f t="shared" si="15"/>
        <v>#DIV/0!</v>
      </c>
    </row>
    <row r="88" spans="1:26" s="10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2"/>
        <v>0</v>
      </c>
      <c r="Y88" s="10">
        <f t="shared" si="13"/>
        <v>0</v>
      </c>
      <c r="Z88" s="10" t="e">
        <f t="shared" si="15"/>
        <v>#DIV/0!</v>
      </c>
    </row>
    <row r="89" spans="1:26" s="10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2"/>
        <v>0</v>
      </c>
      <c r="Y89" s="10">
        <f t="shared" si="13"/>
        <v>0</v>
      </c>
      <c r="Z89" s="10" t="e">
        <f t="shared" si="15"/>
        <v>#DIV/0!</v>
      </c>
    </row>
    <row r="90" spans="1:26" s="10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2"/>
        <v>0</v>
      </c>
      <c r="Y90" s="10">
        <f t="shared" si="13"/>
        <v>0</v>
      </c>
      <c r="Z90" s="10" t="e">
        <f t="shared" si="15"/>
        <v>#DIV/0!</v>
      </c>
    </row>
    <row r="91" spans="1:26" s="10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2"/>
        <v>0</v>
      </c>
      <c r="Y91" s="10">
        <f t="shared" si="13"/>
        <v>0</v>
      </c>
      <c r="Z91" s="10" t="e">
        <f t="shared" si="15"/>
        <v>#DIV/0!</v>
      </c>
    </row>
    <row r="92" spans="1:26" s="10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2"/>
        <v>0</v>
      </c>
      <c r="Y92" s="10">
        <f t="shared" si="13"/>
        <v>0</v>
      </c>
      <c r="Z92" s="10" t="e">
        <f t="shared" si="15"/>
        <v>#DIV/0!</v>
      </c>
    </row>
    <row r="93" spans="1:26" s="10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2"/>
        <v>0</v>
      </c>
      <c r="Y93" s="10">
        <f t="shared" si="13"/>
        <v>0</v>
      </c>
    </row>
    <row r="94" spans="1:26" s="10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2"/>
        <v>0</v>
      </c>
      <c r="Y94" s="10">
        <f t="shared" si="13"/>
        <v>0</v>
      </c>
    </row>
    <row r="95" spans="1:26" s="10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2"/>
        <v>0</v>
      </c>
      <c r="Y95" s="10">
        <f t="shared" si="13"/>
        <v>0</v>
      </c>
    </row>
    <row r="96" spans="1:26" s="10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2"/>
        <v>0</v>
      </c>
      <c r="Y96" s="10">
        <f t="shared" si="13"/>
        <v>0</v>
      </c>
    </row>
    <row r="97" spans="1:26" s="10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2"/>
        <v>0</v>
      </c>
      <c r="Y97" s="10">
        <f t="shared" si="13"/>
        <v>0</v>
      </c>
    </row>
    <row r="98" spans="1:26" s="10" customForma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2"/>
        <v>0</v>
      </c>
      <c r="Y98" s="10">
        <f t="shared" si="13"/>
        <v>0</v>
      </c>
    </row>
    <row r="99" spans="1:26" s="10" customForma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2"/>
        <v>0</v>
      </c>
      <c r="Y99" s="10">
        <f t="shared" si="13"/>
        <v>0</v>
      </c>
    </row>
    <row r="100" spans="1:26" s="10" customForma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2"/>
        <v>0</v>
      </c>
      <c r="Y100" s="10">
        <f t="shared" si="13"/>
        <v>0</v>
      </c>
    </row>
    <row r="101" spans="1:26" s="10" customForma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2"/>
        <v>0</v>
      </c>
      <c r="Y101" s="10">
        <f t="shared" si="13"/>
        <v>0</v>
      </c>
    </row>
    <row r="102" spans="1:26" s="10" customForma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2"/>
        <v>0</v>
      </c>
      <c r="Y102" s="10">
        <f t="shared" si="13"/>
        <v>0</v>
      </c>
    </row>
    <row r="103" spans="1:26" s="10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2"/>
        <v>0</v>
      </c>
      <c r="Y103" s="10">
        <f t="shared" si="13"/>
        <v>0</v>
      </c>
    </row>
    <row r="104" spans="1:26" s="10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2"/>
        <v>0</v>
      </c>
      <c r="Y104" s="10">
        <f t="shared" si="13"/>
        <v>0</v>
      </c>
    </row>
    <row r="105" spans="1:26" s="10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2"/>
        <v>0</v>
      </c>
      <c r="Y105" s="10">
        <f t="shared" si="13"/>
        <v>0</v>
      </c>
    </row>
    <row r="106" spans="1:26" s="10" customForma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2"/>
        <v>0</v>
      </c>
      <c r="Y106" s="10">
        <f t="shared" si="13"/>
        <v>0</v>
      </c>
    </row>
    <row r="107" spans="1:26" s="10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2"/>
        <v>0</v>
      </c>
      <c r="Y107" s="10">
        <f t="shared" si="13"/>
        <v>0</v>
      </c>
      <c r="Z107" s="10" t="s">
        <v>50</v>
      </c>
    </row>
    <row r="108" spans="1:26" s="10" customForma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2"/>
        <v>0</v>
      </c>
      <c r="Y108" s="10">
        <f t="shared" si="13"/>
        <v>0</v>
      </c>
    </row>
    <row r="109" spans="1:26" s="10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2"/>
        <v>0</v>
      </c>
      <c r="Y109" s="10">
        <f t="shared" si="13"/>
        <v>0</v>
      </c>
    </row>
    <row r="110" spans="1:26" s="10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2"/>
        <v>0</v>
      </c>
      <c r="Y110" s="10">
        <f t="shared" si="13"/>
        <v>0</v>
      </c>
    </row>
    <row r="111" spans="1:26" s="10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2"/>
        <v>0</v>
      </c>
      <c r="Y111" s="10">
        <f t="shared" si="13"/>
        <v>0</v>
      </c>
    </row>
    <row r="112" spans="1:26" s="10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2"/>
        <v>0</v>
      </c>
      <c r="Y112" s="10">
        <f t="shared" si="13"/>
        <v>0</v>
      </c>
    </row>
    <row r="113" spans="1:25" s="10" customForma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2"/>
        <v>0</v>
      </c>
      <c r="Y113" s="10">
        <f t="shared" si="13"/>
        <v>0</v>
      </c>
    </row>
    <row r="114" spans="1:25" s="10" customForma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2"/>
        <v>0</v>
      </c>
      <c r="Y114" s="10">
        <f t="shared" si="13"/>
        <v>0</v>
      </c>
    </row>
    <row r="115" spans="1:25" s="10" customForma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2"/>
        <v>0</v>
      </c>
      <c r="Y115" s="10">
        <f t="shared" si="13"/>
        <v>0</v>
      </c>
    </row>
    <row r="116" spans="1:25" s="10" customForma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2"/>
        <v>0</v>
      </c>
      <c r="Y116" s="10">
        <f t="shared" si="13"/>
        <v>0</v>
      </c>
    </row>
    <row r="117" spans="1:25" s="10" customForma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2"/>
        <v>0</v>
      </c>
      <c r="Y117" s="10">
        <f t="shared" si="13"/>
        <v>0</v>
      </c>
    </row>
    <row r="118" spans="1:25" s="10" customForma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2"/>
        <v>0</v>
      </c>
      <c r="Y118" s="10">
        <f t="shared" si="13"/>
        <v>0</v>
      </c>
    </row>
    <row r="119" spans="1:25" s="10" customForma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2"/>
        <v>0</v>
      </c>
      <c r="Y119" s="10">
        <f t="shared" si="13"/>
        <v>0</v>
      </c>
    </row>
    <row r="120" spans="1:25" s="10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2"/>
        <v>0</v>
      </c>
      <c r="Y120" s="10">
        <f t="shared" si="13"/>
        <v>0</v>
      </c>
    </row>
    <row r="121" spans="1:25" s="10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2"/>
        <v>0</v>
      </c>
      <c r="Y121" s="10">
        <f t="shared" si="13"/>
        <v>0</v>
      </c>
    </row>
    <row r="122" spans="1:25" s="10" customForma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2"/>
        <v>0</v>
      </c>
      <c r="Y122" s="10">
        <f t="shared" si="13"/>
        <v>0</v>
      </c>
    </row>
    <row r="123" spans="1:25" s="10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2"/>
        <v>0</v>
      </c>
      <c r="Y123" s="10">
        <f t="shared" si="13"/>
        <v>0</v>
      </c>
    </row>
    <row r="124" spans="1:25" s="10" customForma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2"/>
        <v>0</v>
      </c>
      <c r="Y124" s="10">
        <f t="shared" si="13"/>
        <v>0</v>
      </c>
    </row>
    <row r="125" spans="1:25" s="10" customForma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2"/>
        <v>0</v>
      </c>
      <c r="Y125" s="10">
        <f t="shared" si="13"/>
        <v>0</v>
      </c>
    </row>
    <row r="126" spans="1:25" s="10" customForma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2"/>
        <v>0</v>
      </c>
      <c r="Y126" s="10">
        <f t="shared" si="13"/>
        <v>0</v>
      </c>
    </row>
    <row r="127" spans="1:25" s="10" customForma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2"/>
        <v>0</v>
      </c>
      <c r="Y127" s="10">
        <f t="shared" si="13"/>
        <v>0</v>
      </c>
    </row>
    <row r="128" spans="1:25" s="10" customForma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2"/>
        <v>0</v>
      </c>
      <c r="Y128" s="10">
        <f t="shared" si="13"/>
        <v>0</v>
      </c>
    </row>
    <row r="129" spans="1:25" s="10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2"/>
        <v>0</v>
      </c>
      <c r="Y129" s="10">
        <f t="shared" si="13"/>
        <v>0</v>
      </c>
    </row>
    <row r="130" spans="1:25" s="10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2"/>
        <v>0</v>
      </c>
      <c r="Y130" s="10">
        <f t="shared" si="13"/>
        <v>0</v>
      </c>
    </row>
    <row r="131" spans="1:25" s="10" customForma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2"/>
        <v>0</v>
      </c>
      <c r="Y131" s="10">
        <f t="shared" si="13"/>
        <v>0</v>
      </c>
    </row>
    <row r="132" spans="1:25" s="10" customForma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2"/>
        <v>0</v>
      </c>
      <c r="Y132" s="10">
        <f t="shared" si="13"/>
        <v>0</v>
      </c>
    </row>
    <row r="133" spans="1:25" s="10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2"/>
        <v>0</v>
      </c>
      <c r="Y133" s="10">
        <f t="shared" si="13"/>
        <v>0</v>
      </c>
    </row>
    <row r="134" spans="1:25" s="10" customForma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2"/>
        <v>0</v>
      </c>
      <c r="Y134" s="10">
        <f t="shared" si="13"/>
        <v>0</v>
      </c>
    </row>
    <row r="135" spans="1:25" s="10" customForma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ref="X135:X194" si="16">SUM(H135:M135)</f>
        <v>0</v>
      </c>
      <c r="Y135" s="10">
        <f t="shared" ref="Y135:Y194" si="17">F135*X135</f>
        <v>0</v>
      </c>
    </row>
    <row r="136" spans="1:25" s="10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6"/>
        <v>0</v>
      </c>
      <c r="Y136" s="10">
        <f t="shared" si="17"/>
        <v>0</v>
      </c>
    </row>
    <row r="137" spans="1:25" s="10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6"/>
        <v>0</v>
      </c>
      <c r="Y137" s="10">
        <f t="shared" si="17"/>
        <v>0</v>
      </c>
    </row>
    <row r="138" spans="1:25" s="10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6"/>
        <v>0</v>
      </c>
      <c r="Y138" s="10">
        <f t="shared" si="17"/>
        <v>0</v>
      </c>
    </row>
    <row r="139" spans="1:25" s="10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6"/>
        <v>0</v>
      </c>
      <c r="Y139" s="10">
        <f t="shared" si="17"/>
        <v>0</v>
      </c>
    </row>
    <row r="140" spans="1:25" s="10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6"/>
        <v>0</v>
      </c>
      <c r="Y140" s="10">
        <f t="shared" si="17"/>
        <v>0</v>
      </c>
    </row>
    <row r="141" spans="1:25" s="10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6"/>
        <v>0</v>
      </c>
      <c r="Y141" s="10">
        <f t="shared" si="17"/>
        <v>0</v>
      </c>
    </row>
    <row r="142" spans="1:25" s="10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6"/>
        <v>0</v>
      </c>
      <c r="Y142" s="10">
        <f t="shared" si="17"/>
        <v>0</v>
      </c>
    </row>
    <row r="143" spans="1:25" s="10" customForma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6"/>
        <v>0</v>
      </c>
      <c r="Y143" s="10">
        <f t="shared" si="17"/>
        <v>0</v>
      </c>
    </row>
    <row r="144" spans="1:25" s="10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6"/>
        <v>0</v>
      </c>
      <c r="Y144" s="10">
        <f t="shared" si="17"/>
        <v>0</v>
      </c>
    </row>
    <row r="145" spans="1:25" s="10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6"/>
        <v>0</v>
      </c>
      <c r="Y145" s="10">
        <f t="shared" si="17"/>
        <v>0</v>
      </c>
    </row>
    <row r="146" spans="1:25" s="10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6"/>
        <v>0</v>
      </c>
      <c r="Y146" s="10">
        <f t="shared" si="17"/>
        <v>0</v>
      </c>
    </row>
    <row r="147" spans="1:25" s="10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6"/>
        <v>0</v>
      </c>
      <c r="Y147" s="10">
        <f t="shared" si="17"/>
        <v>0</v>
      </c>
    </row>
    <row r="148" spans="1:25" s="10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6"/>
        <v>0</v>
      </c>
      <c r="Y148" s="10">
        <f t="shared" si="17"/>
        <v>0</v>
      </c>
    </row>
    <row r="149" spans="1:25" s="10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6"/>
        <v>0</v>
      </c>
      <c r="Y149" s="10">
        <f t="shared" si="17"/>
        <v>0</v>
      </c>
    </row>
    <row r="150" spans="1:25" s="10" customForma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6"/>
        <v>0</v>
      </c>
      <c r="Y150" s="10">
        <f t="shared" si="17"/>
        <v>0</v>
      </c>
    </row>
    <row r="151" spans="1:25" s="10" customForma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6"/>
        <v>0</v>
      </c>
      <c r="Y151" s="10">
        <f t="shared" si="17"/>
        <v>0</v>
      </c>
    </row>
    <row r="152" spans="1:25" s="10" customForma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6"/>
        <v>0</v>
      </c>
      <c r="Y152" s="10">
        <f t="shared" si="17"/>
        <v>0</v>
      </c>
    </row>
    <row r="153" spans="1:25" s="10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6"/>
        <v>0</v>
      </c>
      <c r="Y153" s="10">
        <f t="shared" si="17"/>
        <v>0</v>
      </c>
    </row>
    <row r="154" spans="1:25" s="10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6"/>
        <v>0</v>
      </c>
      <c r="Y154" s="10">
        <f t="shared" si="17"/>
        <v>0</v>
      </c>
    </row>
    <row r="155" spans="1:25" s="10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6"/>
        <v>0</v>
      </c>
      <c r="Y155" s="10">
        <f t="shared" si="17"/>
        <v>0</v>
      </c>
    </row>
    <row r="156" spans="1:25" s="10" customForma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6"/>
        <v>0</v>
      </c>
      <c r="Y156" s="10">
        <f t="shared" si="17"/>
        <v>0</v>
      </c>
    </row>
    <row r="157" spans="1:25" s="10" customForma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6"/>
        <v>0</v>
      </c>
      <c r="Y157" s="10">
        <f t="shared" si="17"/>
        <v>0</v>
      </c>
    </row>
    <row r="158" spans="1:25" s="10" customForma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6"/>
        <v>0</v>
      </c>
      <c r="Y158" s="10">
        <f t="shared" si="17"/>
        <v>0</v>
      </c>
    </row>
    <row r="159" spans="1:25" s="10" customForma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6"/>
        <v>0</v>
      </c>
      <c r="Y159" s="10">
        <f t="shared" si="17"/>
        <v>0</v>
      </c>
    </row>
    <row r="160" spans="1:25" s="10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6"/>
        <v>0</v>
      </c>
      <c r="Y160" s="10">
        <f t="shared" si="17"/>
        <v>0</v>
      </c>
    </row>
    <row r="161" spans="1:25" s="10" customForma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6"/>
        <v>0</v>
      </c>
      <c r="Y161" s="10">
        <f t="shared" si="17"/>
        <v>0</v>
      </c>
    </row>
    <row r="162" spans="1:25" s="10" customForma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6"/>
        <v>0</v>
      </c>
      <c r="Y162" s="10">
        <f t="shared" si="17"/>
        <v>0</v>
      </c>
    </row>
    <row r="163" spans="1:25" s="10" customForma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6"/>
        <v>0</v>
      </c>
      <c r="Y163" s="10">
        <f t="shared" si="17"/>
        <v>0</v>
      </c>
    </row>
    <row r="164" spans="1:25" s="10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6"/>
        <v>0</v>
      </c>
      <c r="Y164" s="10">
        <f t="shared" si="17"/>
        <v>0</v>
      </c>
    </row>
    <row r="165" spans="1:25" s="10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6"/>
        <v>0</v>
      </c>
      <c r="Y165" s="10">
        <f t="shared" si="17"/>
        <v>0</v>
      </c>
    </row>
    <row r="166" spans="1:25" s="10" customForma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6"/>
        <v>0</v>
      </c>
      <c r="Y166" s="10">
        <f t="shared" si="17"/>
        <v>0</v>
      </c>
    </row>
    <row r="167" spans="1:25" s="10" customForma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6"/>
        <v>0</v>
      </c>
      <c r="Y167" s="10">
        <f t="shared" si="17"/>
        <v>0</v>
      </c>
    </row>
    <row r="168" spans="1:25" s="10" customForma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6"/>
        <v>0</v>
      </c>
      <c r="Y168" s="10">
        <f t="shared" si="17"/>
        <v>0</v>
      </c>
    </row>
    <row r="169" spans="1:25" s="10" customForma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6"/>
        <v>0</v>
      </c>
      <c r="Y169" s="10">
        <f t="shared" si="17"/>
        <v>0</v>
      </c>
    </row>
    <row r="170" spans="1:25" s="10" customForma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6"/>
        <v>0</v>
      </c>
      <c r="Y170" s="10">
        <f t="shared" si="17"/>
        <v>0</v>
      </c>
    </row>
    <row r="171" spans="1:25" s="10" customForma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6"/>
        <v>0</v>
      </c>
      <c r="Y171" s="10">
        <f t="shared" si="17"/>
        <v>0</v>
      </c>
    </row>
    <row r="172" spans="1:25" s="10" customForma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6"/>
        <v>0</v>
      </c>
      <c r="Y172" s="10">
        <f t="shared" si="17"/>
        <v>0</v>
      </c>
    </row>
    <row r="173" spans="1:25" s="10" customForma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6"/>
        <v>0</v>
      </c>
      <c r="Y173" s="10">
        <f t="shared" si="17"/>
        <v>0</v>
      </c>
    </row>
    <row r="174" spans="1:25" s="10" customForma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6"/>
        <v>0</v>
      </c>
      <c r="Y174" s="10">
        <f t="shared" si="17"/>
        <v>0</v>
      </c>
    </row>
    <row r="175" spans="1:25" s="10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6"/>
        <v>0</v>
      </c>
      <c r="Y175" s="10">
        <f t="shared" si="17"/>
        <v>0</v>
      </c>
    </row>
    <row r="176" spans="1:25" s="10" customForma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6"/>
        <v>0</v>
      </c>
      <c r="Y176" s="10">
        <f t="shared" si="17"/>
        <v>0</v>
      </c>
    </row>
    <row r="177" spans="1:25" s="10" customForma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6"/>
        <v>0</v>
      </c>
      <c r="Y177" s="10">
        <f t="shared" si="17"/>
        <v>0</v>
      </c>
    </row>
    <row r="178" spans="1:25" s="10" customForma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6"/>
        <v>0</v>
      </c>
      <c r="Y178" s="10">
        <f t="shared" si="17"/>
        <v>0</v>
      </c>
    </row>
    <row r="179" spans="1:25" s="10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6"/>
        <v>0</v>
      </c>
      <c r="Y179" s="10">
        <f t="shared" si="17"/>
        <v>0</v>
      </c>
    </row>
    <row r="180" spans="1:25" s="10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6"/>
        <v>0</v>
      </c>
      <c r="Y180" s="10">
        <f t="shared" si="17"/>
        <v>0</v>
      </c>
    </row>
    <row r="181" spans="1:25" s="10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6"/>
        <v>0</v>
      </c>
      <c r="Y181" s="10">
        <f t="shared" si="17"/>
        <v>0</v>
      </c>
    </row>
    <row r="182" spans="1:25" s="10" customForma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6"/>
        <v>0</v>
      </c>
      <c r="Y182" s="10">
        <f t="shared" si="17"/>
        <v>0</v>
      </c>
    </row>
    <row r="183" spans="1:25" s="10" customForma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6"/>
        <v>0</v>
      </c>
      <c r="Y183" s="10">
        <f t="shared" si="17"/>
        <v>0</v>
      </c>
    </row>
    <row r="184" spans="1:25" s="10" customForma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6"/>
        <v>0</v>
      </c>
      <c r="Y184" s="10">
        <f t="shared" si="17"/>
        <v>0</v>
      </c>
    </row>
    <row r="185" spans="1:25" s="10" customForma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6"/>
        <v>0</v>
      </c>
      <c r="Y185" s="10">
        <f t="shared" si="17"/>
        <v>0</v>
      </c>
    </row>
    <row r="186" spans="1:25" s="10" customForma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6"/>
        <v>0</v>
      </c>
      <c r="Y186" s="10">
        <f t="shared" si="17"/>
        <v>0</v>
      </c>
    </row>
    <row r="187" spans="1:25" s="10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6"/>
        <v>0</v>
      </c>
      <c r="Y187" s="10">
        <f t="shared" si="17"/>
        <v>0</v>
      </c>
    </row>
    <row r="188" spans="1:25" s="10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6"/>
        <v>0</v>
      </c>
      <c r="Y188" s="10">
        <f t="shared" si="17"/>
        <v>0</v>
      </c>
    </row>
    <row r="189" spans="1:25" s="10" customForma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6"/>
        <v>0</v>
      </c>
      <c r="Y189" s="10">
        <f t="shared" si="17"/>
        <v>0</v>
      </c>
    </row>
    <row r="190" spans="1:25" s="10" customForma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 t="shared" si="16"/>
        <v>0</v>
      </c>
      <c r="Y190" s="10">
        <f t="shared" si="17"/>
        <v>0</v>
      </c>
    </row>
    <row r="191" spans="1:25" s="10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0">
        <f t="shared" si="16"/>
        <v>0</v>
      </c>
      <c r="Y191" s="10">
        <f t="shared" si="17"/>
        <v>0</v>
      </c>
    </row>
    <row r="192" spans="1:25" s="10" customForma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0">
        <f t="shared" si="16"/>
        <v>0</v>
      </c>
      <c r="Y192" s="10">
        <f t="shared" si="17"/>
        <v>0</v>
      </c>
    </row>
    <row r="193" spans="1:25" s="10" customForma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 s="10">
        <f t="shared" si="16"/>
        <v>0</v>
      </c>
      <c r="Y193" s="10">
        <f t="shared" si="17"/>
        <v>0</v>
      </c>
    </row>
    <row r="194" spans="1:25" s="10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 s="10">
        <f t="shared" si="16"/>
        <v>0</v>
      </c>
      <c r="Y194" s="10">
        <f t="shared" si="17"/>
        <v>0</v>
      </c>
    </row>
    <row r="195" spans="1:25" s="10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5" s="10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 s="10">
        <f>SUM(X3:X195)</f>
        <v>67</v>
      </c>
      <c r="Y196" s="10">
        <f>SUM(Y3:Y195)</f>
        <v>3830.2999999999997</v>
      </c>
    </row>
    <row r="197" spans="1:25" s="10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5" s="10" customForma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5" s="10" customForma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5" s="10" customForma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5" s="10" customForma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5" s="10" customForma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5" s="10" customForma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5" s="10" customForma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5" s="10" customForma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5" s="10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5" s="10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5" s="10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s="10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s="10" customForma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s="10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s="10" customFormat="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s="10" customFormat="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s="10" customForma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s="10" customFormat="1" x14ac:dyDescent="0.2">
      <c r="A215"/>
      <c r="B215"/>
      <c r="C215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scale="96" orientation="landscape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FC60-9A33-004D-994A-3C0977171922}">
  <dimension ref="A1:AM191"/>
  <sheetViews>
    <sheetView zoomScale="110" zoomScaleNormal="110" workbookViewId="0">
      <selection activeCell="G31" sqref="G31"/>
    </sheetView>
  </sheetViews>
  <sheetFormatPr baseColWidth="10" defaultColWidth="8.83203125" defaultRowHeight="15" x14ac:dyDescent="0.2"/>
  <cols>
    <col min="2" max="2" width="11.5" bestFit="1" customWidth="1"/>
    <col min="3" max="3" width="11" bestFit="1" customWidth="1"/>
    <col min="4" max="4" width="26.83203125" bestFit="1" customWidth="1"/>
    <col min="5" max="5" width="11" bestFit="1" customWidth="1"/>
    <col min="6" max="6" width="9.6640625" customWidth="1"/>
    <col min="7" max="7" width="11" bestFit="1" customWidth="1"/>
    <col min="8" max="13" width="4.83203125" customWidth="1"/>
    <col min="14" max="23" width="4.83203125" hidden="1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21" x14ac:dyDescent="0.25">
      <c r="A1" s="1" t="s">
        <v>497</v>
      </c>
      <c r="B1" s="2"/>
      <c r="C1" s="2"/>
      <c r="D1" s="2"/>
      <c r="E1" s="35">
        <f>X191</f>
        <v>204</v>
      </c>
      <c r="F1" s="35">
        <f>Y191</f>
        <v>3817.9600000000009</v>
      </c>
      <c r="G1" s="2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>
        <v>18</v>
      </c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2"/>
      <c r="Y1" s="2"/>
      <c r="Z1" s="2"/>
      <c r="AG1" t="str">
        <f>$A$1</f>
        <v>Robell</v>
      </c>
      <c r="AH1" t="str">
        <f t="shared" ref="AH1:AM1" si="0">$A$1</f>
        <v>Robell</v>
      </c>
      <c r="AI1" t="str">
        <f t="shared" si="0"/>
        <v>Robell</v>
      </c>
      <c r="AJ1" t="str">
        <f t="shared" si="0"/>
        <v>Robell</v>
      </c>
      <c r="AK1" t="str">
        <f t="shared" si="0"/>
        <v>Robell</v>
      </c>
      <c r="AL1" t="str">
        <f t="shared" si="0"/>
        <v>Robell</v>
      </c>
      <c r="AM1" t="str">
        <f t="shared" si="0"/>
        <v>Robell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>
        <v>38</v>
      </c>
      <c r="I2">
        <v>40</v>
      </c>
      <c r="J2">
        <v>42</v>
      </c>
      <c r="K2">
        <v>44</v>
      </c>
      <c r="L2">
        <v>46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2" t="s">
        <v>42</v>
      </c>
      <c r="Y2" s="2" t="s">
        <v>6</v>
      </c>
      <c r="Z2" s="2" t="s">
        <v>43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Y3">
        <f t="shared" ref="Y3:Y66" si="1">F3*X3</f>
        <v>0</v>
      </c>
      <c r="AF3" t="s">
        <v>12</v>
      </c>
      <c r="AG3">
        <f t="shared" ref="AG3:AG14" si="2">SUMIF($A$3:$A$184,AF3,$Y$3:$Y$184)</f>
        <v>3817.9600000000009</v>
      </c>
      <c r="AH3">
        <f t="shared" ref="AH3:AH14" si="3">SUMIF($A$3:$A$184,AF3,$H$3:$H$184)</f>
        <v>26</v>
      </c>
      <c r="AI3">
        <f t="shared" ref="AI3:AI14" si="4">SUMIF($A$3:$A$184,AF3,$I$3:$I$184)</f>
        <v>40</v>
      </c>
      <c r="AJ3">
        <f t="shared" ref="AJ3:AJ14" si="5">SUMIF($A$3:$A$184,AF3,$J$3:$J$184)</f>
        <v>52</v>
      </c>
      <c r="AK3">
        <f t="shared" ref="AK3:AK14" si="6">SUMIF($A$3:$A$184,AF3,$K$3:$K$184)</f>
        <v>50</v>
      </c>
      <c r="AL3">
        <f t="shared" ref="AL3:AL14" si="7">SUMIF($A$3:$A$184,AF3,$L$3:$L$184)</f>
        <v>24</v>
      </c>
      <c r="AM3">
        <f t="shared" ref="AM3:AM14" si="8">SUMIF($A$3:$A$184,AF3,$M$3:$M$184)</f>
        <v>12</v>
      </c>
    </row>
    <row r="4" spans="1:39" x14ac:dyDescent="0.2">
      <c r="N4">
        <v>42</v>
      </c>
      <c r="O4">
        <v>35</v>
      </c>
      <c r="AF4" t="s">
        <v>13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</row>
    <row r="5" spans="1:39" x14ac:dyDescent="0.2"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AF5" t="s">
        <v>14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</row>
    <row r="6" spans="1:39" x14ac:dyDescent="0.2">
      <c r="AF6" t="s">
        <v>15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</row>
    <row r="7" spans="1:39" x14ac:dyDescent="0.2">
      <c r="A7" t="s">
        <v>109</v>
      </c>
      <c r="B7">
        <v>51636.549899999998</v>
      </c>
      <c r="C7" t="s">
        <v>124</v>
      </c>
      <c r="D7" t="s">
        <v>499</v>
      </c>
      <c r="E7" t="s">
        <v>159</v>
      </c>
      <c r="F7">
        <v>16.989999999999998</v>
      </c>
      <c r="G7">
        <v>49.99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X7">
        <f t="shared" ref="X7:X65" si="9">SUM(H7:M7)</f>
        <v>8</v>
      </c>
      <c r="Y7">
        <f t="shared" si="1"/>
        <v>135.91999999999999</v>
      </c>
      <c r="Z7">
        <f t="shared" ref="Z7:Z66" si="10">SUM(G7/F7)</f>
        <v>2.9423190111830491</v>
      </c>
      <c r="AF7" t="s">
        <v>16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</row>
    <row r="8" spans="1:39" x14ac:dyDescent="0.2">
      <c r="A8" t="s">
        <v>12</v>
      </c>
      <c r="B8">
        <v>51636.549899999998</v>
      </c>
      <c r="C8" t="s">
        <v>124</v>
      </c>
      <c r="D8" t="s">
        <v>499</v>
      </c>
      <c r="E8" t="s">
        <v>498</v>
      </c>
      <c r="F8">
        <v>16.989999999999998</v>
      </c>
      <c r="G8">
        <v>49.99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X8">
        <f t="shared" si="9"/>
        <v>8</v>
      </c>
      <c r="Y8">
        <f t="shared" si="1"/>
        <v>135.91999999999999</v>
      </c>
      <c r="Z8">
        <f t="shared" si="10"/>
        <v>2.9423190111830491</v>
      </c>
      <c r="AF8" t="s">
        <v>17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</row>
    <row r="9" spans="1:39" x14ac:dyDescent="0.2">
      <c r="A9" t="s">
        <v>109</v>
      </c>
      <c r="B9">
        <v>51636.549899999998</v>
      </c>
      <c r="C9" t="s">
        <v>124</v>
      </c>
      <c r="D9" t="s">
        <v>499</v>
      </c>
      <c r="E9" t="s">
        <v>280</v>
      </c>
      <c r="F9">
        <v>16.989999999999998</v>
      </c>
      <c r="G9">
        <v>49.99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X9">
        <f t="shared" si="9"/>
        <v>8</v>
      </c>
      <c r="Y9">
        <f t="shared" si="1"/>
        <v>135.91999999999999</v>
      </c>
      <c r="Z9">
        <f t="shared" si="10"/>
        <v>2.9423190111830491</v>
      </c>
      <c r="AF9" t="s">
        <v>18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x14ac:dyDescent="0.2">
      <c r="A10" t="s">
        <v>109</v>
      </c>
      <c r="B10">
        <v>51636.549899999998</v>
      </c>
      <c r="C10" t="s">
        <v>124</v>
      </c>
      <c r="D10" t="s">
        <v>499</v>
      </c>
      <c r="E10" t="s">
        <v>239</v>
      </c>
      <c r="F10">
        <v>16.989999999999998</v>
      </c>
      <c r="G10">
        <v>49.99</v>
      </c>
      <c r="H10">
        <v>1</v>
      </c>
      <c r="I10">
        <v>1</v>
      </c>
      <c r="J10">
        <v>2</v>
      </c>
      <c r="K10">
        <v>2</v>
      </c>
      <c r="L10">
        <v>1</v>
      </c>
      <c r="M10">
        <v>1</v>
      </c>
      <c r="X10">
        <f t="shared" si="9"/>
        <v>8</v>
      </c>
      <c r="Y10">
        <f t="shared" si="1"/>
        <v>135.91999999999999</v>
      </c>
      <c r="Z10">
        <f t="shared" si="10"/>
        <v>2.9423190111830491</v>
      </c>
      <c r="AF10" t="s">
        <v>19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x14ac:dyDescent="0.2">
      <c r="A11" t="s">
        <v>109</v>
      </c>
      <c r="B11">
        <v>51636.549899999998</v>
      </c>
      <c r="C11" t="s">
        <v>124</v>
      </c>
      <c r="D11" t="s">
        <v>499</v>
      </c>
      <c r="E11" t="s">
        <v>137</v>
      </c>
      <c r="F11">
        <v>16.989999999999998</v>
      </c>
      <c r="G11">
        <v>49.99</v>
      </c>
      <c r="H11">
        <v>1</v>
      </c>
      <c r="I11">
        <v>1</v>
      </c>
      <c r="J11">
        <v>2</v>
      </c>
      <c r="K11">
        <v>2</v>
      </c>
      <c r="L11">
        <v>1</v>
      </c>
      <c r="M11">
        <v>1</v>
      </c>
      <c r="X11">
        <f t="shared" si="9"/>
        <v>8</v>
      </c>
      <c r="Y11">
        <f t="shared" si="1"/>
        <v>135.91999999999999</v>
      </c>
      <c r="Z11">
        <f t="shared" si="10"/>
        <v>2.9423190111830491</v>
      </c>
      <c r="AF11" t="s">
        <v>20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x14ac:dyDescent="0.2">
      <c r="A12" t="s">
        <v>109</v>
      </c>
      <c r="B12">
        <v>51636.549899999998</v>
      </c>
      <c r="C12" t="s">
        <v>124</v>
      </c>
      <c r="D12" t="s">
        <v>499</v>
      </c>
      <c r="E12" t="s">
        <v>132</v>
      </c>
      <c r="F12">
        <v>16.989999999999998</v>
      </c>
      <c r="G12">
        <v>49.99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X12">
        <f t="shared" si="9"/>
        <v>8</v>
      </c>
      <c r="Y12">
        <f t="shared" si="1"/>
        <v>135.91999999999999</v>
      </c>
      <c r="Z12">
        <f t="shared" si="10"/>
        <v>2.9423190111830491</v>
      </c>
      <c r="AF12" t="s">
        <v>21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x14ac:dyDescent="0.2">
      <c r="A13" t="s">
        <v>109</v>
      </c>
      <c r="B13">
        <v>51636.549899999998</v>
      </c>
      <c r="C13" t="s">
        <v>124</v>
      </c>
      <c r="D13" t="s">
        <v>499</v>
      </c>
      <c r="E13" t="s">
        <v>155</v>
      </c>
      <c r="F13">
        <v>16.989999999999998</v>
      </c>
      <c r="G13">
        <v>49.99</v>
      </c>
      <c r="H13">
        <v>1</v>
      </c>
      <c r="I13">
        <v>1</v>
      </c>
      <c r="J13">
        <v>2</v>
      </c>
      <c r="K13">
        <v>2</v>
      </c>
      <c r="L13">
        <v>1</v>
      </c>
      <c r="M13">
        <v>1</v>
      </c>
      <c r="X13">
        <f t="shared" si="9"/>
        <v>8</v>
      </c>
      <c r="Y13">
        <f t="shared" si="1"/>
        <v>135.91999999999999</v>
      </c>
      <c r="Z13">
        <f t="shared" si="10"/>
        <v>2.9423190111830491</v>
      </c>
      <c r="AF13" t="s">
        <v>22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x14ac:dyDescent="0.2">
      <c r="A14" t="s">
        <v>109</v>
      </c>
      <c r="B14">
        <v>51527.549899999998</v>
      </c>
      <c r="C14" t="s">
        <v>124</v>
      </c>
      <c r="D14" t="s">
        <v>500</v>
      </c>
      <c r="E14" t="s">
        <v>501</v>
      </c>
      <c r="F14">
        <v>16.989999999999998</v>
      </c>
      <c r="G14">
        <v>49.99</v>
      </c>
      <c r="H14">
        <v>1</v>
      </c>
      <c r="I14">
        <v>1</v>
      </c>
      <c r="J14">
        <v>2</v>
      </c>
      <c r="K14">
        <v>2</v>
      </c>
      <c r="L14">
        <v>1</v>
      </c>
      <c r="M14">
        <v>1</v>
      </c>
      <c r="X14">
        <f t="shared" si="9"/>
        <v>8</v>
      </c>
      <c r="Y14">
        <f t="shared" si="1"/>
        <v>135.91999999999999</v>
      </c>
      <c r="Z14">
        <f t="shared" si="10"/>
        <v>2.9423190111830491</v>
      </c>
      <c r="AF14" t="s">
        <v>23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x14ac:dyDescent="0.2">
      <c r="A15" t="s">
        <v>109</v>
      </c>
      <c r="B15">
        <v>51527.549899999998</v>
      </c>
      <c r="C15" t="s">
        <v>124</v>
      </c>
      <c r="D15" t="s">
        <v>500</v>
      </c>
      <c r="E15" t="s">
        <v>239</v>
      </c>
      <c r="F15">
        <v>16.989999999999998</v>
      </c>
      <c r="G15">
        <v>49.99</v>
      </c>
      <c r="H15">
        <v>1</v>
      </c>
      <c r="I15">
        <v>1</v>
      </c>
      <c r="J15">
        <v>2</v>
      </c>
      <c r="K15">
        <v>2</v>
      </c>
      <c r="L15">
        <v>1</v>
      </c>
      <c r="M15">
        <v>1</v>
      </c>
      <c r="X15">
        <f t="shared" si="9"/>
        <v>8</v>
      </c>
      <c r="Y15">
        <f t="shared" si="1"/>
        <v>135.91999999999999</v>
      </c>
      <c r="Z15">
        <f t="shared" si="10"/>
        <v>2.9423190111830491</v>
      </c>
      <c r="AF15" t="str">
        <f>A1</f>
        <v>Robell</v>
      </c>
      <c r="AG15">
        <f>SUM(AG3:AG14)</f>
        <v>3817.9600000000009</v>
      </c>
      <c r="AH15">
        <f t="shared" ref="AH15:AM15" si="11">SUM(AH3:AH14)</f>
        <v>26</v>
      </c>
      <c r="AI15">
        <f t="shared" si="11"/>
        <v>40</v>
      </c>
      <c r="AJ15">
        <f t="shared" si="11"/>
        <v>52</v>
      </c>
      <c r="AK15">
        <f t="shared" si="11"/>
        <v>50</v>
      </c>
      <c r="AL15">
        <f t="shared" si="11"/>
        <v>24</v>
      </c>
      <c r="AM15">
        <f t="shared" si="11"/>
        <v>12</v>
      </c>
    </row>
    <row r="16" spans="1:39" x14ac:dyDescent="0.2">
      <c r="A16" t="s">
        <v>109</v>
      </c>
      <c r="B16">
        <v>51527.549899999998</v>
      </c>
      <c r="C16" t="s">
        <v>124</v>
      </c>
      <c r="D16" t="s">
        <v>500</v>
      </c>
      <c r="E16" t="s">
        <v>137</v>
      </c>
      <c r="F16">
        <v>16.989999999999998</v>
      </c>
      <c r="G16">
        <v>49.99</v>
      </c>
      <c r="H16">
        <v>1</v>
      </c>
      <c r="I16">
        <v>1</v>
      </c>
      <c r="J16">
        <v>2</v>
      </c>
      <c r="K16">
        <v>2</v>
      </c>
      <c r="L16">
        <v>1</v>
      </c>
      <c r="M16">
        <v>1</v>
      </c>
      <c r="X16">
        <f t="shared" si="9"/>
        <v>8</v>
      </c>
      <c r="Y16">
        <f t="shared" si="1"/>
        <v>135.91999999999999</v>
      </c>
      <c r="Z16">
        <f t="shared" si="10"/>
        <v>2.9423190111830491</v>
      </c>
    </row>
    <row r="17" spans="1:26" x14ac:dyDescent="0.2">
      <c r="A17" t="s">
        <v>109</v>
      </c>
      <c r="B17">
        <v>51527.549899999998</v>
      </c>
      <c r="C17" t="s">
        <v>124</v>
      </c>
      <c r="D17" t="s">
        <v>500</v>
      </c>
      <c r="E17" t="s">
        <v>134</v>
      </c>
      <c r="F17">
        <v>16.989999999999998</v>
      </c>
      <c r="G17">
        <v>49.99</v>
      </c>
      <c r="H17">
        <v>1</v>
      </c>
      <c r="I17">
        <v>1</v>
      </c>
      <c r="J17">
        <v>2</v>
      </c>
      <c r="K17">
        <v>2</v>
      </c>
      <c r="L17">
        <v>1</v>
      </c>
      <c r="M17">
        <v>1</v>
      </c>
      <c r="X17">
        <f t="shared" si="9"/>
        <v>8</v>
      </c>
      <c r="Y17">
        <f t="shared" si="1"/>
        <v>135.91999999999999</v>
      </c>
      <c r="Z17">
        <f t="shared" si="10"/>
        <v>2.9423190111830491</v>
      </c>
    </row>
    <row r="18" spans="1:26" x14ac:dyDescent="0.2">
      <c r="A18" t="s">
        <v>109</v>
      </c>
      <c r="B18">
        <v>51527.549899999998</v>
      </c>
      <c r="C18" t="s">
        <v>124</v>
      </c>
      <c r="D18" t="s">
        <v>500</v>
      </c>
      <c r="E18" t="s">
        <v>155</v>
      </c>
      <c r="F18">
        <v>16.989999999999998</v>
      </c>
      <c r="G18">
        <v>49.99</v>
      </c>
      <c r="H18">
        <v>1</v>
      </c>
      <c r="I18">
        <v>1</v>
      </c>
      <c r="J18">
        <v>2</v>
      </c>
      <c r="K18">
        <v>2</v>
      </c>
      <c r="L18">
        <v>1</v>
      </c>
      <c r="M18">
        <v>1</v>
      </c>
      <c r="X18">
        <f t="shared" si="9"/>
        <v>8</v>
      </c>
      <c r="Y18">
        <f t="shared" si="1"/>
        <v>135.91999999999999</v>
      </c>
      <c r="Z18">
        <f t="shared" si="10"/>
        <v>2.9423190111830491</v>
      </c>
    </row>
    <row r="19" spans="1:26" x14ac:dyDescent="0.2">
      <c r="A19" t="s">
        <v>109</v>
      </c>
      <c r="B19">
        <v>51568.549899999998</v>
      </c>
      <c r="C19" t="s">
        <v>124</v>
      </c>
      <c r="D19" t="s">
        <v>502</v>
      </c>
      <c r="E19" t="s">
        <v>137</v>
      </c>
      <c r="F19">
        <v>16.989999999999998</v>
      </c>
      <c r="G19">
        <v>49.99</v>
      </c>
      <c r="H19">
        <v>1</v>
      </c>
      <c r="I19">
        <v>2</v>
      </c>
      <c r="J19">
        <v>2</v>
      </c>
      <c r="K19">
        <v>2</v>
      </c>
      <c r="L19">
        <v>1</v>
      </c>
      <c r="X19">
        <f t="shared" si="9"/>
        <v>8</v>
      </c>
      <c r="Y19">
        <f t="shared" si="1"/>
        <v>135.91999999999999</v>
      </c>
      <c r="Z19">
        <f t="shared" si="10"/>
        <v>2.9423190111830491</v>
      </c>
    </row>
    <row r="20" spans="1:26" x14ac:dyDescent="0.2">
      <c r="A20" t="s">
        <v>109</v>
      </c>
      <c r="B20">
        <v>51568.549899999998</v>
      </c>
      <c r="C20" t="s">
        <v>124</v>
      </c>
      <c r="D20" t="s">
        <v>502</v>
      </c>
      <c r="E20" t="s">
        <v>501</v>
      </c>
      <c r="F20">
        <v>16.989999999999998</v>
      </c>
      <c r="G20">
        <v>49.99</v>
      </c>
      <c r="H20">
        <v>1</v>
      </c>
      <c r="I20">
        <v>2</v>
      </c>
      <c r="J20">
        <v>2</v>
      </c>
      <c r="K20">
        <v>2</v>
      </c>
      <c r="L20">
        <v>1</v>
      </c>
      <c r="X20">
        <f t="shared" si="9"/>
        <v>8</v>
      </c>
      <c r="Y20">
        <f t="shared" si="1"/>
        <v>135.91999999999999</v>
      </c>
      <c r="Z20">
        <f t="shared" si="10"/>
        <v>2.9423190111830491</v>
      </c>
    </row>
    <row r="21" spans="1:26" x14ac:dyDescent="0.2">
      <c r="A21" t="s">
        <v>109</v>
      </c>
      <c r="B21">
        <v>51568.549899999998</v>
      </c>
      <c r="C21" t="s">
        <v>124</v>
      </c>
      <c r="D21" t="s">
        <v>502</v>
      </c>
      <c r="E21" t="s">
        <v>280</v>
      </c>
      <c r="F21">
        <v>16.989999999999998</v>
      </c>
      <c r="G21">
        <v>49.99</v>
      </c>
      <c r="H21">
        <v>1</v>
      </c>
      <c r="I21">
        <v>2</v>
      </c>
      <c r="J21">
        <v>2</v>
      </c>
      <c r="K21">
        <v>2</v>
      </c>
      <c r="L21">
        <v>1</v>
      </c>
      <c r="X21">
        <f t="shared" si="9"/>
        <v>8</v>
      </c>
      <c r="Y21">
        <f t="shared" si="1"/>
        <v>135.91999999999999</v>
      </c>
      <c r="Z21">
        <f t="shared" si="10"/>
        <v>2.9423190111830491</v>
      </c>
    </row>
    <row r="22" spans="1:26" x14ac:dyDescent="0.2">
      <c r="A22" t="s">
        <v>109</v>
      </c>
      <c r="B22">
        <v>51568.549899999998</v>
      </c>
      <c r="C22" t="s">
        <v>124</v>
      </c>
      <c r="D22" t="s">
        <v>502</v>
      </c>
      <c r="E22" t="s">
        <v>155</v>
      </c>
      <c r="F22">
        <v>16.989999999999998</v>
      </c>
      <c r="G22">
        <v>49.99</v>
      </c>
      <c r="H22">
        <v>1</v>
      </c>
      <c r="I22">
        <v>2</v>
      </c>
      <c r="J22">
        <v>2</v>
      </c>
      <c r="K22">
        <v>2</v>
      </c>
      <c r="L22">
        <v>1</v>
      </c>
      <c r="X22">
        <f t="shared" si="9"/>
        <v>8</v>
      </c>
      <c r="Y22">
        <f t="shared" si="1"/>
        <v>135.91999999999999</v>
      </c>
      <c r="Z22">
        <f t="shared" si="10"/>
        <v>2.9423190111830491</v>
      </c>
    </row>
    <row r="23" spans="1:26" x14ac:dyDescent="0.2">
      <c r="A23" t="s">
        <v>109</v>
      </c>
      <c r="B23">
        <v>51568.549899999998</v>
      </c>
      <c r="C23" t="s">
        <v>124</v>
      </c>
      <c r="D23" t="s">
        <v>502</v>
      </c>
      <c r="E23" t="s">
        <v>132</v>
      </c>
      <c r="F23">
        <v>16.989999999999998</v>
      </c>
      <c r="G23">
        <v>49.99</v>
      </c>
      <c r="H23">
        <v>1</v>
      </c>
      <c r="I23">
        <v>2</v>
      </c>
      <c r="J23">
        <v>2</v>
      </c>
      <c r="K23">
        <v>2</v>
      </c>
      <c r="L23">
        <v>1</v>
      </c>
      <c r="X23">
        <f t="shared" si="9"/>
        <v>8</v>
      </c>
      <c r="Y23">
        <f t="shared" si="1"/>
        <v>135.91999999999999</v>
      </c>
      <c r="Z23">
        <f t="shared" si="10"/>
        <v>2.9423190111830491</v>
      </c>
    </row>
    <row r="24" spans="1:26" x14ac:dyDescent="0.2">
      <c r="A24" t="s">
        <v>109</v>
      </c>
      <c r="B24">
        <v>52550.549899999998</v>
      </c>
      <c r="C24" t="s">
        <v>124</v>
      </c>
      <c r="D24" t="s">
        <v>503</v>
      </c>
      <c r="E24" t="s">
        <v>148</v>
      </c>
      <c r="F24">
        <v>18.989999999999998</v>
      </c>
      <c r="G24">
        <v>54.99</v>
      </c>
      <c r="H24">
        <v>1</v>
      </c>
      <c r="I24">
        <v>2</v>
      </c>
      <c r="J24">
        <v>2</v>
      </c>
      <c r="K24">
        <v>2</v>
      </c>
      <c r="L24">
        <v>1</v>
      </c>
      <c r="X24">
        <f t="shared" si="9"/>
        <v>8</v>
      </c>
      <c r="Y24">
        <f t="shared" si="1"/>
        <v>151.91999999999999</v>
      </c>
      <c r="Z24">
        <f t="shared" si="10"/>
        <v>2.8957345971563986</v>
      </c>
    </row>
    <row r="25" spans="1:26" x14ac:dyDescent="0.2">
      <c r="A25" t="s">
        <v>109</v>
      </c>
      <c r="B25">
        <v>52550.549899999998</v>
      </c>
      <c r="C25" t="s">
        <v>124</v>
      </c>
      <c r="D25" t="s">
        <v>503</v>
      </c>
      <c r="E25" t="s">
        <v>159</v>
      </c>
      <c r="F25">
        <v>18.989999999999998</v>
      </c>
      <c r="G25">
        <v>54.99</v>
      </c>
      <c r="H25">
        <v>1</v>
      </c>
      <c r="I25">
        <v>2</v>
      </c>
      <c r="J25">
        <v>2</v>
      </c>
      <c r="K25">
        <v>2</v>
      </c>
      <c r="L25">
        <v>1</v>
      </c>
      <c r="X25">
        <f t="shared" si="9"/>
        <v>8</v>
      </c>
      <c r="Y25">
        <f t="shared" si="1"/>
        <v>151.91999999999999</v>
      </c>
      <c r="Z25">
        <f t="shared" si="10"/>
        <v>2.8957345971563986</v>
      </c>
    </row>
    <row r="26" spans="1:26" x14ac:dyDescent="0.2">
      <c r="A26" t="s">
        <v>109</v>
      </c>
      <c r="B26">
        <v>52550.549899999998</v>
      </c>
      <c r="C26" t="s">
        <v>124</v>
      </c>
      <c r="D26" t="s">
        <v>503</v>
      </c>
      <c r="E26" t="s">
        <v>155</v>
      </c>
      <c r="F26">
        <v>18.989999999999998</v>
      </c>
      <c r="G26">
        <v>54.99</v>
      </c>
      <c r="H26">
        <v>1</v>
      </c>
      <c r="I26">
        <v>2</v>
      </c>
      <c r="J26">
        <v>2</v>
      </c>
      <c r="K26">
        <v>2</v>
      </c>
      <c r="L26">
        <v>1</v>
      </c>
      <c r="X26">
        <f t="shared" si="9"/>
        <v>8</v>
      </c>
      <c r="Y26">
        <f t="shared" si="1"/>
        <v>151.91999999999999</v>
      </c>
      <c r="Z26">
        <f t="shared" si="10"/>
        <v>2.8957345971563986</v>
      </c>
    </row>
    <row r="27" spans="1:26" x14ac:dyDescent="0.2">
      <c r="A27" t="s">
        <v>109</v>
      </c>
      <c r="B27">
        <v>52550.549899999998</v>
      </c>
      <c r="C27" t="s">
        <v>124</v>
      </c>
      <c r="D27" t="s">
        <v>503</v>
      </c>
      <c r="E27" t="s">
        <v>239</v>
      </c>
      <c r="F27">
        <v>18.989999999999998</v>
      </c>
      <c r="G27">
        <v>54.99</v>
      </c>
      <c r="H27">
        <v>1</v>
      </c>
      <c r="I27">
        <v>2</v>
      </c>
      <c r="J27">
        <v>2</v>
      </c>
      <c r="K27">
        <v>2</v>
      </c>
      <c r="L27">
        <v>1</v>
      </c>
      <c r="X27">
        <f t="shared" si="9"/>
        <v>8</v>
      </c>
      <c r="Y27">
        <f t="shared" si="1"/>
        <v>151.91999999999999</v>
      </c>
      <c r="Z27">
        <f t="shared" si="10"/>
        <v>2.8957345971563986</v>
      </c>
    </row>
    <row r="28" spans="1:26" x14ac:dyDescent="0.2">
      <c r="A28" t="s">
        <v>109</v>
      </c>
      <c r="B28">
        <v>51666.549899999998</v>
      </c>
      <c r="C28" t="s">
        <v>124</v>
      </c>
      <c r="D28" t="s">
        <v>888</v>
      </c>
      <c r="E28" t="s">
        <v>137</v>
      </c>
      <c r="F28">
        <v>27.99</v>
      </c>
      <c r="G28">
        <v>89.99</v>
      </c>
      <c r="H28">
        <v>1</v>
      </c>
      <c r="I28">
        <v>2</v>
      </c>
      <c r="J28">
        <v>2</v>
      </c>
      <c r="K28">
        <v>2</v>
      </c>
      <c r="L28">
        <v>1</v>
      </c>
      <c r="X28">
        <f t="shared" si="9"/>
        <v>8</v>
      </c>
      <c r="Y28">
        <f t="shared" si="1"/>
        <v>223.92</v>
      </c>
      <c r="Z28">
        <f t="shared" si="10"/>
        <v>3.2150768131475527</v>
      </c>
    </row>
    <row r="29" spans="1:26" x14ac:dyDescent="0.2">
      <c r="A29" t="s">
        <v>109</v>
      </c>
      <c r="B29">
        <v>51560.544009999998</v>
      </c>
      <c r="C29" t="s">
        <v>124</v>
      </c>
      <c r="D29" t="s">
        <v>889</v>
      </c>
      <c r="E29" t="s">
        <v>501</v>
      </c>
      <c r="F29">
        <v>21.99</v>
      </c>
      <c r="G29">
        <v>69.989999999999995</v>
      </c>
      <c r="H29">
        <v>1</v>
      </c>
      <c r="I29">
        <v>2</v>
      </c>
      <c r="J29">
        <v>2</v>
      </c>
      <c r="K29">
        <v>2</v>
      </c>
      <c r="L29">
        <v>1</v>
      </c>
      <c r="X29">
        <f t="shared" si="9"/>
        <v>8</v>
      </c>
      <c r="Y29">
        <f t="shared" si="1"/>
        <v>175.92</v>
      </c>
      <c r="Z29">
        <f t="shared" si="10"/>
        <v>3.1828103683492497</v>
      </c>
    </row>
    <row r="30" spans="1:26" x14ac:dyDescent="0.2">
      <c r="A30" t="s">
        <v>109</v>
      </c>
      <c r="B30">
        <v>52511.547149999999</v>
      </c>
      <c r="C30" t="s">
        <v>124</v>
      </c>
      <c r="D30" t="s">
        <v>124</v>
      </c>
      <c r="E30" t="s">
        <v>122</v>
      </c>
      <c r="F30">
        <v>21.99</v>
      </c>
      <c r="G30">
        <v>69.989999999999995</v>
      </c>
      <c r="H30">
        <v>1</v>
      </c>
      <c r="I30">
        <v>2</v>
      </c>
      <c r="J30">
        <v>2</v>
      </c>
      <c r="K30">
        <v>2</v>
      </c>
      <c r="L30">
        <v>1</v>
      </c>
      <c r="X30">
        <f t="shared" si="9"/>
        <v>8</v>
      </c>
      <c r="Y30">
        <f t="shared" si="1"/>
        <v>175.92</v>
      </c>
      <c r="Z30">
        <f t="shared" si="10"/>
        <v>3.1828103683492497</v>
      </c>
    </row>
    <row r="31" spans="1:26" x14ac:dyDescent="0.2">
      <c r="A31" t="s">
        <v>109</v>
      </c>
      <c r="B31">
        <v>51692.546799999996</v>
      </c>
      <c r="C31" t="s">
        <v>124</v>
      </c>
      <c r="D31" t="s">
        <v>124</v>
      </c>
      <c r="E31" t="s">
        <v>148</v>
      </c>
      <c r="F31">
        <v>27.99</v>
      </c>
      <c r="G31">
        <v>89.99</v>
      </c>
      <c r="H31">
        <v>1</v>
      </c>
      <c r="I31">
        <v>2</v>
      </c>
      <c r="J31">
        <v>2</v>
      </c>
      <c r="K31">
        <v>1</v>
      </c>
      <c r="X31">
        <f t="shared" si="9"/>
        <v>6</v>
      </c>
      <c r="Y31">
        <f t="shared" si="1"/>
        <v>167.94</v>
      </c>
      <c r="Z31">
        <f t="shared" si="10"/>
        <v>3.2150768131475527</v>
      </c>
    </row>
    <row r="32" spans="1:26" x14ac:dyDescent="0.2">
      <c r="A32" t="s">
        <v>109</v>
      </c>
      <c r="B32">
        <v>51412.547030000002</v>
      </c>
      <c r="C32" t="s">
        <v>124</v>
      </c>
      <c r="D32" t="s">
        <v>124</v>
      </c>
      <c r="E32" t="s">
        <v>248</v>
      </c>
      <c r="F32">
        <v>25.99</v>
      </c>
      <c r="G32">
        <v>74.989999999999995</v>
      </c>
      <c r="H32">
        <v>1</v>
      </c>
      <c r="I32">
        <v>2</v>
      </c>
      <c r="J32">
        <v>2</v>
      </c>
      <c r="K32">
        <v>1</v>
      </c>
      <c r="X32">
        <f t="shared" si="9"/>
        <v>6</v>
      </c>
      <c r="Y32">
        <f t="shared" si="1"/>
        <v>155.94</v>
      </c>
      <c r="Z32">
        <f t="shared" si="10"/>
        <v>2.8853405155829166</v>
      </c>
    </row>
    <row r="33" spans="1:26" x14ac:dyDescent="0.2">
      <c r="A33" t="s">
        <v>109</v>
      </c>
      <c r="X33">
        <f t="shared" si="9"/>
        <v>0</v>
      </c>
      <c r="Y33">
        <f t="shared" si="1"/>
        <v>0</v>
      </c>
      <c r="Z33" t="e">
        <f t="shared" si="10"/>
        <v>#DIV/0!</v>
      </c>
    </row>
    <row r="34" spans="1:26" x14ac:dyDescent="0.2">
      <c r="X34">
        <f t="shared" si="9"/>
        <v>0</v>
      </c>
      <c r="Y34">
        <f t="shared" si="1"/>
        <v>0</v>
      </c>
      <c r="Z34" t="e">
        <f t="shared" si="10"/>
        <v>#DIV/0!</v>
      </c>
    </row>
    <row r="35" spans="1:26" x14ac:dyDescent="0.2">
      <c r="X35">
        <f t="shared" si="9"/>
        <v>0</v>
      </c>
      <c r="Y35">
        <f t="shared" si="1"/>
        <v>0</v>
      </c>
      <c r="Z35" t="e">
        <f t="shared" si="10"/>
        <v>#DIV/0!</v>
      </c>
    </row>
    <row r="36" spans="1:26" x14ac:dyDescent="0.2">
      <c r="X36">
        <f t="shared" si="9"/>
        <v>0</v>
      </c>
      <c r="Y36">
        <f t="shared" si="1"/>
        <v>0</v>
      </c>
      <c r="Z36" t="e">
        <f t="shared" si="10"/>
        <v>#DIV/0!</v>
      </c>
    </row>
    <row r="37" spans="1:26" x14ac:dyDescent="0.2">
      <c r="X37">
        <f t="shared" si="9"/>
        <v>0</v>
      </c>
      <c r="Y37">
        <f t="shared" si="1"/>
        <v>0</v>
      </c>
      <c r="Z37" t="e">
        <f t="shared" si="10"/>
        <v>#DIV/0!</v>
      </c>
    </row>
    <row r="38" spans="1:26" x14ac:dyDescent="0.2">
      <c r="X38">
        <f t="shared" si="9"/>
        <v>0</v>
      </c>
      <c r="Y38">
        <f t="shared" si="1"/>
        <v>0</v>
      </c>
      <c r="Z38" t="e">
        <f t="shared" si="10"/>
        <v>#DIV/0!</v>
      </c>
    </row>
    <row r="39" spans="1:26" x14ac:dyDescent="0.2">
      <c r="X39">
        <f t="shared" si="9"/>
        <v>0</v>
      </c>
      <c r="Y39">
        <f t="shared" si="1"/>
        <v>0</v>
      </c>
      <c r="Z39" t="e">
        <f t="shared" si="10"/>
        <v>#DIV/0!</v>
      </c>
    </row>
    <row r="40" spans="1:26" x14ac:dyDescent="0.2">
      <c r="X40">
        <f t="shared" si="9"/>
        <v>0</v>
      </c>
      <c r="Y40">
        <f t="shared" si="1"/>
        <v>0</v>
      </c>
      <c r="Z40" t="e">
        <f t="shared" si="10"/>
        <v>#DIV/0!</v>
      </c>
    </row>
    <row r="41" spans="1:26" x14ac:dyDescent="0.2">
      <c r="X41">
        <f t="shared" si="9"/>
        <v>0</v>
      </c>
      <c r="Y41">
        <f>F42*X41</f>
        <v>0</v>
      </c>
      <c r="Z41" t="e">
        <f>SUM(G42/F42)</f>
        <v>#DIV/0!</v>
      </c>
    </row>
    <row r="42" spans="1:26" x14ac:dyDescent="0.2">
      <c r="X42">
        <f t="shared" si="9"/>
        <v>0</v>
      </c>
      <c r="Y42">
        <f>F43*X42</f>
        <v>0</v>
      </c>
      <c r="Z42" t="e">
        <f>SUM(G43/F43)</f>
        <v>#DIV/0!</v>
      </c>
    </row>
    <row r="43" spans="1:26" x14ac:dyDescent="0.2">
      <c r="X43">
        <f t="shared" si="9"/>
        <v>0</v>
      </c>
      <c r="Y43">
        <f t="shared" si="1"/>
        <v>0</v>
      </c>
      <c r="Z43" t="e">
        <f t="shared" si="10"/>
        <v>#DIV/0!</v>
      </c>
    </row>
    <row r="44" spans="1:26" x14ac:dyDescent="0.2">
      <c r="X44">
        <f t="shared" si="9"/>
        <v>0</v>
      </c>
      <c r="Y44">
        <f t="shared" si="1"/>
        <v>0</v>
      </c>
      <c r="Z44" t="e">
        <f t="shared" si="10"/>
        <v>#DIV/0!</v>
      </c>
    </row>
    <row r="45" spans="1:26" x14ac:dyDescent="0.2">
      <c r="Y45">
        <f t="shared" si="1"/>
        <v>0</v>
      </c>
      <c r="Z45" t="e">
        <f t="shared" si="10"/>
        <v>#DIV/0!</v>
      </c>
    </row>
    <row r="46" spans="1:26" x14ac:dyDescent="0.2">
      <c r="Y46">
        <f t="shared" si="1"/>
        <v>0</v>
      </c>
      <c r="Z46" t="e">
        <f t="shared" si="10"/>
        <v>#DIV/0!</v>
      </c>
    </row>
    <row r="47" spans="1:26" x14ac:dyDescent="0.2">
      <c r="X47">
        <f t="shared" si="9"/>
        <v>0</v>
      </c>
      <c r="Y47">
        <f t="shared" si="1"/>
        <v>0</v>
      </c>
      <c r="Z47" t="e">
        <f t="shared" si="10"/>
        <v>#DIV/0!</v>
      </c>
    </row>
    <row r="48" spans="1:26" x14ac:dyDescent="0.2">
      <c r="X48">
        <f t="shared" si="9"/>
        <v>0</v>
      </c>
      <c r="Y48">
        <f t="shared" si="1"/>
        <v>0</v>
      </c>
      <c r="Z48" t="e">
        <f t="shared" si="10"/>
        <v>#DIV/0!</v>
      </c>
    </row>
    <row r="49" spans="24:26" x14ac:dyDescent="0.2">
      <c r="X49">
        <f t="shared" si="9"/>
        <v>0</v>
      </c>
      <c r="Y49">
        <f t="shared" si="1"/>
        <v>0</v>
      </c>
      <c r="Z49" t="e">
        <f t="shared" si="10"/>
        <v>#DIV/0!</v>
      </c>
    </row>
    <row r="50" spans="24:26" x14ac:dyDescent="0.2">
      <c r="X50">
        <f t="shared" si="9"/>
        <v>0</v>
      </c>
      <c r="Y50">
        <f t="shared" si="1"/>
        <v>0</v>
      </c>
      <c r="Z50" t="e">
        <f t="shared" si="10"/>
        <v>#DIV/0!</v>
      </c>
    </row>
    <row r="51" spans="24:26" x14ac:dyDescent="0.2">
      <c r="X51">
        <f t="shared" si="9"/>
        <v>0</v>
      </c>
      <c r="Y51">
        <f t="shared" si="1"/>
        <v>0</v>
      </c>
      <c r="Z51" t="e">
        <f t="shared" si="10"/>
        <v>#DIV/0!</v>
      </c>
    </row>
    <row r="52" spans="24:26" x14ac:dyDescent="0.2">
      <c r="X52">
        <f t="shared" si="9"/>
        <v>0</v>
      </c>
      <c r="Y52">
        <f t="shared" si="1"/>
        <v>0</v>
      </c>
      <c r="Z52" t="e">
        <f t="shared" si="10"/>
        <v>#DIV/0!</v>
      </c>
    </row>
    <row r="53" spans="24:26" x14ac:dyDescent="0.2">
      <c r="X53">
        <f t="shared" si="9"/>
        <v>0</v>
      </c>
      <c r="Y53">
        <f t="shared" si="1"/>
        <v>0</v>
      </c>
      <c r="Z53" t="e">
        <f t="shared" si="10"/>
        <v>#DIV/0!</v>
      </c>
    </row>
    <row r="54" spans="24:26" x14ac:dyDescent="0.2">
      <c r="X54">
        <f t="shared" si="9"/>
        <v>0</v>
      </c>
      <c r="Y54">
        <f t="shared" si="1"/>
        <v>0</v>
      </c>
      <c r="Z54" t="e">
        <f t="shared" si="10"/>
        <v>#DIV/0!</v>
      </c>
    </row>
    <row r="55" spans="24:26" x14ac:dyDescent="0.2">
      <c r="X55">
        <f t="shared" si="9"/>
        <v>0</v>
      </c>
      <c r="Y55">
        <f t="shared" si="1"/>
        <v>0</v>
      </c>
      <c r="Z55" t="e">
        <f t="shared" si="10"/>
        <v>#DIV/0!</v>
      </c>
    </row>
    <row r="56" spans="24:26" x14ac:dyDescent="0.2">
      <c r="X56">
        <f t="shared" si="9"/>
        <v>0</v>
      </c>
      <c r="Y56">
        <f t="shared" si="1"/>
        <v>0</v>
      </c>
      <c r="Z56" t="e">
        <f t="shared" si="10"/>
        <v>#DIV/0!</v>
      </c>
    </row>
    <row r="57" spans="24:26" x14ac:dyDescent="0.2">
      <c r="X57">
        <f t="shared" si="9"/>
        <v>0</v>
      </c>
      <c r="Y57">
        <f t="shared" si="1"/>
        <v>0</v>
      </c>
      <c r="Z57" t="e">
        <f t="shared" si="10"/>
        <v>#DIV/0!</v>
      </c>
    </row>
    <row r="58" spans="24:26" x14ac:dyDescent="0.2">
      <c r="X58">
        <f t="shared" si="9"/>
        <v>0</v>
      </c>
      <c r="Y58">
        <f t="shared" si="1"/>
        <v>0</v>
      </c>
      <c r="Z58" t="e">
        <f t="shared" si="10"/>
        <v>#DIV/0!</v>
      </c>
    </row>
    <row r="59" spans="24:26" x14ac:dyDescent="0.2">
      <c r="X59">
        <f t="shared" si="9"/>
        <v>0</v>
      </c>
      <c r="Y59">
        <f t="shared" si="1"/>
        <v>0</v>
      </c>
      <c r="Z59" t="e">
        <f t="shared" si="10"/>
        <v>#DIV/0!</v>
      </c>
    </row>
    <row r="60" spans="24:26" x14ac:dyDescent="0.2">
      <c r="X60">
        <f t="shared" si="9"/>
        <v>0</v>
      </c>
      <c r="Y60">
        <f t="shared" si="1"/>
        <v>0</v>
      </c>
      <c r="Z60" t="e">
        <f t="shared" si="10"/>
        <v>#DIV/0!</v>
      </c>
    </row>
    <row r="61" spans="24:26" x14ac:dyDescent="0.2">
      <c r="X61">
        <f t="shared" si="9"/>
        <v>0</v>
      </c>
      <c r="Y61">
        <f t="shared" si="1"/>
        <v>0</v>
      </c>
      <c r="Z61" t="e">
        <f t="shared" si="10"/>
        <v>#DIV/0!</v>
      </c>
    </row>
    <row r="62" spans="24:26" x14ac:dyDescent="0.2">
      <c r="X62">
        <f t="shared" si="9"/>
        <v>0</v>
      </c>
      <c r="Y62">
        <f t="shared" si="1"/>
        <v>0</v>
      </c>
      <c r="Z62" t="e">
        <f t="shared" si="10"/>
        <v>#DIV/0!</v>
      </c>
    </row>
    <row r="63" spans="24:26" x14ac:dyDescent="0.2">
      <c r="X63">
        <f t="shared" si="9"/>
        <v>0</v>
      </c>
      <c r="Y63">
        <f t="shared" si="1"/>
        <v>0</v>
      </c>
      <c r="Z63" t="e">
        <f t="shared" si="10"/>
        <v>#DIV/0!</v>
      </c>
    </row>
    <row r="64" spans="24:26" x14ac:dyDescent="0.2">
      <c r="X64">
        <f t="shared" si="9"/>
        <v>0</v>
      </c>
      <c r="Y64">
        <f t="shared" si="1"/>
        <v>0</v>
      </c>
      <c r="Z64" t="e">
        <f t="shared" si="10"/>
        <v>#DIV/0!</v>
      </c>
    </row>
    <row r="65" spans="24:26" x14ac:dyDescent="0.2">
      <c r="X65">
        <f t="shared" si="9"/>
        <v>0</v>
      </c>
      <c r="Y65">
        <f t="shared" si="1"/>
        <v>0</v>
      </c>
      <c r="Z65" t="e">
        <f t="shared" si="10"/>
        <v>#DIV/0!</v>
      </c>
    </row>
    <row r="66" spans="24:26" x14ac:dyDescent="0.2">
      <c r="X66">
        <f t="shared" ref="X66:X129" si="12">SUM(H66:M66)</f>
        <v>0</v>
      </c>
      <c r="Y66">
        <f t="shared" si="1"/>
        <v>0</v>
      </c>
      <c r="Z66" t="e">
        <f t="shared" si="10"/>
        <v>#DIV/0!</v>
      </c>
    </row>
    <row r="67" spans="24:26" x14ac:dyDescent="0.2">
      <c r="X67">
        <f t="shared" si="12"/>
        <v>0</v>
      </c>
      <c r="Y67">
        <f t="shared" ref="Y67:Y130" si="13">F67*X67</f>
        <v>0</v>
      </c>
      <c r="Z67" t="e">
        <f t="shared" ref="Z67:Z78" si="14">SUM(G67/F67)</f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si="14"/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</row>
    <row r="80" spans="24:26" x14ac:dyDescent="0.2">
      <c r="X80">
        <f t="shared" si="12"/>
        <v>0</v>
      </c>
      <c r="Y80">
        <f t="shared" si="13"/>
        <v>0</v>
      </c>
      <c r="Z80" t="e">
        <f t="shared" ref="Z80:Z87" si="15">SUM(G80/F80)</f>
        <v>#DIV/0!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si="15"/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  <c r="Z102" t="s">
        <v>50</v>
      </c>
    </row>
    <row r="103" spans="24:26" x14ac:dyDescent="0.2">
      <c r="X103">
        <f t="shared" si="12"/>
        <v>0</v>
      </c>
      <c r="Y103">
        <f t="shared" si="13"/>
        <v>0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ref="X130:X189" si="16">SUM(H130:M130)</f>
        <v>0</v>
      </c>
      <c r="Y130">
        <f t="shared" si="13"/>
        <v>0</v>
      </c>
    </row>
    <row r="131" spans="24:25" x14ac:dyDescent="0.2">
      <c r="X131">
        <f t="shared" si="16"/>
        <v>0</v>
      </c>
      <c r="Y131">
        <f t="shared" ref="Y131:Y189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1" spans="24:25" x14ac:dyDescent="0.2">
      <c r="X191">
        <f>SUM(X3:X190)</f>
        <v>204</v>
      </c>
      <c r="Y191">
        <f>SUM(Y3:Y190)</f>
        <v>3817.9600000000009</v>
      </c>
    </row>
  </sheetData>
  <hyperlinks>
    <hyperlink ref="D1" r:id="rId1" display="sales@palladioassociates.com" xr:uid="{5B91FCF2-A853-1543-8398-24FD05673B4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211"/>
  <sheetViews>
    <sheetView topLeftCell="A13" workbookViewId="0">
      <selection activeCell="G32" sqref="G32"/>
    </sheetView>
  </sheetViews>
  <sheetFormatPr baseColWidth="10" defaultColWidth="8.83203125" defaultRowHeight="21" x14ac:dyDescent="0.25"/>
  <cols>
    <col min="1" max="1" width="8.83203125" style="51"/>
    <col min="2" max="2" width="10.5" style="51" bestFit="1" customWidth="1"/>
    <col min="3" max="3" width="10" style="51" bestFit="1" customWidth="1"/>
    <col min="4" max="4" width="33" style="51" bestFit="1" customWidth="1"/>
    <col min="5" max="5" width="11" style="51" bestFit="1" customWidth="1"/>
    <col min="6" max="6" width="9.83203125" style="51" bestFit="1" customWidth="1"/>
    <col min="7" max="7" width="11.1640625" style="51" bestFit="1" customWidth="1"/>
    <col min="8" max="13" width="4.83203125" style="51" customWidth="1"/>
    <col min="14" max="23" width="4.83203125" style="51" hidden="1" customWidth="1"/>
    <col min="24" max="24" width="8.83203125" style="51" bestFit="1" customWidth="1"/>
    <col min="25" max="25" width="6.5" style="51" bestFit="1" customWidth="1"/>
    <col min="26" max="26" width="9.5" style="51" bestFit="1" customWidth="1"/>
    <col min="27" max="27" width="8.83203125" style="50"/>
    <col min="28" max="28" width="10.6640625" style="50" bestFit="1" customWidth="1"/>
    <col min="29" max="31" width="8.83203125" style="50"/>
    <col min="32" max="32" width="8.83203125" style="51"/>
    <col min="33" max="39" width="9" style="51" bestFit="1" customWidth="1"/>
    <col min="40" max="16384" width="8.83203125" style="51"/>
  </cols>
  <sheetData>
    <row r="1" spans="1:39" x14ac:dyDescent="0.25">
      <c r="A1" s="54" t="s">
        <v>102</v>
      </c>
      <c r="B1" s="55"/>
      <c r="C1" s="55"/>
      <c r="D1" s="56"/>
      <c r="E1" s="55" t="s">
        <v>34</v>
      </c>
      <c r="F1" s="55">
        <f>X187</f>
        <v>149</v>
      </c>
      <c r="G1" s="55">
        <f>Y187</f>
        <v>3928</v>
      </c>
      <c r="H1" s="55">
        <v>8</v>
      </c>
      <c r="I1" s="55">
        <v>10</v>
      </c>
      <c r="J1" s="55">
        <v>12</v>
      </c>
      <c r="K1" s="55">
        <v>14</v>
      </c>
      <c r="L1" s="55">
        <v>16</v>
      </c>
      <c r="M1" s="55"/>
      <c r="N1" s="55">
        <v>6</v>
      </c>
      <c r="O1" s="55">
        <v>20</v>
      </c>
      <c r="P1" s="55">
        <v>4</v>
      </c>
      <c r="Q1" s="55"/>
      <c r="R1" s="55"/>
      <c r="S1" s="55"/>
      <c r="T1" s="55"/>
      <c r="U1" s="55"/>
      <c r="V1" s="55"/>
      <c r="W1" s="55"/>
      <c r="X1" s="55"/>
      <c r="Y1" s="55"/>
      <c r="Z1" s="55"/>
      <c r="AG1" s="51" t="str">
        <f>$A$1</f>
        <v>Tinta</v>
      </c>
      <c r="AH1" s="51" t="str">
        <f t="shared" ref="AH1:AM1" si="0">$A$1</f>
        <v>Tinta</v>
      </c>
      <c r="AI1" s="51" t="str">
        <f t="shared" si="0"/>
        <v>Tinta</v>
      </c>
      <c r="AJ1" s="51" t="str">
        <f t="shared" si="0"/>
        <v>Tinta</v>
      </c>
      <c r="AK1" s="51" t="str">
        <f t="shared" si="0"/>
        <v>Tinta</v>
      </c>
      <c r="AL1" s="51" t="str">
        <f t="shared" si="0"/>
        <v>Tinta</v>
      </c>
      <c r="AM1" s="51" t="str">
        <f t="shared" si="0"/>
        <v>Tinta</v>
      </c>
    </row>
    <row r="2" spans="1:39" x14ac:dyDescent="0.25">
      <c r="A2" s="55" t="s">
        <v>35</v>
      </c>
      <c r="B2" s="55" t="s">
        <v>36</v>
      </c>
      <c r="C2" s="55" t="s">
        <v>37</v>
      </c>
      <c r="D2" s="55" t="s">
        <v>38</v>
      </c>
      <c r="E2" s="55" t="s">
        <v>39</v>
      </c>
      <c r="F2" s="55" t="s">
        <v>40</v>
      </c>
      <c r="G2" s="55" t="s">
        <v>41</v>
      </c>
      <c r="H2" s="51">
        <v>8</v>
      </c>
      <c r="I2" s="51" t="s">
        <v>52</v>
      </c>
      <c r="J2" s="51">
        <v>10</v>
      </c>
      <c r="K2" s="51" t="s">
        <v>53</v>
      </c>
      <c r="L2" s="51" t="s">
        <v>54</v>
      </c>
      <c r="M2" s="51">
        <v>12</v>
      </c>
      <c r="N2" s="51" t="s">
        <v>55</v>
      </c>
      <c r="O2" s="51" t="s">
        <v>56</v>
      </c>
      <c r="P2" s="51">
        <v>14</v>
      </c>
      <c r="Q2" s="51" t="s">
        <v>57</v>
      </c>
      <c r="R2" s="51" t="s">
        <v>58</v>
      </c>
      <c r="S2" s="51">
        <v>16</v>
      </c>
      <c r="T2" s="51" t="s">
        <v>59</v>
      </c>
      <c r="U2" s="51">
        <v>18</v>
      </c>
      <c r="V2" s="51">
        <v>6</v>
      </c>
      <c r="W2" s="51" t="s">
        <v>60</v>
      </c>
      <c r="X2" s="55" t="s">
        <v>42</v>
      </c>
      <c r="Y2" s="55" t="s">
        <v>6</v>
      </c>
      <c r="Z2" s="55" t="s">
        <v>43</v>
      </c>
      <c r="AG2" s="51" t="s">
        <v>6</v>
      </c>
      <c r="AH2" s="51" t="s">
        <v>44</v>
      </c>
      <c r="AI2" s="51" t="s">
        <v>45</v>
      </c>
      <c r="AJ2" s="51" t="s">
        <v>46</v>
      </c>
      <c r="AK2" s="51" t="s">
        <v>47</v>
      </c>
      <c r="AL2" s="51" t="s">
        <v>48</v>
      </c>
      <c r="AM2" s="51" t="s">
        <v>49</v>
      </c>
    </row>
    <row r="3" spans="1:39" x14ac:dyDescent="0.25">
      <c r="H3" s="50" t="s">
        <v>61</v>
      </c>
      <c r="I3" s="50" t="s">
        <v>62</v>
      </c>
      <c r="J3" s="50" t="s">
        <v>63</v>
      </c>
      <c r="K3" s="50" t="s">
        <v>64</v>
      </c>
      <c r="L3" s="50" t="s">
        <v>65</v>
      </c>
      <c r="M3" s="50" t="s">
        <v>66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1">
        <f t="shared" ref="X3:X61" si="1">SUM(H3:M3)</f>
        <v>0</v>
      </c>
      <c r="Y3" s="51">
        <f t="shared" ref="Y3:Y62" si="2">F3*X3</f>
        <v>0</v>
      </c>
      <c r="AF3" s="51" t="s">
        <v>12</v>
      </c>
      <c r="AG3" s="51">
        <f t="shared" ref="AG3:AG14" si="3">SUMIF($A$3:$A$180,AF3,$Y$3:$Y$180)</f>
        <v>0</v>
      </c>
      <c r="AH3" s="51">
        <f t="shared" ref="AH3:AH14" si="4">SUMIF($A$3:$A$180,AF3,$H$3:$H$180)</f>
        <v>0</v>
      </c>
      <c r="AI3" s="51">
        <f t="shared" ref="AI3:AI14" si="5">SUMIF($A$3:$A$180,AF3,$I$3:$I$180)</f>
        <v>0</v>
      </c>
      <c r="AJ3" s="51">
        <f t="shared" ref="AJ3:AJ14" si="6">SUMIF($A$3:$A$180,AF3,$J$3:$J$180)</f>
        <v>0</v>
      </c>
      <c r="AK3" s="51">
        <f t="shared" ref="AK3:AK14" si="7">SUMIF($A$3:$A$180,AF3,$K$3:$K$180)</f>
        <v>0</v>
      </c>
      <c r="AL3" s="51">
        <f t="shared" ref="AL3:AL14" si="8">SUMIF($A$3:$A$180,AF3,$L$3:$L$180)</f>
        <v>0</v>
      </c>
      <c r="AM3" s="51">
        <f t="shared" ref="AM3:AM14" si="9">SUMIF($A$3:$A$180,AF3,$M$3:$M$180)</f>
        <v>0</v>
      </c>
    </row>
    <row r="4" spans="1:39" x14ac:dyDescent="0.25">
      <c r="A4" s="50"/>
      <c r="B4" s="50"/>
      <c r="C4" s="50"/>
      <c r="D4" s="50"/>
      <c r="E4" s="50"/>
      <c r="F4" s="50"/>
      <c r="G4" s="50"/>
      <c r="H4" s="50">
        <v>36</v>
      </c>
      <c r="I4" s="50">
        <v>37</v>
      </c>
      <c r="J4" s="50">
        <v>38</v>
      </c>
      <c r="K4" s="50">
        <v>39</v>
      </c>
      <c r="L4" s="50">
        <v>40</v>
      </c>
      <c r="M4" s="50">
        <v>41</v>
      </c>
      <c r="N4" s="50">
        <v>42</v>
      </c>
      <c r="O4" s="50">
        <v>35</v>
      </c>
      <c r="P4" s="50"/>
      <c r="Q4" s="50"/>
      <c r="R4" s="50"/>
      <c r="S4" s="50"/>
      <c r="T4" s="50"/>
      <c r="U4" s="50"/>
      <c r="V4" s="50"/>
      <c r="W4" s="50"/>
      <c r="Y4" s="51">
        <f t="shared" si="2"/>
        <v>0</v>
      </c>
      <c r="Z4" s="51" t="e">
        <f t="shared" ref="Z4:Z30" si="10">SUM(G4/F4)</f>
        <v>#DIV/0!</v>
      </c>
      <c r="AF4" s="51" t="s">
        <v>13</v>
      </c>
      <c r="AG4" s="51">
        <f t="shared" si="3"/>
        <v>3424</v>
      </c>
      <c r="AH4" s="51">
        <f t="shared" si="4"/>
        <v>16</v>
      </c>
      <c r="AI4" s="51">
        <f t="shared" si="5"/>
        <v>29</v>
      </c>
      <c r="AJ4" s="51">
        <f t="shared" si="6"/>
        <v>44</v>
      </c>
      <c r="AK4" s="51">
        <f t="shared" si="7"/>
        <v>30</v>
      </c>
      <c r="AL4" s="51">
        <f t="shared" si="8"/>
        <v>23</v>
      </c>
      <c r="AM4" s="51">
        <f t="shared" si="9"/>
        <v>0</v>
      </c>
    </row>
    <row r="5" spans="1:39" x14ac:dyDescent="0.25">
      <c r="A5" s="50"/>
      <c r="B5" s="50"/>
      <c r="C5" s="50"/>
      <c r="D5" s="50"/>
      <c r="E5" s="50"/>
      <c r="F5" s="50"/>
      <c r="G5" s="50"/>
      <c r="H5" s="57">
        <v>36</v>
      </c>
      <c r="I5" s="57">
        <v>37</v>
      </c>
      <c r="J5" s="57">
        <v>38</v>
      </c>
      <c r="K5" s="57">
        <v>39</v>
      </c>
      <c r="L5" s="57">
        <v>40</v>
      </c>
      <c r="M5" s="57">
        <v>40.5</v>
      </c>
      <c r="N5" s="57">
        <v>41</v>
      </c>
      <c r="O5" s="57">
        <v>38.5</v>
      </c>
      <c r="P5" s="57">
        <v>39.5</v>
      </c>
      <c r="Q5" s="57">
        <v>42</v>
      </c>
      <c r="R5" s="57">
        <v>35.5</v>
      </c>
      <c r="S5" s="57">
        <v>37.5</v>
      </c>
      <c r="T5" s="57">
        <v>41.5</v>
      </c>
      <c r="U5" s="50"/>
      <c r="V5" s="50"/>
      <c r="W5" s="50"/>
      <c r="Y5" s="51">
        <f t="shared" si="2"/>
        <v>0</v>
      </c>
      <c r="Z5" s="51" t="e">
        <f t="shared" si="10"/>
        <v>#DIV/0!</v>
      </c>
      <c r="AF5" s="51" t="s">
        <v>14</v>
      </c>
      <c r="AG5" s="51">
        <f t="shared" si="3"/>
        <v>504</v>
      </c>
      <c r="AH5" s="51">
        <f t="shared" si="4"/>
        <v>1</v>
      </c>
      <c r="AI5" s="51">
        <f t="shared" si="5"/>
        <v>1</v>
      </c>
      <c r="AJ5" s="51">
        <f t="shared" si="6"/>
        <v>2</v>
      </c>
      <c r="AK5" s="51">
        <f t="shared" si="7"/>
        <v>1</v>
      </c>
      <c r="AL5" s="51">
        <f t="shared" si="8"/>
        <v>1</v>
      </c>
      <c r="AM5" s="51">
        <f t="shared" si="9"/>
        <v>1</v>
      </c>
    </row>
    <row r="6" spans="1:39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1">
        <f t="shared" si="1"/>
        <v>0</v>
      </c>
      <c r="Y6" s="51">
        <f t="shared" si="2"/>
        <v>0</v>
      </c>
      <c r="Z6" s="51" t="e">
        <f t="shared" si="10"/>
        <v>#DIV/0!</v>
      </c>
      <c r="AF6" s="51" t="s">
        <v>15</v>
      </c>
      <c r="AG6" s="51">
        <f t="shared" si="3"/>
        <v>0</v>
      </c>
      <c r="AH6" s="51">
        <f t="shared" si="4"/>
        <v>0</v>
      </c>
      <c r="AI6" s="51">
        <f t="shared" si="5"/>
        <v>0</v>
      </c>
      <c r="AJ6" s="51">
        <f t="shared" si="6"/>
        <v>0</v>
      </c>
      <c r="AK6" s="51">
        <f t="shared" si="7"/>
        <v>0</v>
      </c>
      <c r="AL6" s="51">
        <f t="shared" si="8"/>
        <v>0</v>
      </c>
      <c r="AM6" s="51">
        <f t="shared" si="9"/>
        <v>0</v>
      </c>
    </row>
    <row r="7" spans="1:39" x14ac:dyDescent="0.25">
      <c r="A7" s="50" t="s">
        <v>13</v>
      </c>
      <c r="B7" s="50" t="s">
        <v>538</v>
      </c>
      <c r="C7" s="50" t="s">
        <v>144</v>
      </c>
      <c r="D7" s="50" t="s">
        <v>539</v>
      </c>
      <c r="E7" s="50" t="s">
        <v>155</v>
      </c>
      <c r="F7" s="50">
        <v>21</v>
      </c>
      <c r="G7" s="50">
        <v>59</v>
      </c>
      <c r="H7" s="50">
        <v>1</v>
      </c>
      <c r="I7" s="50">
        <v>1</v>
      </c>
      <c r="J7" s="50">
        <v>2</v>
      </c>
      <c r="K7" s="50">
        <v>1</v>
      </c>
      <c r="L7" s="50">
        <v>1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1">
        <f t="shared" si="1"/>
        <v>6</v>
      </c>
      <c r="Y7" s="51">
        <f t="shared" si="2"/>
        <v>126</v>
      </c>
      <c r="Z7" s="51">
        <f t="shared" si="10"/>
        <v>2.8095238095238093</v>
      </c>
      <c r="AF7" s="51" t="s">
        <v>16</v>
      </c>
      <c r="AG7" s="51">
        <f t="shared" si="3"/>
        <v>0</v>
      </c>
      <c r="AH7" s="51">
        <f t="shared" si="4"/>
        <v>0</v>
      </c>
      <c r="AI7" s="51">
        <f t="shared" si="5"/>
        <v>0</v>
      </c>
      <c r="AJ7" s="51">
        <f t="shared" si="6"/>
        <v>0</v>
      </c>
      <c r="AK7" s="51">
        <f t="shared" si="7"/>
        <v>0</v>
      </c>
      <c r="AL7" s="51">
        <f t="shared" si="8"/>
        <v>0</v>
      </c>
      <c r="AM7" s="51">
        <f t="shared" si="9"/>
        <v>0</v>
      </c>
    </row>
    <row r="8" spans="1:39" x14ac:dyDescent="0.25">
      <c r="A8" s="50" t="s">
        <v>13</v>
      </c>
      <c r="B8" s="50" t="s">
        <v>540</v>
      </c>
      <c r="C8" s="50" t="s">
        <v>144</v>
      </c>
      <c r="D8" s="50" t="s">
        <v>541</v>
      </c>
      <c r="E8" s="50" t="s">
        <v>127</v>
      </c>
      <c r="F8" s="50">
        <v>21</v>
      </c>
      <c r="G8" s="50">
        <v>59</v>
      </c>
      <c r="H8" s="50">
        <v>1</v>
      </c>
      <c r="I8" s="50">
        <v>1</v>
      </c>
      <c r="J8" s="50">
        <v>2</v>
      </c>
      <c r="K8" s="50">
        <v>1</v>
      </c>
      <c r="L8" s="50">
        <v>1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>
        <f t="shared" si="1"/>
        <v>6</v>
      </c>
      <c r="Y8" s="51">
        <f t="shared" si="2"/>
        <v>126</v>
      </c>
      <c r="Z8" s="51">
        <f t="shared" si="10"/>
        <v>2.8095238095238093</v>
      </c>
      <c r="AF8" s="51" t="s">
        <v>17</v>
      </c>
      <c r="AG8" s="51">
        <f t="shared" si="3"/>
        <v>0</v>
      </c>
      <c r="AH8" s="51">
        <f t="shared" si="4"/>
        <v>0</v>
      </c>
      <c r="AI8" s="51">
        <f t="shared" si="5"/>
        <v>0</v>
      </c>
      <c r="AJ8" s="51">
        <f t="shared" si="6"/>
        <v>0</v>
      </c>
      <c r="AK8" s="51">
        <f t="shared" si="7"/>
        <v>0</v>
      </c>
      <c r="AL8" s="51">
        <f t="shared" si="8"/>
        <v>0</v>
      </c>
      <c r="AM8" s="51">
        <f t="shared" si="9"/>
        <v>0</v>
      </c>
    </row>
    <row r="9" spans="1:39" x14ac:dyDescent="0.25">
      <c r="A9" s="50" t="s">
        <v>13</v>
      </c>
      <c r="B9" s="50" t="s">
        <v>542</v>
      </c>
      <c r="C9" s="50" t="s">
        <v>144</v>
      </c>
      <c r="D9" s="50" t="s">
        <v>551</v>
      </c>
      <c r="E9" s="50" t="s">
        <v>122</v>
      </c>
      <c r="F9" s="50">
        <v>24</v>
      </c>
      <c r="G9" s="50">
        <v>79</v>
      </c>
      <c r="H9" s="50"/>
      <c r="I9" s="50">
        <v>2</v>
      </c>
      <c r="J9" s="50">
        <v>2</v>
      </c>
      <c r="K9" s="50">
        <v>1</v>
      </c>
      <c r="L9" s="50">
        <v>1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>
        <f t="shared" si="1"/>
        <v>6</v>
      </c>
      <c r="Y9" s="51">
        <f t="shared" si="2"/>
        <v>144</v>
      </c>
      <c r="Z9" s="51">
        <f t="shared" si="10"/>
        <v>3.2916666666666665</v>
      </c>
      <c r="AF9" s="51" t="s">
        <v>18</v>
      </c>
      <c r="AG9" s="51">
        <f t="shared" si="3"/>
        <v>0</v>
      </c>
      <c r="AH9" s="51">
        <f t="shared" si="4"/>
        <v>0</v>
      </c>
      <c r="AI9" s="51">
        <f t="shared" si="5"/>
        <v>0</v>
      </c>
      <c r="AJ9" s="51">
        <f t="shared" si="6"/>
        <v>0</v>
      </c>
      <c r="AK9" s="51">
        <f t="shared" si="7"/>
        <v>0</v>
      </c>
      <c r="AL9" s="51">
        <f t="shared" si="8"/>
        <v>0</v>
      </c>
      <c r="AM9" s="51">
        <f t="shared" si="9"/>
        <v>0</v>
      </c>
    </row>
    <row r="10" spans="1:39" x14ac:dyDescent="0.25">
      <c r="A10" s="50" t="s">
        <v>13</v>
      </c>
      <c r="B10" s="50" t="s">
        <v>543</v>
      </c>
      <c r="C10" s="50" t="s">
        <v>144</v>
      </c>
      <c r="D10" s="50" t="s">
        <v>544</v>
      </c>
      <c r="E10" s="50" t="s">
        <v>155</v>
      </c>
      <c r="F10" s="50">
        <v>20</v>
      </c>
      <c r="G10" s="50">
        <v>59</v>
      </c>
      <c r="H10" s="50">
        <v>1</v>
      </c>
      <c r="I10" s="50">
        <v>1</v>
      </c>
      <c r="J10" s="50">
        <v>2</v>
      </c>
      <c r="K10" s="50">
        <v>1</v>
      </c>
      <c r="L10" s="50">
        <v>1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1">
        <f t="shared" si="1"/>
        <v>6</v>
      </c>
      <c r="Y10" s="51">
        <f t="shared" si="2"/>
        <v>120</v>
      </c>
      <c r="Z10" s="51">
        <f t="shared" si="10"/>
        <v>2.95</v>
      </c>
      <c r="AF10" s="51" t="s">
        <v>19</v>
      </c>
      <c r="AG10" s="51">
        <f t="shared" si="3"/>
        <v>0</v>
      </c>
      <c r="AH10" s="51">
        <f t="shared" si="4"/>
        <v>0</v>
      </c>
      <c r="AI10" s="51">
        <f t="shared" si="5"/>
        <v>0</v>
      </c>
      <c r="AJ10" s="51">
        <f t="shared" si="6"/>
        <v>0</v>
      </c>
      <c r="AK10" s="51">
        <f t="shared" si="7"/>
        <v>0</v>
      </c>
      <c r="AL10" s="51">
        <f t="shared" si="8"/>
        <v>0</v>
      </c>
      <c r="AM10" s="51">
        <f t="shared" si="9"/>
        <v>0</v>
      </c>
    </row>
    <row r="11" spans="1:39" x14ac:dyDescent="0.25">
      <c r="A11" s="50" t="s">
        <v>13</v>
      </c>
      <c r="B11" s="50" t="s">
        <v>545</v>
      </c>
      <c r="C11" s="50" t="s">
        <v>144</v>
      </c>
      <c r="D11" s="50" t="s">
        <v>546</v>
      </c>
      <c r="E11" s="50" t="s">
        <v>159</v>
      </c>
      <c r="F11" s="50">
        <v>21</v>
      </c>
      <c r="G11" s="50">
        <v>59</v>
      </c>
      <c r="H11" s="50">
        <v>1</v>
      </c>
      <c r="I11" s="50">
        <v>1</v>
      </c>
      <c r="J11" s="50">
        <v>2</v>
      </c>
      <c r="K11" s="50">
        <v>1</v>
      </c>
      <c r="L11" s="50">
        <v>1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>
        <f t="shared" si="1"/>
        <v>6</v>
      </c>
      <c r="Y11" s="51">
        <f t="shared" si="2"/>
        <v>126</v>
      </c>
      <c r="Z11" s="51">
        <f t="shared" si="10"/>
        <v>2.8095238095238093</v>
      </c>
      <c r="AF11" s="51" t="s">
        <v>20</v>
      </c>
      <c r="AG11" s="51">
        <f t="shared" si="3"/>
        <v>0</v>
      </c>
      <c r="AH11" s="51">
        <f t="shared" si="4"/>
        <v>0</v>
      </c>
      <c r="AI11" s="51">
        <f t="shared" si="5"/>
        <v>0</v>
      </c>
      <c r="AJ11" s="51">
        <f t="shared" si="6"/>
        <v>0</v>
      </c>
      <c r="AK11" s="51">
        <f t="shared" si="7"/>
        <v>0</v>
      </c>
      <c r="AL11" s="51">
        <f t="shared" si="8"/>
        <v>0</v>
      </c>
      <c r="AM11" s="51">
        <f t="shared" si="9"/>
        <v>0</v>
      </c>
    </row>
    <row r="12" spans="1:39" x14ac:dyDescent="0.25">
      <c r="A12" s="50" t="s">
        <v>13</v>
      </c>
      <c r="B12" s="50" t="s">
        <v>547</v>
      </c>
      <c r="C12" s="50" t="s">
        <v>144</v>
      </c>
      <c r="D12" s="50" t="s">
        <v>548</v>
      </c>
      <c r="E12" s="50" t="s">
        <v>549</v>
      </c>
      <c r="F12" s="50">
        <v>22</v>
      </c>
      <c r="G12" s="50">
        <v>69</v>
      </c>
      <c r="H12" s="50">
        <v>1</v>
      </c>
      <c r="I12" s="50">
        <v>1</v>
      </c>
      <c r="J12" s="50">
        <v>2</v>
      </c>
      <c r="K12" s="50">
        <v>1</v>
      </c>
      <c r="L12" s="50">
        <v>1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1">
        <f t="shared" si="1"/>
        <v>6</v>
      </c>
      <c r="Y12" s="51">
        <f t="shared" si="2"/>
        <v>132</v>
      </c>
      <c r="Z12" s="51">
        <f t="shared" si="10"/>
        <v>3.1363636363636362</v>
      </c>
      <c r="AF12" s="51" t="s">
        <v>21</v>
      </c>
      <c r="AG12" s="51">
        <f t="shared" si="3"/>
        <v>0</v>
      </c>
      <c r="AH12" s="51">
        <f t="shared" si="4"/>
        <v>0</v>
      </c>
      <c r="AI12" s="51">
        <f t="shared" si="5"/>
        <v>0</v>
      </c>
      <c r="AJ12" s="51">
        <f t="shared" si="6"/>
        <v>0</v>
      </c>
      <c r="AK12" s="51">
        <f t="shared" si="7"/>
        <v>0</v>
      </c>
      <c r="AL12" s="51">
        <f t="shared" si="8"/>
        <v>0</v>
      </c>
      <c r="AM12" s="51">
        <f t="shared" si="9"/>
        <v>0</v>
      </c>
    </row>
    <row r="13" spans="1:39" x14ac:dyDescent="0.25">
      <c r="A13" s="50" t="s">
        <v>13</v>
      </c>
      <c r="B13" s="50" t="s">
        <v>550</v>
      </c>
      <c r="C13" s="50" t="s">
        <v>144</v>
      </c>
      <c r="D13" s="50" t="s">
        <v>552</v>
      </c>
      <c r="E13" s="50" t="s">
        <v>155</v>
      </c>
      <c r="F13" s="50">
        <v>24</v>
      </c>
      <c r="G13" s="50">
        <v>79</v>
      </c>
      <c r="H13" s="50"/>
      <c r="I13" s="50">
        <v>2</v>
      </c>
      <c r="J13" s="50">
        <v>2</v>
      </c>
      <c r="K13" s="50">
        <v>1</v>
      </c>
      <c r="L13" s="50">
        <v>1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1">
        <f t="shared" si="1"/>
        <v>6</v>
      </c>
      <c r="Y13" s="51">
        <f t="shared" si="2"/>
        <v>144</v>
      </c>
      <c r="Z13" s="51">
        <f t="shared" si="10"/>
        <v>3.2916666666666665</v>
      </c>
      <c r="AF13" s="51" t="s">
        <v>22</v>
      </c>
      <c r="AG13" s="51">
        <f t="shared" si="3"/>
        <v>0</v>
      </c>
      <c r="AH13" s="51">
        <f t="shared" si="4"/>
        <v>0</v>
      </c>
      <c r="AI13" s="51">
        <f t="shared" si="5"/>
        <v>0</v>
      </c>
      <c r="AJ13" s="51">
        <f t="shared" si="6"/>
        <v>0</v>
      </c>
      <c r="AK13" s="51">
        <f t="shared" si="7"/>
        <v>0</v>
      </c>
      <c r="AL13" s="51">
        <f t="shared" si="8"/>
        <v>0</v>
      </c>
      <c r="AM13" s="51">
        <f t="shared" si="9"/>
        <v>0</v>
      </c>
    </row>
    <row r="14" spans="1:39" x14ac:dyDescent="0.25">
      <c r="A14" s="50" t="s">
        <v>13</v>
      </c>
      <c r="B14" s="50" t="s">
        <v>553</v>
      </c>
      <c r="C14" s="50" t="s">
        <v>144</v>
      </c>
      <c r="D14" s="50" t="s">
        <v>554</v>
      </c>
      <c r="E14" s="50" t="s">
        <v>219</v>
      </c>
      <c r="F14" s="50">
        <v>26</v>
      </c>
      <c r="G14" s="50">
        <v>79</v>
      </c>
      <c r="H14" s="50"/>
      <c r="I14" s="50">
        <v>1</v>
      </c>
      <c r="J14" s="50">
        <v>2</v>
      </c>
      <c r="K14" s="50">
        <v>2</v>
      </c>
      <c r="L14" s="50">
        <v>1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1">
        <f t="shared" si="1"/>
        <v>6</v>
      </c>
      <c r="Y14" s="51">
        <f t="shared" si="2"/>
        <v>156</v>
      </c>
      <c r="Z14" s="51">
        <f t="shared" si="10"/>
        <v>3.0384615384615383</v>
      </c>
      <c r="AF14" s="51" t="s">
        <v>23</v>
      </c>
      <c r="AG14" s="51">
        <f t="shared" si="3"/>
        <v>0</v>
      </c>
      <c r="AH14" s="51">
        <f t="shared" si="4"/>
        <v>0</v>
      </c>
      <c r="AI14" s="51">
        <f t="shared" si="5"/>
        <v>0</v>
      </c>
      <c r="AJ14" s="51">
        <f t="shared" si="6"/>
        <v>0</v>
      </c>
      <c r="AK14" s="51">
        <f t="shared" si="7"/>
        <v>0</v>
      </c>
      <c r="AL14" s="51">
        <f t="shared" si="8"/>
        <v>0</v>
      </c>
      <c r="AM14" s="51">
        <f t="shared" si="9"/>
        <v>0</v>
      </c>
    </row>
    <row r="15" spans="1:39" x14ac:dyDescent="0.25">
      <c r="A15" s="50" t="s">
        <v>13</v>
      </c>
      <c r="B15" s="50" t="s">
        <v>555</v>
      </c>
      <c r="C15" s="50" t="s">
        <v>144</v>
      </c>
      <c r="D15" s="50" t="s">
        <v>556</v>
      </c>
      <c r="E15" s="50" t="s">
        <v>155</v>
      </c>
      <c r="F15" s="50">
        <v>21</v>
      </c>
      <c r="G15" s="50">
        <v>59</v>
      </c>
      <c r="H15" s="50">
        <v>1</v>
      </c>
      <c r="I15" s="50">
        <v>1</v>
      </c>
      <c r="J15" s="50">
        <v>2</v>
      </c>
      <c r="K15" s="50">
        <v>1</v>
      </c>
      <c r="L15" s="50">
        <v>1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1">
        <f t="shared" si="1"/>
        <v>6</v>
      </c>
      <c r="Y15" s="51">
        <f t="shared" si="2"/>
        <v>126</v>
      </c>
      <c r="Z15" s="51">
        <f t="shared" si="10"/>
        <v>2.8095238095238093</v>
      </c>
      <c r="AF15" s="51" t="str">
        <f>A1</f>
        <v>Tinta</v>
      </c>
      <c r="AG15" s="51">
        <f>SUM(AG3:AG14)</f>
        <v>3928</v>
      </c>
      <c r="AH15" s="51">
        <f t="shared" ref="AH15:AM15" si="11">SUM(AH3:AH14)</f>
        <v>17</v>
      </c>
      <c r="AI15" s="51">
        <f t="shared" si="11"/>
        <v>30</v>
      </c>
      <c r="AJ15" s="51">
        <f t="shared" si="11"/>
        <v>46</v>
      </c>
      <c r="AK15" s="51">
        <f t="shared" si="11"/>
        <v>31</v>
      </c>
      <c r="AL15" s="51">
        <f t="shared" si="11"/>
        <v>24</v>
      </c>
      <c r="AM15" s="51">
        <f t="shared" si="11"/>
        <v>1</v>
      </c>
    </row>
    <row r="16" spans="1:39" x14ac:dyDescent="0.25">
      <c r="A16" s="50" t="s">
        <v>13</v>
      </c>
      <c r="B16" s="50" t="s">
        <v>557</v>
      </c>
      <c r="C16" s="50" t="s">
        <v>144</v>
      </c>
      <c r="D16" s="50" t="s">
        <v>558</v>
      </c>
      <c r="E16" s="50" t="s">
        <v>137</v>
      </c>
      <c r="F16" s="50">
        <v>18</v>
      </c>
      <c r="G16" s="50">
        <v>59</v>
      </c>
      <c r="H16" s="50">
        <v>1</v>
      </c>
      <c r="I16" s="50">
        <v>2</v>
      </c>
      <c r="J16" s="50">
        <v>2</v>
      </c>
      <c r="K16" s="50">
        <v>2</v>
      </c>
      <c r="L16" s="50">
        <v>1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1">
        <f t="shared" si="1"/>
        <v>8</v>
      </c>
      <c r="Y16" s="51">
        <f t="shared" si="2"/>
        <v>144</v>
      </c>
      <c r="Z16" s="51">
        <f t="shared" si="10"/>
        <v>3.2777777777777777</v>
      </c>
    </row>
    <row r="17" spans="1:31" x14ac:dyDescent="0.25">
      <c r="A17" s="50" t="s">
        <v>13</v>
      </c>
      <c r="B17" s="50" t="s">
        <v>559</v>
      </c>
      <c r="C17" s="50" t="s">
        <v>144</v>
      </c>
      <c r="D17" s="50" t="s">
        <v>560</v>
      </c>
      <c r="E17" s="50" t="s">
        <v>230</v>
      </c>
      <c r="F17" s="50">
        <v>21</v>
      </c>
      <c r="G17" s="50">
        <v>59</v>
      </c>
      <c r="H17" s="50">
        <v>1</v>
      </c>
      <c r="I17" s="50">
        <v>2</v>
      </c>
      <c r="J17" s="50">
        <v>2</v>
      </c>
      <c r="K17" s="50">
        <v>2</v>
      </c>
      <c r="L17" s="50">
        <v>1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1">
        <f t="shared" si="1"/>
        <v>8</v>
      </c>
      <c r="Y17" s="51">
        <f t="shared" si="2"/>
        <v>168</v>
      </c>
      <c r="Z17" s="51">
        <f t="shared" si="10"/>
        <v>2.8095238095238093</v>
      </c>
      <c r="AC17" s="51"/>
      <c r="AD17" s="51"/>
      <c r="AE17" s="51"/>
    </row>
    <row r="18" spans="1:31" x14ac:dyDescent="0.25">
      <c r="A18" s="50" t="s">
        <v>13</v>
      </c>
      <c r="B18" s="50" t="s">
        <v>561</v>
      </c>
      <c r="C18" s="50" t="s">
        <v>144</v>
      </c>
      <c r="D18" s="50" t="s">
        <v>671</v>
      </c>
      <c r="E18" s="50" t="s">
        <v>137</v>
      </c>
      <c r="F18" s="50">
        <v>21</v>
      </c>
      <c r="G18" s="50">
        <v>59</v>
      </c>
      <c r="H18" s="50">
        <v>1</v>
      </c>
      <c r="I18" s="50">
        <v>1</v>
      </c>
      <c r="J18" s="50">
        <v>2</v>
      </c>
      <c r="K18" s="50">
        <v>1</v>
      </c>
      <c r="L18" s="50">
        <v>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1">
        <f t="shared" si="1"/>
        <v>6</v>
      </c>
      <c r="Y18" s="51">
        <f t="shared" si="2"/>
        <v>126</v>
      </c>
      <c r="Z18" s="51">
        <f t="shared" si="10"/>
        <v>2.8095238095238093</v>
      </c>
      <c r="AC18" s="51"/>
      <c r="AD18" s="51"/>
      <c r="AE18" s="51"/>
    </row>
    <row r="19" spans="1:31" x14ac:dyDescent="0.25">
      <c r="A19" s="50" t="s">
        <v>13</v>
      </c>
      <c r="B19" s="50" t="s">
        <v>562</v>
      </c>
      <c r="C19" s="50" t="s">
        <v>144</v>
      </c>
      <c r="D19" s="50" t="s">
        <v>563</v>
      </c>
      <c r="E19" s="50" t="s">
        <v>137</v>
      </c>
      <c r="F19" s="50">
        <v>24</v>
      </c>
      <c r="G19" s="50">
        <v>75</v>
      </c>
      <c r="H19" s="50">
        <v>1</v>
      </c>
      <c r="I19" s="50">
        <v>1</v>
      </c>
      <c r="J19" s="50">
        <v>2</v>
      </c>
      <c r="K19" s="50">
        <v>1</v>
      </c>
      <c r="L19" s="50">
        <v>1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1">
        <f t="shared" si="1"/>
        <v>6</v>
      </c>
      <c r="Y19" s="51">
        <f t="shared" si="2"/>
        <v>144</v>
      </c>
      <c r="Z19" s="51">
        <f t="shared" si="10"/>
        <v>3.125</v>
      </c>
      <c r="AC19" s="51"/>
      <c r="AD19" s="51"/>
      <c r="AE19" s="51"/>
    </row>
    <row r="20" spans="1:31" x14ac:dyDescent="0.25">
      <c r="A20" s="50" t="s">
        <v>13</v>
      </c>
      <c r="B20" s="50" t="s">
        <v>564</v>
      </c>
      <c r="C20" s="50" t="s">
        <v>141</v>
      </c>
      <c r="D20" s="50" t="s">
        <v>565</v>
      </c>
      <c r="E20" s="50" t="s">
        <v>137</v>
      </c>
      <c r="F20" s="50">
        <v>39</v>
      </c>
      <c r="G20" s="50">
        <v>139</v>
      </c>
      <c r="H20" s="50"/>
      <c r="I20" s="50">
        <v>1</v>
      </c>
      <c r="J20" s="50">
        <v>1</v>
      </c>
      <c r="K20" s="50">
        <v>1</v>
      </c>
      <c r="L20" s="50">
        <v>1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>
        <f t="shared" si="1"/>
        <v>4</v>
      </c>
      <c r="Y20" s="51">
        <f t="shared" si="2"/>
        <v>156</v>
      </c>
      <c r="Z20" s="51">
        <f t="shared" si="10"/>
        <v>3.5641025641025643</v>
      </c>
      <c r="AC20" s="51"/>
      <c r="AD20" s="51"/>
      <c r="AE20" s="51"/>
    </row>
    <row r="21" spans="1:31" x14ac:dyDescent="0.25">
      <c r="A21" s="50" t="s">
        <v>13</v>
      </c>
      <c r="B21" s="50" t="s">
        <v>566</v>
      </c>
      <c r="C21" s="50" t="s">
        <v>141</v>
      </c>
      <c r="D21" s="50" t="s">
        <v>567</v>
      </c>
      <c r="E21" s="50" t="s">
        <v>230</v>
      </c>
      <c r="F21" s="50">
        <v>39</v>
      </c>
      <c r="G21" s="50">
        <v>139</v>
      </c>
      <c r="H21" s="50">
        <v>1</v>
      </c>
      <c r="I21" s="50">
        <v>1</v>
      </c>
      <c r="J21" s="50">
        <v>1</v>
      </c>
      <c r="K21" s="50">
        <v>1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1">
        <f t="shared" si="1"/>
        <v>4</v>
      </c>
      <c r="Y21" s="51">
        <f t="shared" si="2"/>
        <v>156</v>
      </c>
      <c r="Z21" s="51">
        <f t="shared" si="10"/>
        <v>3.5641025641025643</v>
      </c>
      <c r="AC21" s="51"/>
      <c r="AD21" s="51"/>
      <c r="AE21" s="51"/>
    </row>
    <row r="22" spans="1:31" x14ac:dyDescent="0.25">
      <c r="A22" s="50" t="s">
        <v>13</v>
      </c>
      <c r="B22" s="50" t="s">
        <v>568</v>
      </c>
      <c r="C22" s="50" t="s">
        <v>141</v>
      </c>
      <c r="D22" s="50" t="s">
        <v>569</v>
      </c>
      <c r="E22" s="50" t="s">
        <v>570</v>
      </c>
      <c r="F22" s="50">
        <v>39</v>
      </c>
      <c r="G22" s="50">
        <v>139</v>
      </c>
      <c r="H22" s="50"/>
      <c r="I22" s="50">
        <v>1</v>
      </c>
      <c r="J22" s="50">
        <v>1</v>
      </c>
      <c r="K22" s="50">
        <v>1</v>
      </c>
      <c r="L22" s="50">
        <v>1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1">
        <f t="shared" si="1"/>
        <v>4</v>
      </c>
      <c r="Y22" s="51">
        <f t="shared" si="2"/>
        <v>156</v>
      </c>
      <c r="Z22" s="51">
        <f t="shared" si="10"/>
        <v>3.5641025641025643</v>
      </c>
      <c r="AC22" s="51"/>
      <c r="AD22" s="51"/>
      <c r="AE22" s="51"/>
    </row>
    <row r="23" spans="1:31" x14ac:dyDescent="0.25">
      <c r="A23" s="50" t="s">
        <v>13</v>
      </c>
      <c r="B23" s="50" t="s">
        <v>571</v>
      </c>
      <c r="C23" s="50" t="s">
        <v>141</v>
      </c>
      <c r="D23" s="50" t="s">
        <v>572</v>
      </c>
      <c r="E23" s="50" t="s">
        <v>230</v>
      </c>
      <c r="F23" s="50">
        <v>39</v>
      </c>
      <c r="G23" s="50">
        <v>139</v>
      </c>
      <c r="H23" s="50">
        <v>1</v>
      </c>
      <c r="I23" s="50">
        <v>1</v>
      </c>
      <c r="J23" s="50">
        <v>1</v>
      </c>
      <c r="K23" s="50">
        <v>1</v>
      </c>
      <c r="L23" s="50">
        <v>1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1">
        <f t="shared" si="1"/>
        <v>5</v>
      </c>
      <c r="Y23" s="51">
        <f t="shared" si="2"/>
        <v>195</v>
      </c>
      <c r="Z23" s="51">
        <f t="shared" si="10"/>
        <v>3.5641025641025643</v>
      </c>
      <c r="AC23" s="51"/>
      <c r="AD23" s="51"/>
      <c r="AE23" s="51"/>
    </row>
    <row r="24" spans="1:31" x14ac:dyDescent="0.25">
      <c r="A24" s="50" t="s">
        <v>13</v>
      </c>
      <c r="B24" s="50" t="s">
        <v>573</v>
      </c>
      <c r="C24" s="50" t="s">
        <v>144</v>
      </c>
      <c r="D24" s="50" t="s">
        <v>574</v>
      </c>
      <c r="E24" s="50" t="s">
        <v>137</v>
      </c>
      <c r="F24" s="50">
        <v>19</v>
      </c>
      <c r="G24" s="50">
        <v>59</v>
      </c>
      <c r="H24" s="50">
        <v>1</v>
      </c>
      <c r="I24" s="50">
        <v>1</v>
      </c>
      <c r="J24" s="50">
        <v>2</v>
      </c>
      <c r="K24" s="50">
        <v>1</v>
      </c>
      <c r="L24" s="50">
        <v>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>
        <f t="shared" si="1"/>
        <v>6</v>
      </c>
      <c r="Y24" s="51">
        <f t="shared" si="2"/>
        <v>114</v>
      </c>
      <c r="Z24" s="51">
        <f t="shared" si="10"/>
        <v>3.1052631578947367</v>
      </c>
      <c r="AC24" s="51"/>
      <c r="AD24" s="51"/>
      <c r="AE24" s="51"/>
    </row>
    <row r="25" spans="1:31" x14ac:dyDescent="0.25">
      <c r="A25" s="50" t="s">
        <v>13</v>
      </c>
      <c r="B25" s="50" t="s">
        <v>664</v>
      </c>
      <c r="C25" s="50" t="s">
        <v>144</v>
      </c>
      <c r="D25" s="50" t="s">
        <v>574</v>
      </c>
      <c r="E25" s="50" t="s">
        <v>132</v>
      </c>
      <c r="F25" s="50">
        <v>19</v>
      </c>
      <c r="G25" s="50">
        <v>59</v>
      </c>
      <c r="H25" s="50">
        <v>1</v>
      </c>
      <c r="I25" s="50">
        <v>1</v>
      </c>
      <c r="J25" s="50">
        <v>2</v>
      </c>
      <c r="K25" s="50">
        <v>1</v>
      </c>
      <c r="L25" s="50">
        <v>1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1">
        <f t="shared" si="1"/>
        <v>6</v>
      </c>
      <c r="Y25" s="51">
        <f t="shared" si="2"/>
        <v>114</v>
      </c>
      <c r="Z25" s="51">
        <f t="shared" si="10"/>
        <v>3.1052631578947367</v>
      </c>
      <c r="AC25" s="51"/>
      <c r="AD25" s="51"/>
      <c r="AE25" s="51"/>
    </row>
    <row r="26" spans="1:31" x14ac:dyDescent="0.25">
      <c r="A26" s="50" t="s">
        <v>13</v>
      </c>
      <c r="B26" s="50" t="s">
        <v>575</v>
      </c>
      <c r="C26" s="50" t="s">
        <v>144</v>
      </c>
      <c r="D26" s="50" t="s">
        <v>672</v>
      </c>
      <c r="E26" s="50" t="s">
        <v>122</v>
      </c>
      <c r="F26" s="50">
        <v>22</v>
      </c>
      <c r="G26" s="50">
        <v>69</v>
      </c>
      <c r="H26" s="50">
        <v>1</v>
      </c>
      <c r="I26" s="50">
        <v>2</v>
      </c>
      <c r="J26" s="50">
        <v>2</v>
      </c>
      <c r="K26" s="50">
        <v>2</v>
      </c>
      <c r="L26" s="50">
        <v>1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1">
        <f t="shared" si="1"/>
        <v>8</v>
      </c>
      <c r="Y26" s="51">
        <f t="shared" si="2"/>
        <v>176</v>
      </c>
      <c r="Z26" s="51">
        <f t="shared" si="10"/>
        <v>3.1363636363636362</v>
      </c>
      <c r="AC26" s="51"/>
      <c r="AD26" s="51"/>
      <c r="AE26" s="51"/>
    </row>
    <row r="27" spans="1:31" x14ac:dyDescent="0.25">
      <c r="A27" s="50" t="s">
        <v>13</v>
      </c>
      <c r="B27" s="50" t="s">
        <v>661</v>
      </c>
      <c r="C27" s="50" t="s">
        <v>144</v>
      </c>
      <c r="D27" s="50" t="s">
        <v>663</v>
      </c>
      <c r="E27" s="50" t="s">
        <v>662</v>
      </c>
      <c r="F27" s="50">
        <v>22</v>
      </c>
      <c r="G27" s="50">
        <v>69</v>
      </c>
      <c r="H27" s="50">
        <v>1</v>
      </c>
      <c r="I27" s="50">
        <v>1</v>
      </c>
      <c r="J27" s="50">
        <v>2</v>
      </c>
      <c r="K27" s="50">
        <v>1</v>
      </c>
      <c r="L27" s="50">
        <v>1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1">
        <f t="shared" si="1"/>
        <v>6</v>
      </c>
      <c r="Y27" s="51">
        <f t="shared" si="2"/>
        <v>132</v>
      </c>
      <c r="Z27" s="51">
        <f t="shared" si="10"/>
        <v>3.1363636363636362</v>
      </c>
      <c r="AC27" s="51"/>
      <c r="AD27" s="51"/>
      <c r="AE27" s="51"/>
    </row>
    <row r="28" spans="1:31" x14ac:dyDescent="0.25">
      <c r="A28" s="50" t="s">
        <v>13</v>
      </c>
      <c r="B28" s="50" t="s">
        <v>665</v>
      </c>
      <c r="C28" s="50" t="s">
        <v>659</v>
      </c>
      <c r="D28" s="50" t="s">
        <v>666</v>
      </c>
      <c r="E28" s="50" t="s">
        <v>570</v>
      </c>
      <c r="F28" s="50">
        <v>25</v>
      </c>
      <c r="G28" s="50">
        <v>79</v>
      </c>
      <c r="H28" s="50"/>
      <c r="I28" s="50">
        <v>1</v>
      </c>
      <c r="J28" s="50">
        <v>2</v>
      </c>
      <c r="K28" s="50">
        <v>1</v>
      </c>
      <c r="L28" s="50">
        <v>1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>
        <f t="shared" si="1"/>
        <v>5</v>
      </c>
      <c r="Y28" s="51">
        <f t="shared" si="2"/>
        <v>125</v>
      </c>
      <c r="Z28" s="51">
        <f t="shared" si="10"/>
        <v>3.16</v>
      </c>
      <c r="AC28" s="51"/>
      <c r="AD28" s="51"/>
      <c r="AE28" s="51"/>
    </row>
    <row r="29" spans="1:31" x14ac:dyDescent="0.25">
      <c r="A29" s="50" t="s">
        <v>13</v>
      </c>
      <c r="B29" s="50" t="s">
        <v>667</v>
      </c>
      <c r="C29" s="50" t="s">
        <v>189</v>
      </c>
      <c r="D29" s="50" t="s">
        <v>668</v>
      </c>
      <c r="E29" s="50" t="s">
        <v>669</v>
      </c>
      <c r="F29" s="50">
        <v>26</v>
      </c>
      <c r="G29" s="50">
        <v>89</v>
      </c>
      <c r="H29" s="50"/>
      <c r="I29" s="50">
        <v>1</v>
      </c>
      <c r="J29" s="50">
        <v>2</v>
      </c>
      <c r="K29" s="50">
        <v>2</v>
      </c>
      <c r="L29" s="50">
        <v>1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1">
        <f t="shared" si="1"/>
        <v>6</v>
      </c>
      <c r="Y29" s="51">
        <f t="shared" si="2"/>
        <v>156</v>
      </c>
      <c r="Z29" s="51">
        <f t="shared" si="10"/>
        <v>3.4230769230769229</v>
      </c>
      <c r="AC29" s="51"/>
      <c r="AD29" s="51"/>
      <c r="AE29" s="51"/>
    </row>
    <row r="30" spans="1:31" x14ac:dyDescent="0.25">
      <c r="A30" s="50" t="s">
        <v>13</v>
      </c>
      <c r="B30" s="50" t="s">
        <v>670</v>
      </c>
      <c r="C30" s="50" t="s">
        <v>189</v>
      </c>
      <c r="D30" s="50" t="s">
        <v>668</v>
      </c>
      <c r="E30" s="50" t="s">
        <v>230</v>
      </c>
      <c r="F30" s="50">
        <v>27</v>
      </c>
      <c r="G30" s="50">
        <v>89</v>
      </c>
      <c r="H30" s="50"/>
      <c r="I30" s="50">
        <v>1</v>
      </c>
      <c r="J30" s="50">
        <v>2</v>
      </c>
      <c r="K30" s="50">
        <v>2</v>
      </c>
      <c r="L30" s="50">
        <v>1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1">
        <f t="shared" si="1"/>
        <v>6</v>
      </c>
      <c r="Y30" s="51">
        <f t="shared" si="2"/>
        <v>162</v>
      </c>
      <c r="Z30" s="51">
        <f t="shared" si="10"/>
        <v>3.2962962962962963</v>
      </c>
      <c r="AC30" s="51"/>
      <c r="AD30" s="51"/>
      <c r="AE30" s="51"/>
    </row>
    <row r="31" spans="1:31" x14ac:dyDescent="0.25">
      <c r="A31" s="50" t="s">
        <v>14</v>
      </c>
      <c r="B31" s="50" t="s">
        <v>890</v>
      </c>
      <c r="C31" s="50" t="s">
        <v>120</v>
      </c>
      <c r="D31" s="50" t="s">
        <v>891</v>
      </c>
      <c r="E31" s="50" t="s">
        <v>239</v>
      </c>
      <c r="F31" s="50">
        <v>72</v>
      </c>
      <c r="G31" s="50">
        <v>219</v>
      </c>
      <c r="H31" s="50">
        <v>1</v>
      </c>
      <c r="I31" s="50">
        <v>1</v>
      </c>
      <c r="J31" s="50">
        <v>2</v>
      </c>
      <c r="K31" s="50">
        <v>1</v>
      </c>
      <c r="L31" s="50">
        <v>1</v>
      </c>
      <c r="M31" s="50">
        <v>1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1">
        <f t="shared" si="1"/>
        <v>7</v>
      </c>
      <c r="Y31" s="51">
        <f t="shared" si="2"/>
        <v>504</v>
      </c>
      <c r="Z31" s="51">
        <f t="shared" ref="Z31:Z74" si="12">SUM(G31/F31)</f>
        <v>3.0416666666666665</v>
      </c>
      <c r="AC31" s="51"/>
      <c r="AD31" s="51"/>
      <c r="AE31" s="51"/>
    </row>
    <row r="32" spans="1:31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>
        <f t="shared" si="1"/>
        <v>0</v>
      </c>
      <c r="Y32" s="51">
        <f t="shared" si="2"/>
        <v>0</v>
      </c>
      <c r="Z32" s="51" t="e">
        <f t="shared" si="12"/>
        <v>#DIV/0!</v>
      </c>
      <c r="AC32" s="51"/>
      <c r="AD32" s="51"/>
      <c r="AE32" s="51"/>
    </row>
    <row r="33" spans="1:31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1">
        <f t="shared" si="1"/>
        <v>0</v>
      </c>
      <c r="Y33" s="51">
        <f t="shared" si="2"/>
        <v>0</v>
      </c>
      <c r="Z33" s="51" t="e">
        <f t="shared" si="12"/>
        <v>#DIV/0!</v>
      </c>
      <c r="AC33" s="51"/>
      <c r="AD33" s="51"/>
      <c r="AE33" s="51"/>
    </row>
    <row r="34" spans="1:31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1">
        <f t="shared" si="1"/>
        <v>0</v>
      </c>
      <c r="Y34" s="51">
        <f t="shared" si="2"/>
        <v>0</v>
      </c>
      <c r="Z34" s="51" t="e">
        <f t="shared" si="12"/>
        <v>#DIV/0!</v>
      </c>
      <c r="AC34" s="51"/>
      <c r="AD34" s="51"/>
      <c r="AE34" s="51"/>
    </row>
    <row r="35" spans="1:31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1">
        <f t="shared" si="1"/>
        <v>0</v>
      </c>
      <c r="Y35" s="51">
        <f t="shared" si="2"/>
        <v>0</v>
      </c>
      <c r="Z35" s="51" t="e">
        <f t="shared" si="12"/>
        <v>#DIV/0!</v>
      </c>
      <c r="AC35" s="51"/>
      <c r="AD35" s="51"/>
      <c r="AE35" s="51"/>
    </row>
    <row r="36" spans="1:31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1">
        <f t="shared" si="1"/>
        <v>0</v>
      </c>
      <c r="Y36" s="51">
        <f t="shared" si="2"/>
        <v>0</v>
      </c>
      <c r="Z36" s="51" t="e">
        <f t="shared" si="12"/>
        <v>#DIV/0!</v>
      </c>
      <c r="AC36" s="51"/>
      <c r="AD36" s="51"/>
      <c r="AE36" s="51"/>
    </row>
    <row r="37" spans="1:31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1">
        <f t="shared" si="1"/>
        <v>0</v>
      </c>
      <c r="Y37" s="51">
        <f t="shared" si="2"/>
        <v>0</v>
      </c>
      <c r="Z37" s="51" t="e">
        <f t="shared" si="12"/>
        <v>#DIV/0!</v>
      </c>
      <c r="AC37" s="51"/>
      <c r="AD37" s="51"/>
      <c r="AE37" s="51"/>
    </row>
    <row r="38" spans="1:31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1">
        <f t="shared" si="1"/>
        <v>0</v>
      </c>
      <c r="Y38" s="51">
        <f t="shared" si="2"/>
        <v>0</v>
      </c>
      <c r="Z38" s="51" t="e">
        <f t="shared" si="12"/>
        <v>#DIV/0!</v>
      </c>
      <c r="AC38" s="51"/>
      <c r="AD38" s="51"/>
      <c r="AE38" s="51"/>
    </row>
    <row r="39" spans="1:31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1">
        <f t="shared" si="1"/>
        <v>0</v>
      </c>
      <c r="Y39" s="51">
        <f t="shared" si="2"/>
        <v>0</v>
      </c>
      <c r="Z39" s="51" t="e">
        <f t="shared" si="12"/>
        <v>#DIV/0!</v>
      </c>
      <c r="AC39" s="51"/>
      <c r="AD39" s="51"/>
      <c r="AE39" s="51"/>
    </row>
    <row r="40" spans="1:31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1">
        <f t="shared" si="1"/>
        <v>0</v>
      </c>
      <c r="Y40" s="51">
        <f t="shared" si="2"/>
        <v>0</v>
      </c>
      <c r="Z40" s="51" t="e">
        <f t="shared" si="12"/>
        <v>#DIV/0!</v>
      </c>
      <c r="AC40" s="51"/>
      <c r="AD40" s="51"/>
      <c r="AE40" s="51"/>
    </row>
    <row r="41" spans="1:31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1">
        <f t="shared" si="1"/>
        <v>0</v>
      </c>
      <c r="Y41" s="51">
        <f t="shared" si="2"/>
        <v>0</v>
      </c>
      <c r="Z41" s="51" t="e">
        <f t="shared" si="12"/>
        <v>#DIV/0!</v>
      </c>
      <c r="AC41" s="51"/>
      <c r="AD41" s="51"/>
      <c r="AE41" s="51"/>
    </row>
    <row r="42" spans="1:31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1">
        <f t="shared" si="1"/>
        <v>0</v>
      </c>
      <c r="Y42" s="51">
        <f t="shared" si="2"/>
        <v>0</v>
      </c>
      <c r="Z42" s="51" t="e">
        <f t="shared" si="12"/>
        <v>#DIV/0!</v>
      </c>
      <c r="AC42" s="51"/>
      <c r="AD42" s="51"/>
      <c r="AE42" s="51"/>
    </row>
    <row r="43" spans="1:3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1">
        <f t="shared" si="1"/>
        <v>0</v>
      </c>
      <c r="Y43" s="51">
        <f t="shared" si="2"/>
        <v>0</v>
      </c>
      <c r="Z43" s="51" t="e">
        <f t="shared" si="12"/>
        <v>#DIV/0!</v>
      </c>
      <c r="AC43" s="51"/>
      <c r="AD43" s="51"/>
      <c r="AE43" s="51"/>
    </row>
    <row r="44" spans="1:31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1">
        <f t="shared" si="1"/>
        <v>0</v>
      </c>
      <c r="Y44" s="51">
        <f t="shared" si="2"/>
        <v>0</v>
      </c>
      <c r="Z44" s="51" t="e">
        <f t="shared" si="12"/>
        <v>#DIV/0!</v>
      </c>
      <c r="AC44" s="51"/>
      <c r="AD44" s="51"/>
      <c r="AE44" s="51"/>
    </row>
    <row r="45" spans="1:31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1">
        <f t="shared" si="1"/>
        <v>0</v>
      </c>
      <c r="Y45" s="51">
        <f t="shared" si="2"/>
        <v>0</v>
      </c>
      <c r="Z45" s="51" t="e">
        <f t="shared" si="12"/>
        <v>#DIV/0!</v>
      </c>
      <c r="AC45" s="51"/>
      <c r="AD45" s="51"/>
      <c r="AE45" s="51"/>
    </row>
    <row r="46" spans="1:31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1">
        <f t="shared" si="1"/>
        <v>0</v>
      </c>
      <c r="Y46" s="51">
        <f t="shared" si="2"/>
        <v>0</v>
      </c>
      <c r="Z46" s="51" t="e">
        <f t="shared" si="12"/>
        <v>#DIV/0!</v>
      </c>
      <c r="AC46" s="51"/>
      <c r="AD46" s="51"/>
      <c r="AE46" s="51"/>
    </row>
    <row r="47" spans="1:31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1">
        <f t="shared" si="1"/>
        <v>0</v>
      </c>
      <c r="Y47" s="51">
        <f t="shared" si="2"/>
        <v>0</v>
      </c>
      <c r="Z47" s="51" t="e">
        <f t="shared" si="12"/>
        <v>#DIV/0!</v>
      </c>
      <c r="AC47" s="51"/>
      <c r="AD47" s="51"/>
      <c r="AE47" s="51"/>
    </row>
    <row r="48" spans="1:31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1">
        <f t="shared" si="1"/>
        <v>0</v>
      </c>
      <c r="Y48" s="51">
        <f t="shared" si="2"/>
        <v>0</v>
      </c>
      <c r="Z48" s="51" t="e">
        <f t="shared" si="12"/>
        <v>#DIV/0!</v>
      </c>
      <c r="AC48" s="51"/>
      <c r="AD48" s="51"/>
      <c r="AE48" s="51"/>
    </row>
    <row r="49" spans="1:3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1">
        <f t="shared" si="1"/>
        <v>0</v>
      </c>
      <c r="Y49" s="51">
        <f t="shared" si="2"/>
        <v>0</v>
      </c>
      <c r="Z49" s="51" t="e">
        <f t="shared" si="12"/>
        <v>#DIV/0!</v>
      </c>
      <c r="AC49" s="51"/>
      <c r="AD49" s="51"/>
      <c r="AE49" s="51"/>
    </row>
    <row r="50" spans="1:3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1">
        <f t="shared" si="1"/>
        <v>0</v>
      </c>
      <c r="Y50" s="51">
        <f t="shared" si="2"/>
        <v>0</v>
      </c>
      <c r="Z50" s="51" t="e">
        <f t="shared" si="12"/>
        <v>#DIV/0!</v>
      </c>
      <c r="AC50" s="51"/>
      <c r="AD50" s="51"/>
      <c r="AE50" s="51"/>
    </row>
    <row r="51" spans="1:3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1">
        <f t="shared" si="1"/>
        <v>0</v>
      </c>
      <c r="Y51" s="51">
        <f t="shared" si="2"/>
        <v>0</v>
      </c>
      <c r="Z51" s="51" t="e">
        <f t="shared" si="12"/>
        <v>#DIV/0!</v>
      </c>
      <c r="AC51" s="51"/>
      <c r="AD51" s="51"/>
      <c r="AE51" s="51"/>
    </row>
    <row r="52" spans="1:3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1">
        <f t="shared" si="1"/>
        <v>0</v>
      </c>
      <c r="Y52" s="51">
        <f t="shared" si="2"/>
        <v>0</v>
      </c>
      <c r="Z52" s="51" t="e">
        <f t="shared" si="12"/>
        <v>#DIV/0!</v>
      </c>
      <c r="AC52" s="51"/>
      <c r="AD52" s="51"/>
      <c r="AE52" s="51"/>
    </row>
    <row r="53" spans="1:3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1">
        <f t="shared" si="1"/>
        <v>0</v>
      </c>
      <c r="Y53" s="51">
        <f t="shared" si="2"/>
        <v>0</v>
      </c>
      <c r="Z53" s="51" t="e">
        <f t="shared" si="12"/>
        <v>#DIV/0!</v>
      </c>
      <c r="AC53" s="51"/>
      <c r="AD53" s="51"/>
      <c r="AE53" s="51"/>
    </row>
    <row r="54" spans="1:31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1">
        <f t="shared" si="1"/>
        <v>0</v>
      </c>
      <c r="Y54" s="51">
        <f t="shared" si="2"/>
        <v>0</v>
      </c>
      <c r="Z54" s="51" t="e">
        <f t="shared" si="12"/>
        <v>#DIV/0!</v>
      </c>
      <c r="AC54" s="51"/>
      <c r="AD54" s="51"/>
      <c r="AE54" s="51"/>
    </row>
    <row r="55" spans="1:31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1">
        <f t="shared" si="1"/>
        <v>0</v>
      </c>
      <c r="Y55" s="51">
        <f t="shared" si="2"/>
        <v>0</v>
      </c>
      <c r="Z55" s="51" t="e">
        <f t="shared" si="12"/>
        <v>#DIV/0!</v>
      </c>
      <c r="AC55" s="51"/>
      <c r="AD55" s="51"/>
      <c r="AE55" s="51"/>
    </row>
    <row r="56" spans="1:31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1">
        <f t="shared" si="1"/>
        <v>0</v>
      </c>
      <c r="Y56" s="51">
        <f t="shared" si="2"/>
        <v>0</v>
      </c>
      <c r="Z56" s="51" t="e">
        <f t="shared" si="12"/>
        <v>#DIV/0!</v>
      </c>
      <c r="AC56" s="51"/>
      <c r="AD56" s="51"/>
      <c r="AE56" s="51"/>
    </row>
    <row r="57" spans="1:3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1">
        <f t="shared" si="1"/>
        <v>0</v>
      </c>
      <c r="Y57" s="51">
        <f t="shared" si="2"/>
        <v>0</v>
      </c>
      <c r="Z57" s="51" t="e">
        <f t="shared" si="12"/>
        <v>#DIV/0!</v>
      </c>
      <c r="AC57" s="51"/>
      <c r="AD57" s="51"/>
      <c r="AE57" s="51"/>
    </row>
    <row r="58" spans="1:3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1">
        <f t="shared" si="1"/>
        <v>0</v>
      </c>
      <c r="Y58" s="51">
        <f t="shared" si="2"/>
        <v>0</v>
      </c>
      <c r="Z58" s="51" t="e">
        <f t="shared" si="12"/>
        <v>#DIV/0!</v>
      </c>
      <c r="AC58" s="51"/>
      <c r="AD58" s="51"/>
      <c r="AE58" s="51"/>
    </row>
    <row r="59" spans="1:3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1">
        <f t="shared" si="1"/>
        <v>0</v>
      </c>
      <c r="Y59" s="51">
        <f t="shared" si="2"/>
        <v>0</v>
      </c>
      <c r="Z59" s="51" t="e">
        <f t="shared" si="12"/>
        <v>#DIV/0!</v>
      </c>
      <c r="AC59" s="51"/>
      <c r="AD59" s="51"/>
      <c r="AE59" s="51"/>
    </row>
    <row r="60" spans="1:3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1">
        <f t="shared" si="1"/>
        <v>0</v>
      </c>
      <c r="Y60" s="51">
        <f t="shared" si="2"/>
        <v>0</v>
      </c>
      <c r="Z60" s="51" t="e">
        <f t="shared" si="12"/>
        <v>#DIV/0!</v>
      </c>
      <c r="AC60" s="51"/>
      <c r="AD60" s="51"/>
      <c r="AE60" s="51"/>
    </row>
    <row r="61" spans="1:3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1">
        <f t="shared" si="1"/>
        <v>0</v>
      </c>
      <c r="Y61" s="51">
        <f t="shared" si="2"/>
        <v>0</v>
      </c>
      <c r="Z61" s="51" t="e">
        <f t="shared" si="12"/>
        <v>#DIV/0!</v>
      </c>
      <c r="AC61" s="51"/>
      <c r="AD61" s="51"/>
      <c r="AE61" s="51"/>
    </row>
    <row r="62" spans="1:3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1">
        <f t="shared" ref="X62:X125" si="13">SUM(H62:M62)</f>
        <v>0</v>
      </c>
      <c r="Y62" s="51">
        <f t="shared" si="2"/>
        <v>0</v>
      </c>
      <c r="Z62" s="51" t="e">
        <f t="shared" si="12"/>
        <v>#DIV/0!</v>
      </c>
      <c r="AC62" s="51"/>
      <c r="AD62" s="51"/>
      <c r="AE62" s="51"/>
    </row>
    <row r="63" spans="1:3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1">
        <f t="shared" si="13"/>
        <v>0</v>
      </c>
      <c r="Y63" s="51">
        <f t="shared" ref="Y63:Y126" si="14">F63*X63</f>
        <v>0</v>
      </c>
      <c r="Z63" s="51" t="e">
        <f t="shared" si="12"/>
        <v>#DIV/0!</v>
      </c>
      <c r="AC63" s="51"/>
      <c r="AD63" s="51"/>
      <c r="AE63" s="51"/>
    </row>
    <row r="64" spans="1:3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1">
        <f t="shared" si="13"/>
        <v>0</v>
      </c>
      <c r="Y64" s="51">
        <f t="shared" si="14"/>
        <v>0</v>
      </c>
      <c r="Z64" s="51" t="e">
        <f t="shared" si="12"/>
        <v>#DIV/0!</v>
      </c>
      <c r="AC64" s="51"/>
      <c r="AD64" s="51"/>
      <c r="AE64" s="51"/>
    </row>
    <row r="65" spans="1:3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1">
        <f t="shared" si="13"/>
        <v>0</v>
      </c>
      <c r="Y65" s="51">
        <f t="shared" si="14"/>
        <v>0</v>
      </c>
      <c r="Z65" s="51" t="e">
        <f t="shared" si="12"/>
        <v>#DIV/0!</v>
      </c>
      <c r="AC65" s="51"/>
      <c r="AD65" s="51"/>
      <c r="AE65" s="51"/>
    </row>
    <row r="66" spans="1:3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1">
        <f t="shared" si="13"/>
        <v>0</v>
      </c>
      <c r="Y66" s="51">
        <f t="shared" si="14"/>
        <v>0</v>
      </c>
      <c r="Z66" s="51" t="e">
        <f t="shared" si="12"/>
        <v>#DIV/0!</v>
      </c>
      <c r="AC66" s="51"/>
      <c r="AD66" s="51"/>
      <c r="AE66" s="51"/>
    </row>
    <row r="67" spans="1:3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1">
        <f t="shared" si="13"/>
        <v>0</v>
      </c>
      <c r="Y67" s="51">
        <f t="shared" si="14"/>
        <v>0</v>
      </c>
      <c r="Z67" s="51" t="e">
        <f t="shared" si="12"/>
        <v>#DIV/0!</v>
      </c>
      <c r="AC67" s="51"/>
      <c r="AD67" s="51"/>
      <c r="AE67" s="51"/>
    </row>
    <row r="68" spans="1:3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1">
        <f t="shared" si="13"/>
        <v>0</v>
      </c>
      <c r="Y68" s="51">
        <f t="shared" si="14"/>
        <v>0</v>
      </c>
      <c r="Z68" s="51" t="e">
        <f t="shared" si="12"/>
        <v>#DIV/0!</v>
      </c>
      <c r="AC68" s="51"/>
      <c r="AD68" s="51"/>
      <c r="AE68" s="51"/>
    </row>
    <row r="69" spans="1:3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1">
        <f t="shared" si="13"/>
        <v>0</v>
      </c>
      <c r="Y69" s="51">
        <f t="shared" si="14"/>
        <v>0</v>
      </c>
      <c r="Z69" s="51" t="e">
        <f t="shared" si="12"/>
        <v>#DIV/0!</v>
      </c>
      <c r="AC69" s="51"/>
      <c r="AD69" s="51"/>
      <c r="AE69" s="51"/>
    </row>
    <row r="70" spans="1:3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1">
        <f t="shared" si="13"/>
        <v>0</v>
      </c>
      <c r="Y70" s="51">
        <f t="shared" si="14"/>
        <v>0</v>
      </c>
      <c r="Z70" s="51" t="e">
        <f t="shared" si="12"/>
        <v>#DIV/0!</v>
      </c>
      <c r="AC70" s="51"/>
      <c r="AD70" s="51"/>
      <c r="AE70" s="51"/>
    </row>
    <row r="71" spans="1:3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1">
        <f t="shared" si="13"/>
        <v>0</v>
      </c>
      <c r="Y71" s="51">
        <f t="shared" si="14"/>
        <v>0</v>
      </c>
      <c r="Z71" s="51" t="e">
        <f t="shared" si="12"/>
        <v>#DIV/0!</v>
      </c>
      <c r="AC71" s="51"/>
      <c r="AD71" s="51"/>
      <c r="AE71" s="51"/>
    </row>
    <row r="72" spans="1:3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1">
        <f t="shared" si="13"/>
        <v>0</v>
      </c>
      <c r="Y72" s="51">
        <f t="shared" si="14"/>
        <v>0</v>
      </c>
      <c r="Z72" s="51" t="e">
        <f t="shared" si="12"/>
        <v>#DIV/0!</v>
      </c>
      <c r="AC72" s="51"/>
      <c r="AD72" s="51"/>
      <c r="AE72" s="51"/>
    </row>
    <row r="73" spans="1:3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1">
        <f t="shared" si="13"/>
        <v>0</v>
      </c>
      <c r="Y73" s="51">
        <f t="shared" si="14"/>
        <v>0</v>
      </c>
      <c r="Z73" s="51" t="e">
        <f t="shared" si="12"/>
        <v>#DIV/0!</v>
      </c>
      <c r="AC73" s="51"/>
      <c r="AD73" s="51"/>
      <c r="AE73" s="51"/>
    </row>
    <row r="74" spans="1:3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1">
        <f t="shared" si="13"/>
        <v>0</v>
      </c>
      <c r="Y74" s="51">
        <f t="shared" si="14"/>
        <v>0</v>
      </c>
      <c r="Z74" s="51" t="e">
        <f t="shared" si="12"/>
        <v>#DIV/0!</v>
      </c>
      <c r="AC74" s="51"/>
      <c r="AD74" s="51"/>
      <c r="AE74" s="51"/>
    </row>
    <row r="75" spans="1:3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1">
        <f t="shared" si="13"/>
        <v>0</v>
      </c>
      <c r="Y75" s="51">
        <f t="shared" si="14"/>
        <v>0</v>
      </c>
      <c r="AC75" s="51"/>
      <c r="AD75" s="51"/>
      <c r="AE75" s="51"/>
    </row>
    <row r="76" spans="1:3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1">
        <f t="shared" si="13"/>
        <v>0</v>
      </c>
      <c r="Y76" s="51">
        <f t="shared" si="14"/>
        <v>0</v>
      </c>
      <c r="Z76" s="51" t="e">
        <f t="shared" ref="Z76:Z83" si="15">SUM(G76/F76)</f>
        <v>#DIV/0!</v>
      </c>
      <c r="AC76" s="51"/>
      <c r="AD76" s="51"/>
      <c r="AE76" s="51"/>
    </row>
    <row r="77" spans="1:3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1">
        <f t="shared" si="13"/>
        <v>0</v>
      </c>
      <c r="Y77" s="51">
        <f t="shared" si="14"/>
        <v>0</v>
      </c>
      <c r="Z77" s="51" t="e">
        <f t="shared" si="15"/>
        <v>#DIV/0!</v>
      </c>
      <c r="AC77" s="51"/>
      <c r="AD77" s="51"/>
      <c r="AE77" s="51"/>
    </row>
    <row r="78" spans="1:3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1">
        <f t="shared" si="13"/>
        <v>0</v>
      </c>
      <c r="Y78" s="51">
        <f t="shared" si="14"/>
        <v>0</v>
      </c>
      <c r="Z78" s="51" t="e">
        <f t="shared" si="15"/>
        <v>#DIV/0!</v>
      </c>
      <c r="AC78" s="51"/>
      <c r="AD78" s="51"/>
      <c r="AE78" s="51"/>
    </row>
    <row r="79" spans="1:3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1">
        <f t="shared" si="13"/>
        <v>0</v>
      </c>
      <c r="Y79" s="51">
        <f t="shared" si="14"/>
        <v>0</v>
      </c>
      <c r="Z79" s="51" t="e">
        <f t="shared" si="15"/>
        <v>#DIV/0!</v>
      </c>
      <c r="AC79" s="51"/>
      <c r="AD79" s="51"/>
      <c r="AE79" s="51"/>
    </row>
    <row r="80" spans="1:3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1">
        <f t="shared" si="13"/>
        <v>0</v>
      </c>
      <c r="Y80" s="51">
        <f t="shared" si="14"/>
        <v>0</v>
      </c>
      <c r="Z80" s="51" t="e">
        <f t="shared" si="15"/>
        <v>#DIV/0!</v>
      </c>
      <c r="AC80" s="51"/>
      <c r="AD80" s="51"/>
      <c r="AE80" s="51"/>
    </row>
    <row r="81" spans="1:3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1">
        <f t="shared" si="13"/>
        <v>0</v>
      </c>
      <c r="Y81" s="51">
        <f t="shared" si="14"/>
        <v>0</v>
      </c>
      <c r="Z81" s="51" t="e">
        <f t="shared" si="15"/>
        <v>#DIV/0!</v>
      </c>
      <c r="AC81" s="51"/>
      <c r="AD81" s="51"/>
      <c r="AE81" s="51"/>
    </row>
    <row r="82" spans="1:3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1">
        <f t="shared" si="13"/>
        <v>0</v>
      </c>
      <c r="Y82" s="51">
        <f t="shared" si="14"/>
        <v>0</v>
      </c>
      <c r="Z82" s="51" t="e">
        <f t="shared" si="15"/>
        <v>#DIV/0!</v>
      </c>
      <c r="AC82" s="51"/>
      <c r="AD82" s="51"/>
      <c r="AE82" s="51"/>
    </row>
    <row r="83" spans="1:3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1">
        <f t="shared" si="13"/>
        <v>0</v>
      </c>
      <c r="Y83" s="51">
        <f t="shared" si="14"/>
        <v>0</v>
      </c>
      <c r="Z83" s="51" t="e">
        <f t="shared" si="15"/>
        <v>#DIV/0!</v>
      </c>
      <c r="AC83" s="51"/>
      <c r="AD83" s="51"/>
      <c r="AE83" s="51"/>
    </row>
    <row r="84" spans="1:3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1">
        <f t="shared" si="13"/>
        <v>0</v>
      </c>
      <c r="Y84" s="51">
        <f t="shared" si="14"/>
        <v>0</v>
      </c>
      <c r="AC84" s="51"/>
      <c r="AD84" s="51"/>
      <c r="AE84" s="51"/>
    </row>
    <row r="85" spans="1:3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1">
        <f t="shared" si="13"/>
        <v>0</v>
      </c>
      <c r="Y85" s="51">
        <f t="shared" si="14"/>
        <v>0</v>
      </c>
      <c r="AC85" s="51"/>
      <c r="AD85" s="51"/>
      <c r="AE85" s="51"/>
    </row>
    <row r="86" spans="1:3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1">
        <f t="shared" si="13"/>
        <v>0</v>
      </c>
      <c r="Y86" s="51">
        <f t="shared" si="14"/>
        <v>0</v>
      </c>
      <c r="AC86" s="51"/>
      <c r="AD86" s="51"/>
      <c r="AE86" s="51"/>
    </row>
    <row r="87" spans="1:3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1">
        <f t="shared" si="13"/>
        <v>0</v>
      </c>
      <c r="Y87" s="51">
        <f t="shared" si="14"/>
        <v>0</v>
      </c>
      <c r="AC87" s="51"/>
      <c r="AD87" s="51"/>
      <c r="AE87" s="51"/>
    </row>
    <row r="88" spans="1:3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1">
        <f t="shared" si="13"/>
        <v>0</v>
      </c>
      <c r="Y88" s="51">
        <f t="shared" si="14"/>
        <v>0</v>
      </c>
      <c r="AC88" s="51"/>
      <c r="AD88" s="51"/>
      <c r="AE88" s="51"/>
    </row>
    <row r="89" spans="1:3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1">
        <f t="shared" si="13"/>
        <v>0</v>
      </c>
      <c r="Y89" s="51">
        <f t="shared" si="14"/>
        <v>0</v>
      </c>
      <c r="AC89" s="51"/>
      <c r="AD89" s="51"/>
      <c r="AE89" s="51"/>
    </row>
    <row r="90" spans="1:3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1">
        <f t="shared" si="13"/>
        <v>0</v>
      </c>
      <c r="Y90" s="51">
        <f t="shared" si="14"/>
        <v>0</v>
      </c>
      <c r="AC90" s="51"/>
      <c r="AD90" s="51"/>
      <c r="AE90" s="51"/>
    </row>
    <row r="91" spans="1:3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1">
        <f t="shared" si="13"/>
        <v>0</v>
      </c>
      <c r="Y91" s="51">
        <f t="shared" si="14"/>
        <v>0</v>
      </c>
      <c r="AC91" s="51"/>
      <c r="AD91" s="51"/>
      <c r="AE91" s="51"/>
    </row>
    <row r="92" spans="1:3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1">
        <f t="shared" si="13"/>
        <v>0</v>
      </c>
      <c r="Y92" s="51">
        <f t="shared" si="14"/>
        <v>0</v>
      </c>
      <c r="AC92" s="51"/>
      <c r="AD92" s="51"/>
      <c r="AE92" s="51"/>
    </row>
    <row r="93" spans="1:3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1">
        <f t="shared" si="13"/>
        <v>0</v>
      </c>
      <c r="Y93" s="51">
        <f t="shared" si="14"/>
        <v>0</v>
      </c>
      <c r="AC93" s="51"/>
      <c r="AD93" s="51"/>
      <c r="AE93" s="51"/>
    </row>
    <row r="94" spans="1:3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1">
        <f t="shared" si="13"/>
        <v>0</v>
      </c>
      <c r="Y94" s="51">
        <f t="shared" si="14"/>
        <v>0</v>
      </c>
      <c r="AC94" s="51"/>
      <c r="AD94" s="51"/>
      <c r="AE94" s="51"/>
    </row>
    <row r="95" spans="1:3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1">
        <f t="shared" si="13"/>
        <v>0</v>
      </c>
      <c r="Y95" s="51">
        <f t="shared" si="14"/>
        <v>0</v>
      </c>
      <c r="AC95" s="51"/>
      <c r="AD95" s="51"/>
      <c r="AE95" s="51"/>
    </row>
    <row r="96" spans="1:3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1">
        <f t="shared" si="13"/>
        <v>0</v>
      </c>
      <c r="Y96" s="51">
        <f t="shared" si="14"/>
        <v>0</v>
      </c>
      <c r="AC96" s="51"/>
      <c r="AD96" s="51"/>
      <c r="AE96" s="51"/>
    </row>
    <row r="97" spans="1:3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1">
        <f t="shared" si="13"/>
        <v>0</v>
      </c>
      <c r="Y97" s="51">
        <f t="shared" si="14"/>
        <v>0</v>
      </c>
      <c r="AC97" s="51"/>
      <c r="AD97" s="51"/>
      <c r="AE97" s="51"/>
    </row>
    <row r="98" spans="1:3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1">
        <f t="shared" si="13"/>
        <v>0</v>
      </c>
      <c r="Y98" s="51">
        <f t="shared" si="14"/>
        <v>0</v>
      </c>
      <c r="Z98" s="51" t="s">
        <v>50</v>
      </c>
      <c r="AC98" s="51"/>
      <c r="AD98" s="51"/>
      <c r="AE98" s="51"/>
    </row>
    <row r="99" spans="1:3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1">
        <f t="shared" si="13"/>
        <v>0</v>
      </c>
      <c r="Y99" s="51">
        <f t="shared" si="14"/>
        <v>0</v>
      </c>
      <c r="AC99" s="51"/>
      <c r="AD99" s="51"/>
      <c r="AE99" s="51"/>
    </row>
    <row r="100" spans="1:3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1">
        <f t="shared" si="13"/>
        <v>0</v>
      </c>
      <c r="Y100" s="51">
        <f t="shared" si="14"/>
        <v>0</v>
      </c>
      <c r="AC100" s="51"/>
      <c r="AD100" s="51"/>
      <c r="AE100" s="51"/>
    </row>
    <row r="101" spans="1:3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1">
        <f t="shared" si="13"/>
        <v>0</v>
      </c>
      <c r="Y101" s="51">
        <f t="shared" si="14"/>
        <v>0</v>
      </c>
      <c r="AC101" s="51"/>
      <c r="AD101" s="51"/>
      <c r="AE101" s="51"/>
    </row>
    <row r="102" spans="1:3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1">
        <f t="shared" si="13"/>
        <v>0</v>
      </c>
      <c r="Y102" s="51">
        <f t="shared" si="14"/>
        <v>0</v>
      </c>
      <c r="AC102" s="51"/>
      <c r="AD102" s="51"/>
      <c r="AE102" s="51"/>
    </row>
    <row r="103" spans="1:3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1">
        <f t="shared" si="13"/>
        <v>0</v>
      </c>
      <c r="Y103" s="51">
        <f t="shared" si="14"/>
        <v>0</v>
      </c>
      <c r="AC103" s="51"/>
      <c r="AD103" s="51"/>
      <c r="AE103" s="51"/>
    </row>
    <row r="104" spans="1:3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1">
        <f t="shared" si="13"/>
        <v>0</v>
      </c>
      <c r="Y104" s="51">
        <f t="shared" si="14"/>
        <v>0</v>
      </c>
      <c r="AC104" s="51"/>
      <c r="AD104" s="51"/>
      <c r="AE104" s="51"/>
    </row>
    <row r="105" spans="1:3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1">
        <f t="shared" si="13"/>
        <v>0</v>
      </c>
      <c r="Y105" s="51">
        <f t="shared" si="14"/>
        <v>0</v>
      </c>
      <c r="AC105" s="51"/>
      <c r="AD105" s="51"/>
      <c r="AE105" s="51"/>
    </row>
    <row r="106" spans="1:3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1">
        <f t="shared" si="13"/>
        <v>0</v>
      </c>
      <c r="Y106" s="51">
        <f t="shared" si="14"/>
        <v>0</v>
      </c>
      <c r="AC106" s="51"/>
      <c r="AD106" s="51"/>
      <c r="AE106" s="51"/>
    </row>
    <row r="107" spans="1:3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1">
        <f t="shared" si="13"/>
        <v>0</v>
      </c>
      <c r="Y107" s="51">
        <f t="shared" si="14"/>
        <v>0</v>
      </c>
      <c r="AC107" s="51"/>
      <c r="AD107" s="51"/>
      <c r="AE107" s="51"/>
    </row>
    <row r="108" spans="1:3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1">
        <f t="shared" si="13"/>
        <v>0</v>
      </c>
      <c r="Y108" s="51">
        <f t="shared" si="14"/>
        <v>0</v>
      </c>
      <c r="AC108" s="51"/>
      <c r="AD108" s="51"/>
      <c r="AE108" s="51"/>
    </row>
    <row r="109" spans="1:3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1">
        <f t="shared" si="13"/>
        <v>0</v>
      </c>
      <c r="Y109" s="51">
        <f t="shared" si="14"/>
        <v>0</v>
      </c>
      <c r="AC109" s="51"/>
      <c r="AD109" s="51"/>
      <c r="AE109" s="51"/>
    </row>
    <row r="110" spans="1:3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1">
        <f t="shared" si="13"/>
        <v>0</v>
      </c>
      <c r="Y110" s="51">
        <f t="shared" si="14"/>
        <v>0</v>
      </c>
      <c r="AC110" s="51"/>
      <c r="AD110" s="51"/>
      <c r="AE110" s="51"/>
    </row>
    <row r="111" spans="1:3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1">
        <f t="shared" si="13"/>
        <v>0</v>
      </c>
      <c r="Y111" s="51">
        <f t="shared" si="14"/>
        <v>0</v>
      </c>
      <c r="AC111" s="51"/>
      <c r="AD111" s="51"/>
      <c r="AE111" s="51"/>
    </row>
    <row r="112" spans="1:3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1">
        <f t="shared" si="13"/>
        <v>0</v>
      </c>
      <c r="Y112" s="51">
        <f t="shared" si="14"/>
        <v>0</v>
      </c>
      <c r="AC112" s="51"/>
      <c r="AD112" s="51"/>
      <c r="AE112" s="51"/>
    </row>
    <row r="113" spans="1:3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1">
        <f t="shared" si="13"/>
        <v>0</v>
      </c>
      <c r="Y113" s="51">
        <f t="shared" si="14"/>
        <v>0</v>
      </c>
      <c r="AC113" s="51"/>
      <c r="AD113" s="51"/>
      <c r="AE113" s="51"/>
    </row>
    <row r="114" spans="1:3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1">
        <f t="shared" si="13"/>
        <v>0</v>
      </c>
      <c r="Y114" s="51">
        <f t="shared" si="14"/>
        <v>0</v>
      </c>
      <c r="AC114" s="51"/>
      <c r="AD114" s="51"/>
      <c r="AE114" s="51"/>
    </row>
    <row r="115" spans="1:3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1">
        <f t="shared" si="13"/>
        <v>0</v>
      </c>
      <c r="Y115" s="51">
        <f t="shared" si="14"/>
        <v>0</v>
      </c>
      <c r="AC115" s="51"/>
      <c r="AD115" s="51"/>
      <c r="AE115" s="51"/>
    </row>
    <row r="116" spans="1:3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1">
        <f t="shared" si="13"/>
        <v>0</v>
      </c>
      <c r="Y116" s="51">
        <f t="shared" si="14"/>
        <v>0</v>
      </c>
      <c r="AC116" s="51"/>
      <c r="AD116" s="51"/>
      <c r="AE116" s="51"/>
    </row>
    <row r="117" spans="1:3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1">
        <f t="shared" si="13"/>
        <v>0</v>
      </c>
      <c r="Y117" s="51">
        <f t="shared" si="14"/>
        <v>0</v>
      </c>
      <c r="AC117" s="51"/>
      <c r="AD117" s="51"/>
      <c r="AE117" s="51"/>
    </row>
    <row r="118" spans="1:3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1">
        <f t="shared" si="13"/>
        <v>0</v>
      </c>
      <c r="Y118" s="51">
        <f t="shared" si="14"/>
        <v>0</v>
      </c>
      <c r="AC118" s="51"/>
      <c r="AD118" s="51"/>
      <c r="AE118" s="51"/>
    </row>
    <row r="119" spans="1:3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1">
        <f t="shared" si="13"/>
        <v>0</v>
      </c>
      <c r="Y119" s="51">
        <f t="shared" si="14"/>
        <v>0</v>
      </c>
      <c r="AC119" s="51"/>
      <c r="AD119" s="51"/>
      <c r="AE119" s="51"/>
    </row>
    <row r="120" spans="1:3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1">
        <f t="shared" si="13"/>
        <v>0</v>
      </c>
      <c r="Y120" s="51">
        <f t="shared" si="14"/>
        <v>0</v>
      </c>
      <c r="AC120" s="51"/>
      <c r="AD120" s="51"/>
      <c r="AE120" s="51"/>
    </row>
    <row r="121" spans="1:3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1">
        <f t="shared" si="13"/>
        <v>0</v>
      </c>
      <c r="Y121" s="51">
        <f t="shared" si="14"/>
        <v>0</v>
      </c>
      <c r="AC121" s="51"/>
      <c r="AD121" s="51"/>
      <c r="AE121" s="51"/>
    </row>
    <row r="122" spans="1:3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1">
        <f t="shared" si="13"/>
        <v>0</v>
      </c>
      <c r="Y122" s="51">
        <f t="shared" si="14"/>
        <v>0</v>
      </c>
      <c r="AC122" s="51"/>
      <c r="AD122" s="51"/>
      <c r="AE122" s="51"/>
    </row>
    <row r="123" spans="1:3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1">
        <f t="shared" si="13"/>
        <v>0</v>
      </c>
      <c r="Y123" s="51">
        <f t="shared" si="14"/>
        <v>0</v>
      </c>
      <c r="AC123" s="51"/>
      <c r="AD123" s="51"/>
      <c r="AE123" s="51"/>
    </row>
    <row r="124" spans="1:3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1">
        <f t="shared" si="13"/>
        <v>0</v>
      </c>
      <c r="Y124" s="51">
        <f t="shared" si="14"/>
        <v>0</v>
      </c>
      <c r="AC124" s="51"/>
      <c r="AD124" s="51"/>
      <c r="AE124" s="51"/>
    </row>
    <row r="125" spans="1:3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1">
        <f t="shared" si="13"/>
        <v>0</v>
      </c>
      <c r="Y125" s="51">
        <f t="shared" si="14"/>
        <v>0</v>
      </c>
      <c r="AC125" s="51"/>
      <c r="AD125" s="51"/>
      <c r="AE125" s="51"/>
    </row>
    <row r="126" spans="1:3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1">
        <f t="shared" ref="X126:X185" si="16">SUM(H126:M126)</f>
        <v>0</v>
      </c>
      <c r="Y126" s="51">
        <f t="shared" si="14"/>
        <v>0</v>
      </c>
      <c r="AC126" s="51"/>
      <c r="AD126" s="51"/>
      <c r="AE126" s="51"/>
    </row>
    <row r="127" spans="1:3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1">
        <f t="shared" si="16"/>
        <v>0</v>
      </c>
      <c r="Y127" s="51">
        <f t="shared" ref="Y127:Y185" si="17">F127*X127</f>
        <v>0</v>
      </c>
      <c r="AC127" s="51"/>
      <c r="AD127" s="51"/>
      <c r="AE127" s="51"/>
    </row>
    <row r="128" spans="1:3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1">
        <f t="shared" si="16"/>
        <v>0</v>
      </c>
      <c r="Y128" s="51">
        <f t="shared" si="17"/>
        <v>0</v>
      </c>
      <c r="AC128" s="51"/>
      <c r="AD128" s="51"/>
      <c r="AE128" s="51"/>
    </row>
    <row r="129" spans="1:3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1">
        <f t="shared" si="16"/>
        <v>0</v>
      </c>
      <c r="Y129" s="51">
        <f t="shared" si="17"/>
        <v>0</v>
      </c>
      <c r="AC129" s="51"/>
      <c r="AD129" s="51"/>
      <c r="AE129" s="51"/>
    </row>
    <row r="130" spans="1:3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1">
        <f t="shared" si="16"/>
        <v>0</v>
      </c>
      <c r="Y130" s="51">
        <f t="shared" si="17"/>
        <v>0</v>
      </c>
      <c r="AC130" s="51"/>
      <c r="AD130" s="51"/>
      <c r="AE130" s="51"/>
    </row>
    <row r="131" spans="1:3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1">
        <f t="shared" si="16"/>
        <v>0</v>
      </c>
      <c r="Y131" s="51">
        <f t="shared" si="17"/>
        <v>0</v>
      </c>
      <c r="AC131" s="51"/>
      <c r="AD131" s="51"/>
      <c r="AE131" s="51"/>
    </row>
    <row r="132" spans="1:3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1">
        <f t="shared" si="16"/>
        <v>0</v>
      </c>
      <c r="Y132" s="51">
        <f t="shared" si="17"/>
        <v>0</v>
      </c>
      <c r="AC132" s="51"/>
      <c r="AD132" s="51"/>
      <c r="AE132" s="51"/>
    </row>
    <row r="133" spans="1:3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1">
        <f t="shared" si="16"/>
        <v>0</v>
      </c>
      <c r="Y133" s="51">
        <f t="shared" si="17"/>
        <v>0</v>
      </c>
      <c r="AC133" s="51"/>
      <c r="AD133" s="51"/>
      <c r="AE133" s="51"/>
    </row>
    <row r="134" spans="1:3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1">
        <f t="shared" si="16"/>
        <v>0</v>
      </c>
      <c r="Y134" s="51">
        <f t="shared" si="17"/>
        <v>0</v>
      </c>
      <c r="AC134" s="51"/>
      <c r="AD134" s="51"/>
      <c r="AE134" s="51"/>
    </row>
    <row r="135" spans="1:3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1">
        <f t="shared" si="16"/>
        <v>0</v>
      </c>
      <c r="Y135" s="51">
        <f t="shared" si="17"/>
        <v>0</v>
      </c>
      <c r="AC135" s="51"/>
      <c r="AD135" s="51"/>
      <c r="AE135" s="51"/>
    </row>
    <row r="136" spans="1:3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1">
        <f t="shared" si="16"/>
        <v>0</v>
      </c>
      <c r="Y136" s="51">
        <f t="shared" si="17"/>
        <v>0</v>
      </c>
      <c r="AC136" s="51"/>
      <c r="AD136" s="51"/>
      <c r="AE136" s="51"/>
    </row>
    <row r="137" spans="1:3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1">
        <f t="shared" si="16"/>
        <v>0</v>
      </c>
      <c r="Y137" s="51">
        <f t="shared" si="17"/>
        <v>0</v>
      </c>
      <c r="AC137" s="51"/>
      <c r="AD137" s="51"/>
      <c r="AE137" s="51"/>
    </row>
    <row r="138" spans="1:3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1">
        <f t="shared" si="16"/>
        <v>0</v>
      </c>
      <c r="Y138" s="51">
        <f t="shared" si="17"/>
        <v>0</v>
      </c>
      <c r="AC138" s="51"/>
      <c r="AD138" s="51"/>
      <c r="AE138" s="51"/>
    </row>
    <row r="139" spans="1:3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1">
        <f t="shared" si="16"/>
        <v>0</v>
      </c>
      <c r="Y139" s="51">
        <f t="shared" si="17"/>
        <v>0</v>
      </c>
      <c r="AC139" s="51"/>
      <c r="AD139" s="51"/>
      <c r="AE139" s="51"/>
    </row>
    <row r="140" spans="1:3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1">
        <f t="shared" si="16"/>
        <v>0</v>
      </c>
      <c r="Y140" s="51">
        <f t="shared" si="17"/>
        <v>0</v>
      </c>
      <c r="AC140" s="51"/>
      <c r="AD140" s="51"/>
      <c r="AE140" s="51"/>
    </row>
    <row r="141" spans="1:3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1">
        <f t="shared" si="16"/>
        <v>0</v>
      </c>
      <c r="Y141" s="51">
        <f t="shared" si="17"/>
        <v>0</v>
      </c>
      <c r="AC141" s="51"/>
      <c r="AD141" s="51"/>
      <c r="AE141" s="51"/>
    </row>
    <row r="142" spans="1:3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1">
        <f t="shared" si="16"/>
        <v>0</v>
      </c>
      <c r="Y142" s="51">
        <f t="shared" si="17"/>
        <v>0</v>
      </c>
      <c r="AC142" s="51"/>
      <c r="AD142" s="51"/>
      <c r="AE142" s="51"/>
    </row>
    <row r="143" spans="1:3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1">
        <f t="shared" si="16"/>
        <v>0</v>
      </c>
      <c r="Y143" s="51">
        <f t="shared" si="17"/>
        <v>0</v>
      </c>
      <c r="AC143" s="51"/>
      <c r="AD143" s="51"/>
      <c r="AE143" s="51"/>
    </row>
    <row r="144" spans="1:3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1">
        <f t="shared" si="16"/>
        <v>0</v>
      </c>
      <c r="Y144" s="51">
        <f t="shared" si="17"/>
        <v>0</v>
      </c>
      <c r="AC144" s="51"/>
      <c r="AD144" s="51"/>
      <c r="AE144" s="51"/>
    </row>
    <row r="145" spans="1:3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1">
        <f t="shared" si="16"/>
        <v>0</v>
      </c>
      <c r="Y145" s="51">
        <f t="shared" si="17"/>
        <v>0</v>
      </c>
      <c r="AC145" s="51"/>
      <c r="AD145" s="51"/>
      <c r="AE145" s="51"/>
    </row>
    <row r="146" spans="1:3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1">
        <f t="shared" si="16"/>
        <v>0</v>
      </c>
      <c r="Y146" s="51">
        <f t="shared" si="17"/>
        <v>0</v>
      </c>
      <c r="AC146" s="51"/>
      <c r="AD146" s="51"/>
      <c r="AE146" s="51"/>
    </row>
    <row r="147" spans="1:3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1">
        <f t="shared" si="16"/>
        <v>0</v>
      </c>
      <c r="Y147" s="51">
        <f t="shared" si="17"/>
        <v>0</v>
      </c>
      <c r="AC147" s="51"/>
      <c r="AD147" s="51"/>
      <c r="AE147" s="51"/>
    </row>
    <row r="148" spans="1:3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1">
        <f t="shared" si="16"/>
        <v>0</v>
      </c>
      <c r="Y148" s="51">
        <f t="shared" si="17"/>
        <v>0</v>
      </c>
      <c r="AC148" s="51"/>
      <c r="AD148" s="51"/>
      <c r="AE148" s="51"/>
    </row>
    <row r="149" spans="1:3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1">
        <f t="shared" si="16"/>
        <v>0</v>
      </c>
      <c r="Y149" s="51">
        <f t="shared" si="17"/>
        <v>0</v>
      </c>
      <c r="AC149" s="51"/>
      <c r="AD149" s="51"/>
      <c r="AE149" s="51"/>
    </row>
    <row r="150" spans="1:3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1">
        <f t="shared" si="16"/>
        <v>0</v>
      </c>
      <c r="Y150" s="51">
        <f t="shared" si="17"/>
        <v>0</v>
      </c>
      <c r="AC150" s="51"/>
      <c r="AD150" s="51"/>
      <c r="AE150" s="51"/>
    </row>
    <row r="151" spans="1:3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1">
        <f t="shared" si="16"/>
        <v>0</v>
      </c>
      <c r="Y151" s="51">
        <f t="shared" si="17"/>
        <v>0</v>
      </c>
      <c r="AC151" s="51"/>
      <c r="AD151" s="51"/>
      <c r="AE151" s="51"/>
    </row>
    <row r="152" spans="1:3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1">
        <f t="shared" si="16"/>
        <v>0</v>
      </c>
      <c r="Y152" s="51">
        <f t="shared" si="17"/>
        <v>0</v>
      </c>
      <c r="AC152" s="51"/>
      <c r="AD152" s="51"/>
      <c r="AE152" s="51"/>
    </row>
    <row r="153" spans="1:3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1">
        <f t="shared" si="16"/>
        <v>0</v>
      </c>
      <c r="Y153" s="51">
        <f t="shared" si="17"/>
        <v>0</v>
      </c>
      <c r="AC153" s="51"/>
      <c r="AD153" s="51"/>
      <c r="AE153" s="51"/>
    </row>
    <row r="154" spans="1:3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1">
        <f t="shared" si="16"/>
        <v>0</v>
      </c>
      <c r="Y154" s="51">
        <f t="shared" si="17"/>
        <v>0</v>
      </c>
      <c r="AC154" s="51"/>
      <c r="AD154" s="51"/>
      <c r="AE154" s="51"/>
    </row>
    <row r="155" spans="1:3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1">
        <f t="shared" si="16"/>
        <v>0</v>
      </c>
      <c r="Y155" s="51">
        <f t="shared" si="17"/>
        <v>0</v>
      </c>
      <c r="AC155" s="51"/>
      <c r="AD155" s="51"/>
      <c r="AE155" s="51"/>
    </row>
    <row r="156" spans="1:3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1">
        <f t="shared" si="16"/>
        <v>0</v>
      </c>
      <c r="Y156" s="51">
        <f t="shared" si="17"/>
        <v>0</v>
      </c>
      <c r="AC156" s="51"/>
      <c r="AD156" s="51"/>
      <c r="AE156" s="51"/>
    </row>
    <row r="157" spans="1:3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1">
        <f t="shared" si="16"/>
        <v>0</v>
      </c>
      <c r="Y157" s="51">
        <f t="shared" si="17"/>
        <v>0</v>
      </c>
      <c r="AC157" s="51"/>
      <c r="AD157" s="51"/>
      <c r="AE157" s="51"/>
    </row>
    <row r="158" spans="1:3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1">
        <f t="shared" si="16"/>
        <v>0</v>
      </c>
      <c r="Y158" s="51">
        <f t="shared" si="17"/>
        <v>0</v>
      </c>
      <c r="AC158" s="51"/>
      <c r="AD158" s="51"/>
      <c r="AE158" s="51"/>
    </row>
    <row r="159" spans="1:3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1">
        <f t="shared" si="16"/>
        <v>0</v>
      </c>
      <c r="Y159" s="51">
        <f t="shared" si="17"/>
        <v>0</v>
      </c>
      <c r="AC159" s="51"/>
      <c r="AD159" s="51"/>
      <c r="AE159" s="51"/>
    </row>
    <row r="160" spans="1:3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1">
        <f t="shared" si="16"/>
        <v>0</v>
      </c>
      <c r="Y160" s="51">
        <f t="shared" si="17"/>
        <v>0</v>
      </c>
      <c r="AC160" s="51"/>
      <c r="AD160" s="51"/>
      <c r="AE160" s="51"/>
    </row>
    <row r="161" spans="1:3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1">
        <f t="shared" si="16"/>
        <v>0</v>
      </c>
      <c r="Y161" s="51">
        <f t="shared" si="17"/>
        <v>0</v>
      </c>
      <c r="AC161" s="51"/>
      <c r="AD161" s="51"/>
      <c r="AE161" s="51"/>
    </row>
    <row r="162" spans="1:3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1">
        <f t="shared" si="16"/>
        <v>0</v>
      </c>
      <c r="Y162" s="51">
        <f t="shared" si="17"/>
        <v>0</v>
      </c>
      <c r="AC162" s="51"/>
      <c r="AD162" s="51"/>
      <c r="AE162" s="51"/>
    </row>
    <row r="163" spans="1:3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1">
        <f t="shared" si="16"/>
        <v>0</v>
      </c>
      <c r="Y163" s="51">
        <f t="shared" si="17"/>
        <v>0</v>
      </c>
      <c r="AC163" s="51"/>
      <c r="AD163" s="51"/>
      <c r="AE163" s="51"/>
    </row>
    <row r="164" spans="1:3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1">
        <f t="shared" si="16"/>
        <v>0</v>
      </c>
      <c r="Y164" s="51">
        <f t="shared" si="17"/>
        <v>0</v>
      </c>
      <c r="AC164" s="51"/>
      <c r="AD164" s="51"/>
      <c r="AE164" s="51"/>
    </row>
    <row r="165" spans="1:3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1">
        <f t="shared" si="16"/>
        <v>0</v>
      </c>
      <c r="Y165" s="51">
        <f t="shared" si="17"/>
        <v>0</v>
      </c>
      <c r="AC165" s="51"/>
      <c r="AD165" s="51"/>
      <c r="AE165" s="51"/>
    </row>
    <row r="166" spans="1:3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1">
        <f t="shared" si="16"/>
        <v>0</v>
      </c>
      <c r="Y166" s="51">
        <f t="shared" si="17"/>
        <v>0</v>
      </c>
      <c r="AC166" s="51"/>
      <c r="AD166" s="51"/>
      <c r="AE166" s="51"/>
    </row>
    <row r="167" spans="1:3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1">
        <f t="shared" si="16"/>
        <v>0</v>
      </c>
      <c r="Y167" s="51">
        <f t="shared" si="17"/>
        <v>0</v>
      </c>
      <c r="AC167" s="51"/>
      <c r="AD167" s="51"/>
      <c r="AE167" s="51"/>
    </row>
    <row r="168" spans="1:3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1">
        <f t="shared" si="16"/>
        <v>0</v>
      </c>
      <c r="Y168" s="51">
        <f t="shared" si="17"/>
        <v>0</v>
      </c>
      <c r="AC168" s="51"/>
      <c r="AD168" s="51"/>
      <c r="AE168" s="51"/>
    </row>
    <row r="169" spans="1:3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1">
        <f t="shared" si="16"/>
        <v>0</v>
      </c>
      <c r="Y169" s="51">
        <f t="shared" si="17"/>
        <v>0</v>
      </c>
      <c r="AC169" s="51"/>
      <c r="AD169" s="51"/>
      <c r="AE169" s="51"/>
    </row>
    <row r="170" spans="1:3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1">
        <f t="shared" si="16"/>
        <v>0</v>
      </c>
      <c r="Y170" s="51">
        <f t="shared" si="17"/>
        <v>0</v>
      </c>
      <c r="AC170" s="51"/>
      <c r="AD170" s="51"/>
      <c r="AE170" s="51"/>
    </row>
    <row r="171" spans="1:3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1">
        <f t="shared" si="16"/>
        <v>0</v>
      </c>
      <c r="Y171" s="51">
        <f t="shared" si="17"/>
        <v>0</v>
      </c>
      <c r="AC171" s="51"/>
      <c r="AD171" s="51"/>
      <c r="AE171" s="51"/>
    </row>
    <row r="172" spans="1:3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1">
        <f t="shared" si="16"/>
        <v>0</v>
      </c>
      <c r="Y172" s="51">
        <f t="shared" si="17"/>
        <v>0</v>
      </c>
      <c r="AC172" s="51"/>
      <c r="AD172" s="51"/>
      <c r="AE172" s="51"/>
    </row>
    <row r="173" spans="1:3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1">
        <f t="shared" si="16"/>
        <v>0</v>
      </c>
      <c r="Y173" s="51">
        <f t="shared" si="17"/>
        <v>0</v>
      </c>
      <c r="AC173" s="51"/>
      <c r="AD173" s="51"/>
      <c r="AE173" s="51"/>
    </row>
    <row r="174" spans="1:3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1">
        <f t="shared" si="16"/>
        <v>0</v>
      </c>
      <c r="Y174" s="51">
        <f t="shared" si="17"/>
        <v>0</v>
      </c>
      <c r="AC174" s="51"/>
      <c r="AD174" s="51"/>
      <c r="AE174" s="51"/>
    </row>
    <row r="175" spans="1:3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1">
        <f t="shared" si="16"/>
        <v>0</v>
      </c>
      <c r="Y175" s="51">
        <f t="shared" si="17"/>
        <v>0</v>
      </c>
      <c r="AC175" s="51"/>
      <c r="AD175" s="51"/>
      <c r="AE175" s="51"/>
    </row>
    <row r="176" spans="1:3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1">
        <f t="shared" si="16"/>
        <v>0</v>
      </c>
      <c r="Y176" s="51">
        <f t="shared" si="17"/>
        <v>0</v>
      </c>
      <c r="AC176" s="51"/>
      <c r="AD176" s="51"/>
      <c r="AE176" s="51"/>
    </row>
    <row r="177" spans="1:3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1">
        <f t="shared" si="16"/>
        <v>0</v>
      </c>
      <c r="Y177" s="51">
        <f t="shared" si="17"/>
        <v>0</v>
      </c>
      <c r="AC177" s="51"/>
      <c r="AD177" s="51"/>
      <c r="AE177" s="51"/>
    </row>
    <row r="178" spans="1:3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1">
        <f t="shared" si="16"/>
        <v>0</v>
      </c>
      <c r="Y178" s="51">
        <f t="shared" si="17"/>
        <v>0</v>
      </c>
      <c r="AC178" s="51"/>
      <c r="AD178" s="51"/>
      <c r="AE178" s="51"/>
    </row>
    <row r="179" spans="1:3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1">
        <f t="shared" si="16"/>
        <v>0</v>
      </c>
      <c r="Y179" s="51">
        <f t="shared" si="17"/>
        <v>0</v>
      </c>
      <c r="AC179" s="51"/>
      <c r="AD179" s="51"/>
      <c r="AE179" s="51"/>
    </row>
    <row r="180" spans="1:3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1">
        <f t="shared" si="16"/>
        <v>0</v>
      </c>
      <c r="Y180" s="51">
        <f t="shared" si="17"/>
        <v>0</v>
      </c>
      <c r="AC180" s="51"/>
      <c r="AD180" s="51"/>
      <c r="AE180" s="51"/>
    </row>
    <row r="181" spans="1:3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1">
        <f t="shared" si="16"/>
        <v>0</v>
      </c>
      <c r="Y181" s="51">
        <f t="shared" si="17"/>
        <v>0</v>
      </c>
      <c r="AC181" s="51"/>
      <c r="AD181" s="51"/>
      <c r="AE181" s="51"/>
    </row>
    <row r="182" spans="1:3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1">
        <f t="shared" si="16"/>
        <v>0</v>
      </c>
      <c r="Y182" s="51">
        <f t="shared" si="17"/>
        <v>0</v>
      </c>
      <c r="AC182" s="51"/>
      <c r="AD182" s="51"/>
      <c r="AE182" s="51"/>
    </row>
    <row r="183" spans="1:3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1">
        <f t="shared" si="16"/>
        <v>0</v>
      </c>
      <c r="Y183" s="51">
        <f t="shared" si="17"/>
        <v>0</v>
      </c>
      <c r="AC183" s="51"/>
      <c r="AD183" s="51"/>
      <c r="AE183" s="51"/>
    </row>
    <row r="184" spans="1:3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1">
        <f t="shared" si="16"/>
        <v>0</v>
      </c>
      <c r="Y184" s="51">
        <f t="shared" si="17"/>
        <v>0</v>
      </c>
      <c r="AC184" s="51"/>
      <c r="AD184" s="51"/>
      <c r="AE184" s="51"/>
    </row>
    <row r="185" spans="1:3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1">
        <f t="shared" si="16"/>
        <v>0</v>
      </c>
      <c r="Y185" s="51">
        <f t="shared" si="17"/>
        <v>0</v>
      </c>
      <c r="AC185" s="51"/>
      <c r="AD185" s="51"/>
      <c r="AE185" s="51"/>
    </row>
    <row r="186" spans="1:3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AC186" s="51"/>
      <c r="AD186" s="51"/>
      <c r="AE186" s="51"/>
    </row>
    <row r="187" spans="1:3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1">
        <f>SUM(X3:X186)</f>
        <v>149</v>
      </c>
      <c r="Y187" s="51">
        <f>SUM(Y3:Y186)</f>
        <v>3928</v>
      </c>
      <c r="AC187" s="51"/>
      <c r="AD187" s="51"/>
      <c r="AE187" s="51"/>
    </row>
    <row r="188" spans="1:3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AC188" s="51"/>
      <c r="AD188" s="51"/>
      <c r="AE188" s="51"/>
    </row>
    <row r="189" spans="1:3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AC189" s="51"/>
      <c r="AD189" s="51"/>
      <c r="AE189" s="51"/>
    </row>
    <row r="190" spans="1:3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AC190" s="51"/>
      <c r="AD190" s="51"/>
      <c r="AE190" s="51"/>
    </row>
    <row r="191" spans="1:3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AC191" s="51"/>
      <c r="AD191" s="51"/>
      <c r="AE191" s="51"/>
    </row>
    <row r="192" spans="1:3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AC192" s="51"/>
      <c r="AD192" s="51"/>
      <c r="AE192" s="51"/>
    </row>
    <row r="193" spans="1:3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AC193" s="51"/>
      <c r="AD193" s="51"/>
      <c r="AE193" s="51"/>
    </row>
    <row r="194" spans="1:3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AC194" s="51"/>
      <c r="AD194" s="51"/>
      <c r="AE194" s="51"/>
    </row>
    <row r="195" spans="1:3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AC195" s="51"/>
      <c r="AD195" s="51"/>
      <c r="AE195" s="51"/>
    </row>
    <row r="196" spans="1:3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AC196" s="51"/>
      <c r="AD196" s="51"/>
      <c r="AE196" s="51"/>
    </row>
    <row r="197" spans="1:3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AC197" s="51"/>
      <c r="AD197" s="51"/>
      <c r="AE197" s="51"/>
    </row>
    <row r="198" spans="1:3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AC198" s="51"/>
      <c r="AD198" s="51"/>
      <c r="AE198" s="51"/>
    </row>
    <row r="199" spans="1:3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AC199" s="51"/>
      <c r="AD199" s="51"/>
      <c r="AE199" s="51"/>
    </row>
    <row r="200" spans="1:3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AC200" s="51"/>
      <c r="AD200" s="51"/>
      <c r="AE200" s="51"/>
    </row>
    <row r="201" spans="1:3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AC201" s="51"/>
      <c r="AD201" s="51"/>
      <c r="AE201" s="51"/>
    </row>
    <row r="202" spans="1:3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AC202" s="51"/>
      <c r="AD202" s="51"/>
      <c r="AE202" s="51"/>
    </row>
    <row r="203" spans="1:3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AC203" s="51"/>
      <c r="AD203" s="51"/>
      <c r="AE203" s="51"/>
    </row>
    <row r="204" spans="1:3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AC204" s="51"/>
      <c r="AD204" s="51"/>
      <c r="AE204" s="51"/>
    </row>
    <row r="205" spans="1:3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AC205" s="51"/>
      <c r="AD205" s="51"/>
      <c r="AE205" s="51"/>
    </row>
    <row r="206" spans="1:3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AC206" s="51"/>
      <c r="AD206" s="51"/>
      <c r="AE206" s="51"/>
    </row>
    <row r="207" spans="1:3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AC207" s="51"/>
      <c r="AD207" s="51"/>
      <c r="AE207" s="51"/>
    </row>
    <row r="208" spans="1:31" x14ac:dyDescent="0.25">
      <c r="AC208" s="51"/>
      <c r="AD208" s="51"/>
      <c r="AE208" s="51"/>
    </row>
    <row r="209" spans="29:31" x14ac:dyDescent="0.25">
      <c r="AC209" s="51"/>
      <c r="AD209" s="51"/>
      <c r="AE209" s="51"/>
    </row>
    <row r="210" spans="29:31" x14ac:dyDescent="0.25">
      <c r="AC210" s="51"/>
      <c r="AD210" s="51"/>
      <c r="AE210" s="51"/>
    </row>
    <row r="211" spans="29:31" x14ac:dyDescent="0.25">
      <c r="AC211" s="51"/>
      <c r="AD211" s="51"/>
      <c r="AE211" s="51"/>
    </row>
  </sheetData>
  <phoneticPr fontId="14" type="noConversion"/>
  <pageMargins left="0.75000000000000011" right="0.75000000000000011" top="1" bottom="1" header="0.5" footer="0.5"/>
  <pageSetup paperSize="9" scale="99" orientation="landscape" horizontalDpi="4294967292" verticalDpi="429496729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211"/>
  <sheetViews>
    <sheetView topLeftCell="A2" workbookViewId="0">
      <pane ySplit="1060" activePane="bottomLeft"/>
      <selection activeCell="A2" sqref="A1:XFD1048576"/>
      <selection pane="bottomLeft" activeCell="D21" sqref="D21"/>
    </sheetView>
  </sheetViews>
  <sheetFormatPr baseColWidth="10" defaultColWidth="8.83203125" defaultRowHeight="19" x14ac:dyDescent="0.25"/>
  <cols>
    <col min="1" max="1" width="8.83203125" style="33"/>
    <col min="2" max="2" width="11.1640625" style="33" bestFit="1" customWidth="1"/>
    <col min="3" max="3" width="10.1640625" style="33" bestFit="1" customWidth="1"/>
    <col min="4" max="4" width="60.33203125" style="33" bestFit="1" customWidth="1"/>
    <col min="5" max="5" width="16.1640625" style="33" bestFit="1" customWidth="1"/>
    <col min="6" max="6" width="9.6640625" style="33" bestFit="1" customWidth="1"/>
    <col min="7" max="7" width="11" style="33" bestFit="1" customWidth="1"/>
    <col min="8" max="15" width="4.83203125" style="33" customWidth="1"/>
    <col min="16" max="23" width="4.83203125" style="33" hidden="1" customWidth="1"/>
    <col min="24" max="24" width="8.6640625" style="33" bestFit="1" customWidth="1"/>
    <col min="25" max="25" width="6.1640625" style="33" bestFit="1" customWidth="1"/>
    <col min="26" max="26" width="8.83203125" style="33"/>
    <col min="27" max="27" width="8.83203125" style="32"/>
    <col min="28" max="28" width="10.6640625" style="32" bestFit="1" customWidth="1"/>
    <col min="29" max="31" width="8.83203125" style="32"/>
    <col min="32" max="16384" width="8.83203125" style="33"/>
  </cols>
  <sheetData>
    <row r="1" spans="1:39" x14ac:dyDescent="0.25">
      <c r="A1" s="52" t="s">
        <v>103</v>
      </c>
      <c r="B1" s="42"/>
      <c r="C1" s="42"/>
      <c r="D1" s="60" t="s">
        <v>535</v>
      </c>
      <c r="E1" s="42"/>
      <c r="F1" s="42">
        <f>X191</f>
        <v>98</v>
      </c>
      <c r="G1" s="42">
        <f>Y191</f>
        <v>3641.6</v>
      </c>
      <c r="H1" s="32"/>
      <c r="I1" s="32"/>
      <c r="J1" s="32"/>
      <c r="K1" s="32"/>
      <c r="L1" s="32"/>
      <c r="M1" s="32"/>
      <c r="N1" s="32"/>
      <c r="O1" s="32"/>
      <c r="P1" s="42">
        <v>4</v>
      </c>
      <c r="Q1" s="42"/>
      <c r="R1" s="42"/>
      <c r="S1" s="42"/>
      <c r="T1" s="42"/>
      <c r="U1" s="42"/>
      <c r="V1" s="42"/>
      <c r="W1" s="42"/>
      <c r="X1" s="42"/>
      <c r="Y1" s="42"/>
      <c r="Z1" s="42"/>
      <c r="AB1" s="32" t="s">
        <v>104</v>
      </c>
      <c r="AG1" s="33" t="str">
        <f>$A$1</f>
        <v>Unisa</v>
      </c>
      <c r="AH1" s="33" t="str">
        <f t="shared" ref="AH1:AM1" si="0">$A$1</f>
        <v>Unisa</v>
      </c>
      <c r="AI1" s="33" t="str">
        <f t="shared" si="0"/>
        <v>Unisa</v>
      </c>
      <c r="AJ1" s="33" t="str">
        <f t="shared" si="0"/>
        <v>Unisa</v>
      </c>
      <c r="AK1" s="33" t="str">
        <f t="shared" si="0"/>
        <v>Unisa</v>
      </c>
      <c r="AL1" s="33" t="str">
        <f t="shared" si="0"/>
        <v>Unisa</v>
      </c>
      <c r="AM1" s="33" t="str">
        <f t="shared" si="0"/>
        <v>Unisa</v>
      </c>
    </row>
    <row r="2" spans="1:39" x14ac:dyDescent="0.25">
      <c r="A2" s="42" t="s">
        <v>35</v>
      </c>
      <c r="B2" s="42" t="s">
        <v>36</v>
      </c>
      <c r="C2" s="42" t="s">
        <v>37</v>
      </c>
      <c r="D2" s="42" t="s">
        <v>38</v>
      </c>
      <c r="E2" s="42" t="s">
        <v>39</v>
      </c>
      <c r="F2" s="42" t="s">
        <v>40</v>
      </c>
      <c r="G2" s="42" t="s">
        <v>41</v>
      </c>
      <c r="H2" s="32"/>
      <c r="I2" s="32"/>
      <c r="J2" s="32"/>
      <c r="K2" s="32"/>
      <c r="L2" s="32"/>
      <c r="M2" s="32"/>
      <c r="N2" s="32"/>
      <c r="O2" s="32"/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42" t="s">
        <v>42</v>
      </c>
      <c r="Y2" s="42" t="s">
        <v>6</v>
      </c>
      <c r="Z2" s="42" t="s">
        <v>43</v>
      </c>
      <c r="AG2" s="33" t="s">
        <v>6</v>
      </c>
      <c r="AH2" s="33" t="s">
        <v>44</v>
      </c>
      <c r="AI2" s="33" t="s">
        <v>45</v>
      </c>
      <c r="AJ2" s="33" t="s">
        <v>46</v>
      </c>
      <c r="AK2" s="33" t="s">
        <v>47</v>
      </c>
      <c r="AL2" s="33" t="s">
        <v>48</v>
      </c>
      <c r="AM2" s="33" t="s">
        <v>49</v>
      </c>
    </row>
    <row r="3" spans="1:39" x14ac:dyDescent="0.25"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F3" s="33" t="s">
        <v>12</v>
      </c>
      <c r="AG3" s="33">
        <f t="shared" ref="AG3:AG14" si="1">SUMIF($A$3:$A$184,AF3,$Y$3:$Y$184)</f>
        <v>0</v>
      </c>
      <c r="AH3" s="33">
        <f t="shared" ref="AH3:AH14" si="2">SUMIF($A$3:$A$184,AF3,$H$3:$H$184)</f>
        <v>0</v>
      </c>
      <c r="AI3" s="33">
        <f t="shared" ref="AI3:AI14" si="3">SUMIF($A$3:$A$184,AF3,$I$3:$I$184)</f>
        <v>0</v>
      </c>
      <c r="AJ3" s="33">
        <f t="shared" ref="AJ3:AJ14" si="4">SUMIF($A$3:$A$184,AF3,$J$3:$J$184)</f>
        <v>0</v>
      </c>
      <c r="AK3" s="33">
        <f t="shared" ref="AK3:AK14" si="5">SUMIF($A$3:$A$184,AF3,$K$3:$K$184)</f>
        <v>0</v>
      </c>
      <c r="AL3" s="33">
        <f t="shared" ref="AL3:AL14" si="6">SUMIF($A$3:$A$184,AF3,$L$3:$L$184)</f>
        <v>0</v>
      </c>
      <c r="AM3" s="33">
        <f t="shared" ref="AM3:AM14" si="7">SUMIF($A$3:$A$184,AF3,$M$3:$M$184)</f>
        <v>0</v>
      </c>
    </row>
    <row r="4" spans="1:39" x14ac:dyDescent="0.25">
      <c r="A4" s="32"/>
      <c r="B4" s="32"/>
      <c r="C4" s="32"/>
      <c r="D4" s="32"/>
      <c r="E4" s="32"/>
      <c r="F4" s="32"/>
      <c r="G4" s="32"/>
      <c r="H4" s="32">
        <v>36</v>
      </c>
      <c r="I4" s="32">
        <v>37</v>
      </c>
      <c r="J4" s="32">
        <v>38</v>
      </c>
      <c r="K4" s="32">
        <v>39</v>
      </c>
      <c r="L4" s="32">
        <v>40</v>
      </c>
      <c r="M4" s="32">
        <v>41</v>
      </c>
      <c r="N4" s="32">
        <v>42</v>
      </c>
      <c r="O4" s="32">
        <v>35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F4" s="33" t="s">
        <v>13</v>
      </c>
      <c r="AG4" s="33">
        <f t="shared" si="1"/>
        <v>3641.6</v>
      </c>
      <c r="AH4" s="33">
        <f t="shared" si="2"/>
        <v>19</v>
      </c>
      <c r="AI4" s="33">
        <f t="shared" si="3"/>
        <v>10</v>
      </c>
      <c r="AJ4" s="33">
        <f t="shared" si="4"/>
        <v>21</v>
      </c>
      <c r="AK4" s="33">
        <f t="shared" si="5"/>
        <v>22</v>
      </c>
      <c r="AL4" s="33">
        <f t="shared" si="6"/>
        <v>13</v>
      </c>
      <c r="AM4" s="33">
        <f t="shared" si="7"/>
        <v>13</v>
      </c>
    </row>
    <row r="5" spans="1:3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U5" s="32"/>
      <c r="V5" s="32"/>
      <c r="W5" s="32"/>
      <c r="X5" s="32"/>
      <c r="Y5" s="32"/>
      <c r="Z5" s="32"/>
      <c r="AF5" s="33" t="s">
        <v>14</v>
      </c>
      <c r="AG5" s="33">
        <f t="shared" si="1"/>
        <v>0</v>
      </c>
      <c r="AH5" s="33">
        <f t="shared" si="2"/>
        <v>0</v>
      </c>
      <c r="AI5" s="33">
        <f t="shared" si="3"/>
        <v>0</v>
      </c>
      <c r="AJ5" s="33">
        <f t="shared" si="4"/>
        <v>0</v>
      </c>
      <c r="AK5" s="33">
        <f t="shared" si="5"/>
        <v>0</v>
      </c>
      <c r="AL5" s="33">
        <f t="shared" si="6"/>
        <v>0</v>
      </c>
      <c r="AM5" s="33">
        <f t="shared" si="7"/>
        <v>0</v>
      </c>
    </row>
    <row r="6" spans="1:3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3">
        <f t="shared" ref="X6:X65" si="8">SUM(H6:M6)</f>
        <v>0</v>
      </c>
      <c r="Y6" s="33">
        <f t="shared" ref="Y6:Y66" si="9">F6*X6</f>
        <v>0</v>
      </c>
      <c r="Z6" s="33" t="e">
        <f t="shared" ref="Z6:Z34" si="10">SUM(G6/F6)</f>
        <v>#DIV/0!</v>
      </c>
      <c r="AF6" s="33" t="s">
        <v>15</v>
      </c>
      <c r="AG6" s="33">
        <f t="shared" si="1"/>
        <v>0</v>
      </c>
      <c r="AH6" s="33">
        <f t="shared" si="2"/>
        <v>0</v>
      </c>
      <c r="AI6" s="33">
        <f t="shared" si="3"/>
        <v>0</v>
      </c>
      <c r="AJ6" s="33">
        <f t="shared" si="4"/>
        <v>0</v>
      </c>
      <c r="AK6" s="33">
        <f t="shared" si="5"/>
        <v>0</v>
      </c>
      <c r="AL6" s="33">
        <f t="shared" si="6"/>
        <v>0</v>
      </c>
      <c r="AM6" s="33">
        <f t="shared" si="7"/>
        <v>0</v>
      </c>
    </row>
    <row r="7" spans="1:39" x14ac:dyDescent="0.25">
      <c r="A7" s="32" t="s">
        <v>13</v>
      </c>
      <c r="B7" s="32" t="s">
        <v>673</v>
      </c>
      <c r="C7" s="32" t="s">
        <v>674</v>
      </c>
      <c r="D7" s="32" t="s">
        <v>675</v>
      </c>
      <c r="E7" s="32" t="s">
        <v>311</v>
      </c>
      <c r="F7" s="32">
        <v>39.299999999999997</v>
      </c>
      <c r="G7" s="32">
        <v>109.9</v>
      </c>
      <c r="H7" s="32">
        <v>1</v>
      </c>
      <c r="I7" s="32">
        <v>1</v>
      </c>
      <c r="J7" s="32">
        <v>2</v>
      </c>
      <c r="K7" s="32">
        <v>2</v>
      </c>
      <c r="L7" s="32">
        <v>1</v>
      </c>
      <c r="M7" s="32">
        <v>1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3">
        <f t="shared" si="8"/>
        <v>8</v>
      </c>
      <c r="Y7" s="33">
        <f t="shared" si="9"/>
        <v>314.39999999999998</v>
      </c>
      <c r="Z7" s="33">
        <f t="shared" si="10"/>
        <v>2.7964376590330793</v>
      </c>
      <c r="AF7" s="33" t="s">
        <v>16</v>
      </c>
      <c r="AG7" s="33">
        <f t="shared" si="1"/>
        <v>0</v>
      </c>
      <c r="AH7" s="33">
        <f t="shared" si="2"/>
        <v>0</v>
      </c>
      <c r="AI7" s="33">
        <f t="shared" si="3"/>
        <v>0</v>
      </c>
      <c r="AJ7" s="33">
        <f t="shared" si="4"/>
        <v>0</v>
      </c>
      <c r="AK7" s="33">
        <f t="shared" si="5"/>
        <v>0</v>
      </c>
      <c r="AL7" s="33">
        <f t="shared" si="6"/>
        <v>0</v>
      </c>
      <c r="AM7" s="33">
        <f t="shared" si="7"/>
        <v>0</v>
      </c>
    </row>
    <row r="8" spans="1:39" x14ac:dyDescent="0.25">
      <c r="A8" s="32" t="s">
        <v>13</v>
      </c>
      <c r="B8" s="32" t="s">
        <v>676</v>
      </c>
      <c r="C8" s="32" t="s">
        <v>369</v>
      </c>
      <c r="D8" s="32" t="s">
        <v>723</v>
      </c>
      <c r="E8" s="32" t="s">
        <v>311</v>
      </c>
      <c r="F8" s="32">
        <v>53.5</v>
      </c>
      <c r="G8" s="32">
        <v>149.9</v>
      </c>
      <c r="H8" s="32">
        <v>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3">
        <f t="shared" si="8"/>
        <v>2</v>
      </c>
      <c r="Y8" s="33">
        <f t="shared" si="9"/>
        <v>107</v>
      </c>
      <c r="Z8" s="33">
        <f t="shared" si="10"/>
        <v>2.801869158878505</v>
      </c>
      <c r="AF8" s="33" t="s">
        <v>17</v>
      </c>
      <c r="AG8" s="33">
        <f t="shared" si="1"/>
        <v>0</v>
      </c>
      <c r="AH8" s="33">
        <f t="shared" si="2"/>
        <v>0</v>
      </c>
      <c r="AI8" s="33">
        <f t="shared" si="3"/>
        <v>0</v>
      </c>
      <c r="AJ8" s="33">
        <f t="shared" si="4"/>
        <v>0</v>
      </c>
      <c r="AK8" s="33">
        <f t="shared" si="5"/>
        <v>0</v>
      </c>
      <c r="AL8" s="33">
        <f t="shared" si="6"/>
        <v>0</v>
      </c>
      <c r="AM8" s="33">
        <f t="shared" si="7"/>
        <v>0</v>
      </c>
    </row>
    <row r="9" spans="1:39" x14ac:dyDescent="0.25">
      <c r="A9" s="32" t="s">
        <v>13</v>
      </c>
      <c r="B9" s="32" t="s">
        <v>677</v>
      </c>
      <c r="C9" s="32" t="s">
        <v>678</v>
      </c>
      <c r="D9" s="32" t="s">
        <v>679</v>
      </c>
      <c r="E9" s="32" t="s">
        <v>132</v>
      </c>
      <c r="F9" s="32">
        <v>35.700000000000003</v>
      </c>
      <c r="G9" s="32">
        <v>99.9</v>
      </c>
      <c r="H9" s="32">
        <v>1</v>
      </c>
      <c r="I9" s="32">
        <v>1</v>
      </c>
      <c r="J9" s="32">
        <v>2</v>
      </c>
      <c r="K9" s="32">
        <v>2</v>
      </c>
      <c r="L9" s="32">
        <v>1</v>
      </c>
      <c r="M9" s="32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3">
        <f t="shared" si="8"/>
        <v>8</v>
      </c>
      <c r="Y9" s="33">
        <f t="shared" si="9"/>
        <v>285.60000000000002</v>
      </c>
      <c r="Z9" s="33">
        <f t="shared" si="10"/>
        <v>2.7983193277310923</v>
      </c>
      <c r="AF9" s="33" t="s">
        <v>18</v>
      </c>
      <c r="AG9" s="33">
        <f t="shared" si="1"/>
        <v>0</v>
      </c>
      <c r="AH9" s="33">
        <f t="shared" si="2"/>
        <v>0</v>
      </c>
      <c r="AI9" s="33">
        <f t="shared" si="3"/>
        <v>0</v>
      </c>
      <c r="AJ9" s="33">
        <f t="shared" si="4"/>
        <v>0</v>
      </c>
      <c r="AK9" s="33">
        <f t="shared" si="5"/>
        <v>0</v>
      </c>
      <c r="AL9" s="33">
        <f t="shared" si="6"/>
        <v>0</v>
      </c>
      <c r="AM9" s="33">
        <f t="shared" si="7"/>
        <v>0</v>
      </c>
    </row>
    <row r="10" spans="1:39" x14ac:dyDescent="0.25">
      <c r="A10" s="32" t="s">
        <v>13</v>
      </c>
      <c r="B10" s="32" t="s">
        <v>680</v>
      </c>
      <c r="C10" s="32" t="s">
        <v>674</v>
      </c>
      <c r="D10" s="32" t="s">
        <v>681</v>
      </c>
      <c r="E10" s="32" t="s">
        <v>155</v>
      </c>
      <c r="F10" s="32">
        <v>32.1</v>
      </c>
      <c r="G10" s="32">
        <v>89.9</v>
      </c>
      <c r="H10" s="32">
        <v>1</v>
      </c>
      <c r="I10" s="32">
        <v>1</v>
      </c>
      <c r="J10" s="32">
        <v>2</v>
      </c>
      <c r="K10" s="32">
        <v>2</v>
      </c>
      <c r="L10" s="32">
        <v>2</v>
      </c>
      <c r="M10" s="32">
        <v>2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>
        <f t="shared" si="8"/>
        <v>10</v>
      </c>
      <c r="Y10" s="33">
        <f t="shared" si="9"/>
        <v>321</v>
      </c>
      <c r="Z10" s="33">
        <f t="shared" si="10"/>
        <v>2.8006230529595015</v>
      </c>
      <c r="AF10" s="33" t="s">
        <v>19</v>
      </c>
      <c r="AG10" s="33">
        <f t="shared" si="1"/>
        <v>0</v>
      </c>
      <c r="AH10" s="33">
        <f t="shared" si="2"/>
        <v>0</v>
      </c>
      <c r="AI10" s="33">
        <f t="shared" si="3"/>
        <v>0</v>
      </c>
      <c r="AJ10" s="33">
        <f t="shared" si="4"/>
        <v>0</v>
      </c>
      <c r="AK10" s="33">
        <f t="shared" si="5"/>
        <v>0</v>
      </c>
      <c r="AL10" s="33">
        <f t="shared" si="6"/>
        <v>0</v>
      </c>
      <c r="AM10" s="33">
        <f t="shared" si="7"/>
        <v>0</v>
      </c>
    </row>
    <row r="11" spans="1:39" x14ac:dyDescent="0.25">
      <c r="A11" s="32" t="s">
        <v>13</v>
      </c>
      <c r="B11" s="32" t="s">
        <v>682</v>
      </c>
      <c r="C11" s="32" t="s">
        <v>674</v>
      </c>
      <c r="D11" s="32" t="s">
        <v>683</v>
      </c>
      <c r="E11" s="32" t="s">
        <v>220</v>
      </c>
      <c r="F11" s="32">
        <v>32.1</v>
      </c>
      <c r="G11" s="32">
        <v>89.9</v>
      </c>
      <c r="H11" s="32">
        <v>1</v>
      </c>
      <c r="I11" s="32">
        <v>1</v>
      </c>
      <c r="J11" s="32">
        <v>2</v>
      </c>
      <c r="K11" s="32">
        <v>2</v>
      </c>
      <c r="L11" s="32">
        <v>1</v>
      </c>
      <c r="M11" s="32">
        <v>1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3">
        <f t="shared" si="8"/>
        <v>8</v>
      </c>
      <c r="Y11" s="33">
        <f t="shared" si="9"/>
        <v>256.8</v>
      </c>
      <c r="Z11" s="33">
        <f t="shared" si="10"/>
        <v>2.8006230529595015</v>
      </c>
      <c r="AF11" s="33" t="s">
        <v>20</v>
      </c>
      <c r="AG11" s="33">
        <f t="shared" si="1"/>
        <v>0</v>
      </c>
      <c r="AH11" s="33">
        <f t="shared" si="2"/>
        <v>0</v>
      </c>
      <c r="AI11" s="33">
        <f t="shared" si="3"/>
        <v>0</v>
      </c>
      <c r="AJ11" s="33">
        <f t="shared" si="4"/>
        <v>0</v>
      </c>
      <c r="AK11" s="33">
        <f t="shared" si="5"/>
        <v>0</v>
      </c>
      <c r="AL11" s="33">
        <f t="shared" si="6"/>
        <v>0</v>
      </c>
      <c r="AM11" s="33">
        <f t="shared" si="7"/>
        <v>0</v>
      </c>
    </row>
    <row r="12" spans="1:39" x14ac:dyDescent="0.25">
      <c r="A12" s="32" t="s">
        <v>13</v>
      </c>
      <c r="B12" s="32" t="s">
        <v>684</v>
      </c>
      <c r="C12" s="32" t="s">
        <v>674</v>
      </c>
      <c r="D12" s="32" t="s">
        <v>685</v>
      </c>
      <c r="E12" s="32" t="s">
        <v>269</v>
      </c>
      <c r="F12" s="32">
        <v>35.700000000000003</v>
      </c>
      <c r="G12" s="32">
        <v>99.9</v>
      </c>
      <c r="H12" s="32">
        <v>1</v>
      </c>
      <c r="I12" s="32">
        <v>1</v>
      </c>
      <c r="J12" s="32">
        <v>2</v>
      </c>
      <c r="K12" s="32">
        <v>2</v>
      </c>
      <c r="L12" s="32">
        <v>1</v>
      </c>
      <c r="M12" s="32">
        <v>1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3">
        <f t="shared" si="8"/>
        <v>8</v>
      </c>
      <c r="Y12" s="33">
        <f t="shared" si="9"/>
        <v>285.60000000000002</v>
      </c>
      <c r="Z12" s="33">
        <f t="shared" si="10"/>
        <v>2.7983193277310923</v>
      </c>
      <c r="AF12" s="33" t="s">
        <v>21</v>
      </c>
      <c r="AG12" s="33">
        <f t="shared" si="1"/>
        <v>0</v>
      </c>
      <c r="AH12" s="33">
        <f t="shared" si="2"/>
        <v>0</v>
      </c>
      <c r="AI12" s="33">
        <f t="shared" si="3"/>
        <v>0</v>
      </c>
      <c r="AJ12" s="33">
        <f t="shared" si="4"/>
        <v>0</v>
      </c>
      <c r="AK12" s="33">
        <f t="shared" si="5"/>
        <v>0</v>
      </c>
      <c r="AL12" s="33">
        <f t="shared" si="6"/>
        <v>0</v>
      </c>
      <c r="AM12" s="33">
        <f t="shared" si="7"/>
        <v>0</v>
      </c>
    </row>
    <row r="13" spans="1:39" x14ac:dyDescent="0.25">
      <c r="A13" s="32" t="s">
        <v>13</v>
      </c>
      <c r="B13" s="32" t="s">
        <v>686</v>
      </c>
      <c r="C13" s="32" t="s">
        <v>678</v>
      </c>
      <c r="D13" s="32" t="s">
        <v>687</v>
      </c>
      <c r="E13" s="32" t="s">
        <v>248</v>
      </c>
      <c r="F13" s="32">
        <v>35.700000000000003</v>
      </c>
      <c r="G13" s="32">
        <v>109.9</v>
      </c>
      <c r="H13" s="32"/>
      <c r="I13" s="32"/>
      <c r="J13" s="32">
        <v>2</v>
      </c>
      <c r="K13" s="32">
        <v>2</v>
      </c>
      <c r="L13" s="32">
        <v>2</v>
      </c>
      <c r="M13" s="32">
        <v>2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3">
        <f t="shared" si="8"/>
        <v>8</v>
      </c>
      <c r="Y13" s="33">
        <f t="shared" si="9"/>
        <v>285.60000000000002</v>
      </c>
      <c r="Z13" s="33">
        <f t="shared" si="10"/>
        <v>3.0784313725490193</v>
      </c>
      <c r="AF13" s="33" t="s">
        <v>22</v>
      </c>
      <c r="AG13" s="33">
        <f t="shared" si="1"/>
        <v>0</v>
      </c>
      <c r="AH13" s="33">
        <f t="shared" si="2"/>
        <v>0</v>
      </c>
      <c r="AI13" s="33">
        <f t="shared" si="3"/>
        <v>0</v>
      </c>
      <c r="AJ13" s="33">
        <f t="shared" si="4"/>
        <v>0</v>
      </c>
      <c r="AK13" s="33">
        <f t="shared" si="5"/>
        <v>0</v>
      </c>
      <c r="AL13" s="33">
        <f t="shared" si="6"/>
        <v>0</v>
      </c>
      <c r="AM13" s="33">
        <f t="shared" si="7"/>
        <v>0</v>
      </c>
    </row>
    <row r="14" spans="1:39" x14ac:dyDescent="0.25">
      <c r="A14" s="32" t="s">
        <v>13</v>
      </c>
      <c r="B14" s="32" t="s">
        <v>717</v>
      </c>
      <c r="C14" s="32" t="s">
        <v>678</v>
      </c>
      <c r="D14" s="32" t="s">
        <v>718</v>
      </c>
      <c r="E14" s="32" t="s">
        <v>716</v>
      </c>
      <c r="F14" s="32">
        <v>35.700000000000003</v>
      </c>
      <c r="G14" s="32">
        <v>109.9</v>
      </c>
      <c r="H14" s="61">
        <v>1</v>
      </c>
      <c r="I14" s="61">
        <v>1</v>
      </c>
      <c r="J14" s="61">
        <v>2</v>
      </c>
      <c r="K14" s="61">
        <v>2</v>
      </c>
      <c r="L14" s="61">
        <v>1</v>
      </c>
      <c r="M14" s="61">
        <v>1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3">
        <f t="shared" si="8"/>
        <v>8</v>
      </c>
      <c r="Y14" s="33">
        <f t="shared" si="9"/>
        <v>285.60000000000002</v>
      </c>
      <c r="Z14" s="33">
        <f t="shared" si="10"/>
        <v>3.0784313725490193</v>
      </c>
      <c r="AF14" s="33" t="s">
        <v>23</v>
      </c>
      <c r="AG14" s="33">
        <f t="shared" si="1"/>
        <v>0</v>
      </c>
      <c r="AH14" s="33">
        <f t="shared" si="2"/>
        <v>0</v>
      </c>
      <c r="AI14" s="33">
        <f t="shared" si="3"/>
        <v>0</v>
      </c>
      <c r="AJ14" s="33">
        <f t="shared" si="4"/>
        <v>0</v>
      </c>
      <c r="AK14" s="33">
        <f t="shared" si="5"/>
        <v>0</v>
      </c>
      <c r="AL14" s="33">
        <f t="shared" si="6"/>
        <v>0</v>
      </c>
      <c r="AM14" s="33">
        <f t="shared" si="7"/>
        <v>0</v>
      </c>
    </row>
    <row r="15" spans="1:39" x14ac:dyDescent="0.25">
      <c r="A15" s="32" t="s">
        <v>13</v>
      </c>
      <c r="B15" s="32" t="s">
        <v>688</v>
      </c>
      <c r="C15" s="32" t="s">
        <v>674</v>
      </c>
      <c r="D15" s="32" t="s">
        <v>689</v>
      </c>
      <c r="E15" s="32" t="s">
        <v>311</v>
      </c>
      <c r="F15" s="32">
        <v>35.700000000000003</v>
      </c>
      <c r="G15" s="32">
        <v>99.9</v>
      </c>
      <c r="H15" s="61">
        <v>1</v>
      </c>
      <c r="I15" s="61">
        <v>1</v>
      </c>
      <c r="J15" s="61">
        <v>2</v>
      </c>
      <c r="K15" s="61">
        <v>2</v>
      </c>
      <c r="L15" s="61">
        <v>1</v>
      </c>
      <c r="M15" s="61">
        <v>1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3">
        <f t="shared" si="8"/>
        <v>8</v>
      </c>
      <c r="Y15" s="33">
        <f t="shared" si="9"/>
        <v>285.60000000000002</v>
      </c>
      <c r="Z15" s="33">
        <f t="shared" si="10"/>
        <v>2.7983193277310923</v>
      </c>
      <c r="AF15" s="33" t="str">
        <f>A1</f>
        <v>Unisa</v>
      </c>
      <c r="AG15" s="33">
        <f>SUM(AG3:AG14)</f>
        <v>3641.6</v>
      </c>
      <c r="AH15" s="33">
        <f t="shared" ref="AH15:AM15" si="11">SUM(AH3:AH14)</f>
        <v>19</v>
      </c>
      <c r="AI15" s="33">
        <f t="shared" si="11"/>
        <v>10</v>
      </c>
      <c r="AJ15" s="33">
        <f t="shared" si="11"/>
        <v>21</v>
      </c>
      <c r="AK15" s="33">
        <f t="shared" si="11"/>
        <v>22</v>
      </c>
      <c r="AL15" s="33">
        <f t="shared" si="11"/>
        <v>13</v>
      </c>
      <c r="AM15" s="33">
        <f t="shared" si="11"/>
        <v>13</v>
      </c>
    </row>
    <row r="16" spans="1:39" x14ac:dyDescent="0.25">
      <c r="A16" s="32" t="s">
        <v>13</v>
      </c>
      <c r="B16" s="32" t="s">
        <v>690</v>
      </c>
      <c r="C16" s="32" t="s">
        <v>369</v>
      </c>
      <c r="D16" s="32" t="s">
        <v>691</v>
      </c>
      <c r="E16" s="32" t="s">
        <v>248</v>
      </c>
      <c r="F16" s="32">
        <v>39.299999999999997</v>
      </c>
      <c r="G16" s="32">
        <v>99.9</v>
      </c>
      <c r="H16" s="32">
        <v>2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3">
        <f t="shared" si="8"/>
        <v>2</v>
      </c>
      <c r="Y16" s="33">
        <f t="shared" si="9"/>
        <v>78.599999999999994</v>
      </c>
      <c r="Z16" s="33">
        <f t="shared" si="10"/>
        <v>2.5419847328244276</v>
      </c>
    </row>
    <row r="17" spans="1:31" x14ac:dyDescent="0.25">
      <c r="A17" s="32" t="s">
        <v>13</v>
      </c>
      <c r="B17" s="32" t="s">
        <v>692</v>
      </c>
      <c r="C17" s="32" t="s">
        <v>678</v>
      </c>
      <c r="D17" s="32" t="s">
        <v>693</v>
      </c>
      <c r="E17" s="32" t="s">
        <v>311</v>
      </c>
      <c r="F17" s="32">
        <v>39.299999999999997</v>
      </c>
      <c r="G17" s="32">
        <v>109.9</v>
      </c>
      <c r="H17" s="61">
        <v>1</v>
      </c>
      <c r="I17" s="61">
        <v>1</v>
      </c>
      <c r="J17" s="61">
        <v>2</v>
      </c>
      <c r="K17" s="61">
        <v>2</v>
      </c>
      <c r="L17" s="61">
        <v>1</v>
      </c>
      <c r="M17" s="61">
        <v>1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3">
        <f t="shared" si="8"/>
        <v>8</v>
      </c>
      <c r="Y17" s="33">
        <f t="shared" si="9"/>
        <v>314.39999999999998</v>
      </c>
      <c r="Z17" s="33">
        <f t="shared" si="10"/>
        <v>2.7964376590330793</v>
      </c>
      <c r="AC17" s="33"/>
      <c r="AD17" s="33"/>
      <c r="AE17" s="33"/>
    </row>
    <row r="18" spans="1:31" x14ac:dyDescent="0.25">
      <c r="A18" s="32" t="s">
        <v>13</v>
      </c>
      <c r="B18" s="32" t="s">
        <v>694</v>
      </c>
      <c r="C18" s="32" t="s">
        <v>674</v>
      </c>
      <c r="D18" s="32" t="s">
        <v>695</v>
      </c>
      <c r="E18" s="32" t="s">
        <v>452</v>
      </c>
      <c r="F18" s="32">
        <v>41.1</v>
      </c>
      <c r="G18" s="32">
        <v>114.9</v>
      </c>
      <c r="H18" s="61">
        <v>1</v>
      </c>
      <c r="I18" s="61">
        <v>1</v>
      </c>
      <c r="J18" s="61">
        <v>2</v>
      </c>
      <c r="K18" s="61">
        <v>2</v>
      </c>
      <c r="L18" s="61">
        <v>1</v>
      </c>
      <c r="M18" s="61">
        <v>1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3">
        <f t="shared" si="8"/>
        <v>8</v>
      </c>
      <c r="Y18" s="33">
        <f t="shared" si="9"/>
        <v>328.8</v>
      </c>
      <c r="Z18" s="33">
        <f t="shared" si="10"/>
        <v>2.7956204379562046</v>
      </c>
      <c r="AC18" s="33"/>
      <c r="AD18" s="33"/>
      <c r="AE18" s="33"/>
    </row>
    <row r="19" spans="1:31" x14ac:dyDescent="0.25">
      <c r="A19" s="32" t="s">
        <v>13</v>
      </c>
      <c r="B19" s="32" t="s">
        <v>690</v>
      </c>
      <c r="C19" s="32" t="s">
        <v>369</v>
      </c>
      <c r="D19" s="32" t="s">
        <v>719</v>
      </c>
      <c r="E19" s="32" t="s">
        <v>311</v>
      </c>
      <c r="F19" s="32">
        <v>39.299999999999997</v>
      </c>
      <c r="G19" s="32">
        <v>99.9</v>
      </c>
      <c r="H19" s="32">
        <v>2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3">
        <f t="shared" si="8"/>
        <v>2</v>
      </c>
      <c r="Y19" s="33">
        <f t="shared" si="9"/>
        <v>78.599999999999994</v>
      </c>
      <c r="Z19" s="33">
        <f t="shared" si="10"/>
        <v>2.5419847328244276</v>
      </c>
      <c r="AC19" s="33"/>
      <c r="AD19" s="33"/>
      <c r="AE19" s="33"/>
    </row>
    <row r="20" spans="1:31" x14ac:dyDescent="0.25">
      <c r="A20" s="32" t="s">
        <v>13</v>
      </c>
      <c r="B20" s="32" t="s">
        <v>690</v>
      </c>
      <c r="C20" s="32" t="s">
        <v>369</v>
      </c>
      <c r="D20" s="32" t="s">
        <v>691</v>
      </c>
      <c r="E20" s="32" t="s">
        <v>716</v>
      </c>
      <c r="F20" s="32">
        <v>39.299999999999997</v>
      </c>
      <c r="G20" s="32">
        <v>99.9</v>
      </c>
      <c r="H20" s="32">
        <v>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3">
        <f t="shared" si="8"/>
        <v>2</v>
      </c>
      <c r="Y20" s="33">
        <f t="shared" si="9"/>
        <v>78.599999999999994</v>
      </c>
      <c r="Z20" s="33">
        <f t="shared" si="10"/>
        <v>2.5419847328244276</v>
      </c>
      <c r="AC20" s="33"/>
      <c r="AD20" s="33"/>
      <c r="AE20" s="33"/>
    </row>
    <row r="21" spans="1:31" x14ac:dyDescent="0.25">
      <c r="A21" s="32" t="s">
        <v>13</v>
      </c>
      <c r="B21" s="32" t="s">
        <v>717</v>
      </c>
      <c r="C21" s="32" t="s">
        <v>678</v>
      </c>
      <c r="D21" s="32" t="s">
        <v>720</v>
      </c>
      <c r="E21" s="32" t="s">
        <v>721</v>
      </c>
      <c r="F21" s="32">
        <v>42.8</v>
      </c>
      <c r="G21" s="32">
        <v>119.9</v>
      </c>
      <c r="H21" s="32"/>
      <c r="I21" s="32">
        <v>1</v>
      </c>
      <c r="J21" s="32">
        <v>1</v>
      </c>
      <c r="K21" s="32">
        <v>2</v>
      </c>
      <c r="L21" s="32">
        <v>1</v>
      </c>
      <c r="M21" s="32">
        <v>1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3">
        <f t="shared" si="8"/>
        <v>6</v>
      </c>
      <c r="Y21" s="33">
        <f t="shared" si="9"/>
        <v>256.79999999999995</v>
      </c>
      <c r="Z21" s="33">
        <f t="shared" si="10"/>
        <v>2.8014018691588789</v>
      </c>
      <c r="AC21" s="33"/>
      <c r="AD21" s="33"/>
      <c r="AE21" s="33"/>
    </row>
    <row r="22" spans="1:31" x14ac:dyDescent="0.25">
      <c r="A22" s="32" t="s">
        <v>13</v>
      </c>
      <c r="B22" s="32" t="s">
        <v>690</v>
      </c>
      <c r="C22" s="32" t="s">
        <v>369</v>
      </c>
      <c r="D22" s="32" t="s">
        <v>722</v>
      </c>
      <c r="E22" s="32" t="s">
        <v>721</v>
      </c>
      <c r="F22" s="32">
        <v>39.299999999999997</v>
      </c>
      <c r="G22" s="32">
        <v>99.9</v>
      </c>
      <c r="H22" s="32">
        <v>2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3">
        <f t="shared" si="8"/>
        <v>2</v>
      </c>
      <c r="Y22" s="33">
        <f t="shared" si="9"/>
        <v>78.599999999999994</v>
      </c>
      <c r="Z22" s="33">
        <f t="shared" si="10"/>
        <v>2.5419847328244276</v>
      </c>
      <c r="AC22" s="33"/>
      <c r="AD22" s="33"/>
      <c r="AE22" s="33"/>
    </row>
    <row r="23" spans="1:3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3">
        <f t="shared" si="8"/>
        <v>0</v>
      </c>
      <c r="Y23" s="33">
        <f t="shared" si="9"/>
        <v>0</v>
      </c>
      <c r="Z23" s="33" t="e">
        <f t="shared" si="10"/>
        <v>#DIV/0!</v>
      </c>
      <c r="AC23" s="33"/>
      <c r="AD23" s="33"/>
      <c r="AE23" s="33"/>
    </row>
    <row r="24" spans="1:3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3">
        <f t="shared" si="8"/>
        <v>0</v>
      </c>
      <c r="Y24" s="33">
        <f t="shared" si="9"/>
        <v>0</v>
      </c>
      <c r="Z24" s="33" t="e">
        <f t="shared" si="10"/>
        <v>#DIV/0!</v>
      </c>
      <c r="AC24" s="33"/>
      <c r="AD24" s="33"/>
      <c r="AE24" s="33"/>
    </row>
    <row r="25" spans="1:3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3">
        <f t="shared" si="8"/>
        <v>0</v>
      </c>
      <c r="Y25" s="33">
        <f t="shared" si="9"/>
        <v>0</v>
      </c>
      <c r="Z25" s="33" t="e">
        <f t="shared" si="10"/>
        <v>#DIV/0!</v>
      </c>
      <c r="AC25" s="33"/>
      <c r="AD25" s="33"/>
      <c r="AE25" s="33"/>
    </row>
    <row r="26" spans="1:3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3">
        <f t="shared" si="8"/>
        <v>0</v>
      </c>
      <c r="Y26" s="33">
        <f t="shared" si="9"/>
        <v>0</v>
      </c>
      <c r="Z26" s="33" t="e">
        <f t="shared" si="10"/>
        <v>#DIV/0!</v>
      </c>
      <c r="AC26" s="33"/>
      <c r="AD26" s="33"/>
      <c r="AE26" s="33"/>
    </row>
    <row r="27" spans="1:3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>
        <f t="shared" si="8"/>
        <v>0</v>
      </c>
      <c r="Y27" s="33">
        <f t="shared" si="9"/>
        <v>0</v>
      </c>
      <c r="Z27" s="33" t="e">
        <f t="shared" si="10"/>
        <v>#DIV/0!</v>
      </c>
      <c r="AC27" s="33"/>
      <c r="AD27" s="33"/>
      <c r="AE27" s="33"/>
    </row>
    <row r="28" spans="1:3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3">
        <f t="shared" si="8"/>
        <v>0</v>
      </c>
      <c r="Y28" s="33">
        <f t="shared" si="9"/>
        <v>0</v>
      </c>
      <c r="Z28" s="33" t="e">
        <f t="shared" si="10"/>
        <v>#DIV/0!</v>
      </c>
      <c r="AC28" s="33"/>
      <c r="AD28" s="33"/>
      <c r="AE28" s="33"/>
    </row>
    <row r="29" spans="1:3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3">
        <f t="shared" si="8"/>
        <v>0</v>
      </c>
      <c r="Y29" s="33">
        <f t="shared" si="9"/>
        <v>0</v>
      </c>
      <c r="Z29" s="33" t="e">
        <f t="shared" si="10"/>
        <v>#DIV/0!</v>
      </c>
      <c r="AC29" s="33"/>
      <c r="AD29" s="33"/>
      <c r="AE29" s="33"/>
    </row>
    <row r="30" spans="1:3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3">
        <f t="shared" si="8"/>
        <v>0</v>
      </c>
      <c r="Y30" s="33">
        <f t="shared" si="9"/>
        <v>0</v>
      </c>
      <c r="Z30" s="33" t="e">
        <f t="shared" si="10"/>
        <v>#DIV/0!</v>
      </c>
      <c r="AC30" s="33"/>
      <c r="AD30" s="33"/>
      <c r="AE30" s="33"/>
    </row>
    <row r="31" spans="1:3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3">
        <f t="shared" si="8"/>
        <v>0</v>
      </c>
      <c r="Y31" s="33">
        <f t="shared" si="9"/>
        <v>0</v>
      </c>
      <c r="Z31" s="33" t="e">
        <f t="shared" si="10"/>
        <v>#DIV/0!</v>
      </c>
      <c r="AC31" s="33"/>
      <c r="AD31" s="33"/>
      <c r="AE31" s="33"/>
    </row>
    <row r="32" spans="1:3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3">
        <f t="shared" si="8"/>
        <v>0</v>
      </c>
      <c r="Y32" s="33">
        <f t="shared" si="9"/>
        <v>0</v>
      </c>
      <c r="Z32" s="33" t="e">
        <f t="shared" si="10"/>
        <v>#DIV/0!</v>
      </c>
      <c r="AC32" s="33"/>
      <c r="AD32" s="33"/>
      <c r="AE32" s="33"/>
    </row>
    <row r="33" spans="1:3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3">
        <f t="shared" si="8"/>
        <v>0</v>
      </c>
      <c r="Y33" s="33">
        <f t="shared" si="9"/>
        <v>0</v>
      </c>
      <c r="Z33" s="33" t="e">
        <f t="shared" si="10"/>
        <v>#DIV/0!</v>
      </c>
      <c r="AC33" s="33"/>
      <c r="AD33" s="33"/>
      <c r="AE33" s="33"/>
    </row>
    <row r="34" spans="1:3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3">
        <f t="shared" si="8"/>
        <v>0</v>
      </c>
      <c r="Y34" s="33">
        <f t="shared" si="9"/>
        <v>0</v>
      </c>
      <c r="Z34" s="33" t="e">
        <f t="shared" si="10"/>
        <v>#DIV/0!</v>
      </c>
      <c r="AC34" s="33"/>
      <c r="AD34" s="33"/>
      <c r="AE34" s="33"/>
    </row>
    <row r="35" spans="1:3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3">
        <f t="shared" si="8"/>
        <v>0</v>
      </c>
      <c r="Y35" s="33">
        <f t="shared" si="9"/>
        <v>0</v>
      </c>
      <c r="Z35" s="33" t="e">
        <f t="shared" ref="Z35:Z78" si="12">SUM(G35/F35)</f>
        <v>#DIV/0!</v>
      </c>
      <c r="AC35" s="33"/>
      <c r="AD35" s="33"/>
      <c r="AE35" s="33"/>
    </row>
    <row r="36" spans="1:3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3">
        <f t="shared" si="8"/>
        <v>0</v>
      </c>
      <c r="Y36" s="33">
        <f t="shared" si="9"/>
        <v>0</v>
      </c>
      <c r="Z36" s="33" t="e">
        <f t="shared" si="12"/>
        <v>#DIV/0!</v>
      </c>
      <c r="AC36" s="33"/>
      <c r="AD36" s="33"/>
      <c r="AE36" s="33"/>
    </row>
    <row r="37" spans="1:3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3">
        <f t="shared" si="8"/>
        <v>0</v>
      </c>
      <c r="Y37" s="33">
        <f t="shared" si="9"/>
        <v>0</v>
      </c>
      <c r="Z37" s="33" t="e">
        <f t="shared" si="12"/>
        <v>#DIV/0!</v>
      </c>
      <c r="AC37" s="33"/>
      <c r="AD37" s="33"/>
      <c r="AE37" s="33"/>
    </row>
    <row r="38" spans="1:3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3">
        <f t="shared" si="8"/>
        <v>0</v>
      </c>
      <c r="Y38" s="33">
        <f t="shared" si="9"/>
        <v>0</v>
      </c>
      <c r="Z38" s="33" t="e">
        <f t="shared" si="12"/>
        <v>#DIV/0!</v>
      </c>
      <c r="AC38" s="33"/>
      <c r="AD38" s="33"/>
      <c r="AE38" s="33"/>
    </row>
    <row r="39" spans="1:3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3">
        <f t="shared" si="8"/>
        <v>0</v>
      </c>
      <c r="Y39" s="33">
        <f t="shared" si="9"/>
        <v>0</v>
      </c>
      <c r="Z39" s="33" t="e">
        <f t="shared" si="12"/>
        <v>#DIV/0!</v>
      </c>
      <c r="AC39" s="33"/>
      <c r="AD39" s="33"/>
      <c r="AE39" s="33"/>
    </row>
    <row r="40" spans="1:3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3">
        <f t="shared" si="8"/>
        <v>0</v>
      </c>
      <c r="Y40" s="33">
        <f t="shared" si="9"/>
        <v>0</v>
      </c>
      <c r="Z40" s="33" t="e">
        <f t="shared" si="12"/>
        <v>#DIV/0!</v>
      </c>
      <c r="AC40" s="33"/>
      <c r="AD40" s="33"/>
      <c r="AE40" s="33"/>
    </row>
    <row r="41" spans="1:3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3">
        <f t="shared" si="8"/>
        <v>0</v>
      </c>
      <c r="Y41" s="33">
        <f t="shared" si="9"/>
        <v>0</v>
      </c>
      <c r="Z41" s="33" t="e">
        <f t="shared" si="12"/>
        <v>#DIV/0!</v>
      </c>
      <c r="AC41" s="33"/>
      <c r="AD41" s="33"/>
      <c r="AE41" s="33"/>
    </row>
    <row r="42" spans="1:3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3">
        <f t="shared" si="8"/>
        <v>0</v>
      </c>
      <c r="Y42" s="33">
        <f t="shared" si="9"/>
        <v>0</v>
      </c>
      <c r="Z42" s="33" t="e">
        <f t="shared" si="12"/>
        <v>#DIV/0!</v>
      </c>
      <c r="AC42" s="33"/>
      <c r="AD42" s="33"/>
      <c r="AE42" s="33"/>
    </row>
    <row r="43" spans="1:3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3">
        <f t="shared" si="8"/>
        <v>0</v>
      </c>
      <c r="Y43" s="33">
        <f t="shared" si="9"/>
        <v>0</v>
      </c>
      <c r="Z43" s="33" t="e">
        <f t="shared" si="12"/>
        <v>#DIV/0!</v>
      </c>
      <c r="AC43" s="33"/>
      <c r="AD43" s="33"/>
      <c r="AE43" s="33"/>
    </row>
    <row r="44" spans="1:3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3">
        <f t="shared" si="8"/>
        <v>0</v>
      </c>
      <c r="Y44" s="33">
        <f t="shared" si="9"/>
        <v>0</v>
      </c>
      <c r="Z44" s="33" t="e">
        <f t="shared" si="12"/>
        <v>#DIV/0!</v>
      </c>
      <c r="AC44" s="33"/>
      <c r="AD44" s="33"/>
      <c r="AE44" s="33"/>
    </row>
    <row r="45" spans="1:3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3">
        <f t="shared" si="8"/>
        <v>0</v>
      </c>
      <c r="Y45" s="33">
        <f t="shared" si="9"/>
        <v>0</v>
      </c>
      <c r="Z45" s="33" t="e">
        <f t="shared" si="12"/>
        <v>#DIV/0!</v>
      </c>
      <c r="AC45" s="33"/>
      <c r="AD45" s="33"/>
      <c r="AE45" s="33"/>
    </row>
    <row r="46" spans="1:3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3">
        <f t="shared" si="8"/>
        <v>0</v>
      </c>
      <c r="Y46" s="33">
        <f t="shared" si="9"/>
        <v>0</v>
      </c>
      <c r="Z46" s="33" t="e">
        <f t="shared" si="12"/>
        <v>#DIV/0!</v>
      </c>
      <c r="AC46" s="33"/>
      <c r="AD46" s="33"/>
      <c r="AE46" s="33"/>
    </row>
    <row r="47" spans="1:31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>
        <f t="shared" si="8"/>
        <v>0</v>
      </c>
      <c r="Y47" s="33">
        <f t="shared" si="9"/>
        <v>0</v>
      </c>
      <c r="Z47" s="33" t="e">
        <f t="shared" si="12"/>
        <v>#DIV/0!</v>
      </c>
      <c r="AC47" s="33"/>
      <c r="AD47" s="33"/>
      <c r="AE47" s="33"/>
    </row>
    <row r="48" spans="1:3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3">
        <f t="shared" si="8"/>
        <v>0</v>
      </c>
      <c r="Y48" s="33">
        <f t="shared" si="9"/>
        <v>0</v>
      </c>
      <c r="Z48" s="33" t="e">
        <f t="shared" si="12"/>
        <v>#DIV/0!</v>
      </c>
      <c r="AC48" s="33"/>
      <c r="AD48" s="33"/>
      <c r="AE48" s="33"/>
    </row>
    <row r="49" spans="1:3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3">
        <f t="shared" si="8"/>
        <v>0</v>
      </c>
      <c r="Y49" s="33">
        <f t="shared" si="9"/>
        <v>0</v>
      </c>
      <c r="Z49" s="33" t="e">
        <f t="shared" si="12"/>
        <v>#DIV/0!</v>
      </c>
      <c r="AC49" s="33"/>
      <c r="AD49" s="33"/>
      <c r="AE49" s="33"/>
    </row>
    <row r="50" spans="1:3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3">
        <f t="shared" si="8"/>
        <v>0</v>
      </c>
      <c r="Y50" s="33">
        <f t="shared" si="9"/>
        <v>0</v>
      </c>
      <c r="Z50" s="33" t="e">
        <f t="shared" si="12"/>
        <v>#DIV/0!</v>
      </c>
      <c r="AC50" s="33"/>
      <c r="AD50" s="33"/>
      <c r="AE50" s="33"/>
    </row>
    <row r="51" spans="1:3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3">
        <f t="shared" si="8"/>
        <v>0</v>
      </c>
      <c r="Y51" s="33">
        <f t="shared" si="9"/>
        <v>0</v>
      </c>
      <c r="Z51" s="33" t="e">
        <f t="shared" si="12"/>
        <v>#DIV/0!</v>
      </c>
      <c r="AC51" s="33"/>
      <c r="AD51" s="33"/>
      <c r="AE51" s="33"/>
    </row>
    <row r="52" spans="1:3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3">
        <f t="shared" si="8"/>
        <v>0</v>
      </c>
      <c r="Y52" s="33">
        <f t="shared" si="9"/>
        <v>0</v>
      </c>
      <c r="Z52" s="33" t="e">
        <f t="shared" si="12"/>
        <v>#DIV/0!</v>
      </c>
      <c r="AC52" s="33"/>
      <c r="AD52" s="33"/>
      <c r="AE52" s="33"/>
    </row>
    <row r="53" spans="1:3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3">
        <f t="shared" si="8"/>
        <v>0</v>
      </c>
      <c r="Y53" s="33">
        <f t="shared" si="9"/>
        <v>0</v>
      </c>
      <c r="Z53" s="33" t="e">
        <f t="shared" si="12"/>
        <v>#DIV/0!</v>
      </c>
      <c r="AC53" s="33"/>
      <c r="AD53" s="33"/>
      <c r="AE53" s="33"/>
    </row>
    <row r="54" spans="1:3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3">
        <f t="shared" si="8"/>
        <v>0</v>
      </c>
      <c r="Y54" s="33">
        <f t="shared" si="9"/>
        <v>0</v>
      </c>
      <c r="Z54" s="33" t="e">
        <f t="shared" si="12"/>
        <v>#DIV/0!</v>
      </c>
      <c r="AC54" s="33"/>
      <c r="AD54" s="33"/>
      <c r="AE54" s="33"/>
    </row>
    <row r="55" spans="1:3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3">
        <f t="shared" si="8"/>
        <v>0</v>
      </c>
      <c r="Y55" s="33">
        <f t="shared" si="9"/>
        <v>0</v>
      </c>
      <c r="Z55" s="33" t="e">
        <f t="shared" si="12"/>
        <v>#DIV/0!</v>
      </c>
      <c r="AC55" s="33"/>
      <c r="AD55" s="33"/>
      <c r="AE55" s="33"/>
    </row>
    <row r="56" spans="1:3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3">
        <f t="shared" si="8"/>
        <v>0</v>
      </c>
      <c r="Y56" s="33">
        <f t="shared" si="9"/>
        <v>0</v>
      </c>
      <c r="Z56" s="33" t="e">
        <f t="shared" si="12"/>
        <v>#DIV/0!</v>
      </c>
      <c r="AC56" s="33"/>
      <c r="AD56" s="33"/>
      <c r="AE56" s="33"/>
    </row>
    <row r="57" spans="1:3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3">
        <f t="shared" si="8"/>
        <v>0</v>
      </c>
      <c r="Y57" s="33">
        <f t="shared" si="9"/>
        <v>0</v>
      </c>
      <c r="Z57" s="33" t="e">
        <f t="shared" si="12"/>
        <v>#DIV/0!</v>
      </c>
      <c r="AC57" s="33"/>
      <c r="AD57" s="33"/>
      <c r="AE57" s="33"/>
    </row>
    <row r="58" spans="1:3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3">
        <f t="shared" si="8"/>
        <v>0</v>
      </c>
      <c r="Y58" s="33">
        <f t="shared" si="9"/>
        <v>0</v>
      </c>
      <c r="Z58" s="33" t="e">
        <f t="shared" si="12"/>
        <v>#DIV/0!</v>
      </c>
      <c r="AC58" s="33"/>
      <c r="AD58" s="33"/>
      <c r="AE58" s="33"/>
    </row>
    <row r="59" spans="1:3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3">
        <f t="shared" si="8"/>
        <v>0</v>
      </c>
      <c r="Y59" s="33">
        <f t="shared" si="9"/>
        <v>0</v>
      </c>
      <c r="Z59" s="33" t="e">
        <f t="shared" si="12"/>
        <v>#DIV/0!</v>
      </c>
      <c r="AC59" s="33"/>
      <c r="AD59" s="33"/>
      <c r="AE59" s="33"/>
    </row>
    <row r="60" spans="1:3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>
        <f t="shared" si="8"/>
        <v>0</v>
      </c>
      <c r="Y60" s="33">
        <f t="shared" si="9"/>
        <v>0</v>
      </c>
      <c r="Z60" s="33" t="e">
        <f t="shared" si="12"/>
        <v>#DIV/0!</v>
      </c>
      <c r="AC60" s="33"/>
      <c r="AD60" s="33"/>
      <c r="AE60" s="33"/>
    </row>
    <row r="61" spans="1:3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3">
        <f t="shared" si="8"/>
        <v>0</v>
      </c>
      <c r="Y61" s="33">
        <f t="shared" si="9"/>
        <v>0</v>
      </c>
      <c r="Z61" s="33" t="e">
        <f t="shared" si="12"/>
        <v>#DIV/0!</v>
      </c>
      <c r="AC61" s="33"/>
      <c r="AD61" s="33"/>
      <c r="AE61" s="33"/>
    </row>
    <row r="62" spans="1:3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3">
        <f t="shared" si="8"/>
        <v>0</v>
      </c>
      <c r="Y62" s="33">
        <f t="shared" si="9"/>
        <v>0</v>
      </c>
      <c r="Z62" s="33" t="e">
        <f t="shared" si="12"/>
        <v>#DIV/0!</v>
      </c>
      <c r="AC62" s="33"/>
      <c r="AD62" s="33"/>
      <c r="AE62" s="33"/>
    </row>
    <row r="63" spans="1:3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3">
        <f t="shared" si="8"/>
        <v>0</v>
      </c>
      <c r="Y63" s="33">
        <f t="shared" si="9"/>
        <v>0</v>
      </c>
      <c r="Z63" s="33" t="e">
        <f t="shared" si="12"/>
        <v>#DIV/0!</v>
      </c>
      <c r="AC63" s="33"/>
      <c r="AD63" s="33"/>
      <c r="AE63" s="33"/>
    </row>
    <row r="64" spans="1:3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3">
        <f t="shared" si="8"/>
        <v>0</v>
      </c>
      <c r="Y64" s="33">
        <f t="shared" si="9"/>
        <v>0</v>
      </c>
      <c r="Z64" s="33" t="e">
        <f t="shared" si="12"/>
        <v>#DIV/0!</v>
      </c>
      <c r="AC64" s="33"/>
      <c r="AD64" s="33"/>
      <c r="AE64" s="33"/>
    </row>
    <row r="65" spans="1:3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3">
        <f t="shared" si="8"/>
        <v>0</v>
      </c>
      <c r="Y65" s="33">
        <f t="shared" si="9"/>
        <v>0</v>
      </c>
      <c r="Z65" s="33" t="e">
        <f t="shared" si="12"/>
        <v>#DIV/0!</v>
      </c>
      <c r="AC65" s="33"/>
      <c r="AD65" s="33"/>
      <c r="AE65" s="33"/>
    </row>
    <row r="66" spans="1:3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3">
        <f t="shared" ref="X66:X129" si="13">SUM(H66:M66)</f>
        <v>0</v>
      </c>
      <c r="Y66" s="33">
        <f t="shared" si="9"/>
        <v>0</v>
      </c>
      <c r="Z66" s="33" t="e">
        <f t="shared" si="12"/>
        <v>#DIV/0!</v>
      </c>
      <c r="AC66" s="33"/>
      <c r="AD66" s="33"/>
      <c r="AE66" s="33"/>
    </row>
    <row r="67" spans="1:3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>
        <f t="shared" si="13"/>
        <v>0</v>
      </c>
      <c r="Y67" s="33">
        <f t="shared" ref="Y67:Y130" si="14">F67*X67</f>
        <v>0</v>
      </c>
      <c r="Z67" s="33" t="e">
        <f t="shared" si="12"/>
        <v>#DIV/0!</v>
      </c>
      <c r="AC67" s="33"/>
      <c r="AD67" s="33"/>
      <c r="AE67" s="33"/>
    </row>
    <row r="68" spans="1:3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3">
        <f t="shared" si="13"/>
        <v>0</v>
      </c>
      <c r="Y68" s="33">
        <f t="shared" si="14"/>
        <v>0</v>
      </c>
      <c r="Z68" s="33" t="e">
        <f t="shared" si="12"/>
        <v>#DIV/0!</v>
      </c>
      <c r="AC68" s="33"/>
      <c r="AD68" s="33"/>
      <c r="AE68" s="33"/>
    </row>
    <row r="69" spans="1:3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3">
        <f t="shared" si="13"/>
        <v>0</v>
      </c>
      <c r="Y69" s="33">
        <f t="shared" si="14"/>
        <v>0</v>
      </c>
      <c r="Z69" s="33" t="e">
        <f t="shared" si="12"/>
        <v>#DIV/0!</v>
      </c>
      <c r="AC69" s="33"/>
      <c r="AD69" s="33"/>
      <c r="AE69" s="33"/>
    </row>
    <row r="70" spans="1:3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3">
        <f t="shared" si="13"/>
        <v>0</v>
      </c>
      <c r="Y70" s="33">
        <f t="shared" si="14"/>
        <v>0</v>
      </c>
      <c r="Z70" s="33" t="e">
        <f t="shared" si="12"/>
        <v>#DIV/0!</v>
      </c>
      <c r="AC70" s="33"/>
      <c r="AD70" s="33"/>
      <c r="AE70" s="33"/>
    </row>
    <row r="71" spans="1:3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3">
        <f t="shared" si="13"/>
        <v>0</v>
      </c>
      <c r="Y71" s="33">
        <f t="shared" si="14"/>
        <v>0</v>
      </c>
      <c r="Z71" s="33" t="e">
        <f t="shared" si="12"/>
        <v>#DIV/0!</v>
      </c>
      <c r="AC71" s="33"/>
      <c r="AD71" s="33"/>
      <c r="AE71" s="33"/>
    </row>
    <row r="72" spans="1:3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3">
        <f t="shared" si="13"/>
        <v>0</v>
      </c>
      <c r="Y72" s="33">
        <f t="shared" si="14"/>
        <v>0</v>
      </c>
      <c r="Z72" s="33" t="e">
        <f t="shared" si="12"/>
        <v>#DIV/0!</v>
      </c>
      <c r="AC72" s="33"/>
      <c r="AD72" s="33"/>
      <c r="AE72" s="33"/>
    </row>
    <row r="73" spans="1:3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3">
        <f t="shared" si="13"/>
        <v>0</v>
      </c>
      <c r="Y73" s="33">
        <f t="shared" si="14"/>
        <v>0</v>
      </c>
      <c r="Z73" s="33" t="e">
        <f t="shared" si="12"/>
        <v>#DIV/0!</v>
      </c>
      <c r="AC73" s="33"/>
      <c r="AD73" s="33"/>
      <c r="AE73" s="33"/>
    </row>
    <row r="74" spans="1:3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3">
        <f t="shared" si="13"/>
        <v>0</v>
      </c>
      <c r="Y74" s="33">
        <f t="shared" si="14"/>
        <v>0</v>
      </c>
      <c r="Z74" s="33" t="e">
        <f t="shared" si="12"/>
        <v>#DIV/0!</v>
      </c>
      <c r="AC74" s="33"/>
      <c r="AD74" s="33"/>
      <c r="AE74" s="33"/>
    </row>
    <row r="75" spans="1:3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3">
        <f t="shared" si="13"/>
        <v>0</v>
      </c>
      <c r="Y75" s="33">
        <f t="shared" si="14"/>
        <v>0</v>
      </c>
      <c r="Z75" s="33" t="e">
        <f t="shared" si="12"/>
        <v>#DIV/0!</v>
      </c>
      <c r="AC75" s="33"/>
      <c r="AD75" s="33"/>
      <c r="AE75" s="33"/>
    </row>
    <row r="76" spans="1:3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3">
        <f t="shared" si="13"/>
        <v>0</v>
      </c>
      <c r="Y76" s="33">
        <f t="shared" si="14"/>
        <v>0</v>
      </c>
      <c r="Z76" s="33" t="e">
        <f t="shared" si="12"/>
        <v>#DIV/0!</v>
      </c>
      <c r="AC76" s="33"/>
      <c r="AD76" s="33"/>
      <c r="AE76" s="33"/>
    </row>
    <row r="77" spans="1:3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3">
        <f t="shared" si="13"/>
        <v>0</v>
      </c>
      <c r="Y77" s="33">
        <f t="shared" si="14"/>
        <v>0</v>
      </c>
      <c r="Z77" s="33" t="e">
        <f t="shared" si="12"/>
        <v>#DIV/0!</v>
      </c>
      <c r="AC77" s="33"/>
      <c r="AD77" s="33"/>
      <c r="AE77" s="33"/>
    </row>
    <row r="78" spans="1:3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3">
        <f t="shared" si="13"/>
        <v>0</v>
      </c>
      <c r="Y78" s="33">
        <f t="shared" si="14"/>
        <v>0</v>
      </c>
      <c r="Z78" s="33" t="e">
        <f t="shared" si="12"/>
        <v>#DIV/0!</v>
      </c>
      <c r="AC78" s="33"/>
      <c r="AD78" s="33"/>
      <c r="AE78" s="33"/>
    </row>
    <row r="79" spans="1:3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3">
        <f t="shared" si="13"/>
        <v>0</v>
      </c>
      <c r="Y79" s="33">
        <f t="shared" si="14"/>
        <v>0</v>
      </c>
      <c r="AC79" s="33"/>
      <c r="AD79" s="33"/>
      <c r="AE79" s="33"/>
    </row>
    <row r="80" spans="1:3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3">
        <f t="shared" si="13"/>
        <v>0</v>
      </c>
      <c r="Y80" s="33">
        <f t="shared" si="14"/>
        <v>0</v>
      </c>
      <c r="Z80" s="33" t="e">
        <f t="shared" ref="Z80:Z87" si="15">SUM(G80/F80)</f>
        <v>#DIV/0!</v>
      </c>
      <c r="AC80" s="33"/>
      <c r="AD80" s="33"/>
      <c r="AE80" s="33"/>
    </row>
    <row r="81" spans="1:3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3">
        <f t="shared" si="13"/>
        <v>0</v>
      </c>
      <c r="Y81" s="33">
        <f t="shared" si="14"/>
        <v>0</v>
      </c>
      <c r="Z81" s="33" t="e">
        <f t="shared" si="15"/>
        <v>#DIV/0!</v>
      </c>
      <c r="AC81" s="33"/>
      <c r="AD81" s="33"/>
      <c r="AE81" s="33"/>
    </row>
    <row r="82" spans="1:3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3">
        <f t="shared" si="13"/>
        <v>0</v>
      </c>
      <c r="Y82" s="33">
        <f t="shared" si="14"/>
        <v>0</v>
      </c>
      <c r="Z82" s="33" t="e">
        <f t="shared" si="15"/>
        <v>#DIV/0!</v>
      </c>
      <c r="AC82" s="33"/>
      <c r="AD82" s="33"/>
      <c r="AE82" s="33"/>
    </row>
    <row r="83" spans="1:3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3">
        <f t="shared" si="13"/>
        <v>0</v>
      </c>
      <c r="Y83" s="33">
        <f t="shared" si="14"/>
        <v>0</v>
      </c>
      <c r="Z83" s="33" t="e">
        <f t="shared" si="15"/>
        <v>#DIV/0!</v>
      </c>
      <c r="AC83" s="33"/>
      <c r="AD83" s="33"/>
      <c r="AE83" s="33"/>
    </row>
    <row r="84" spans="1:3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3">
        <f t="shared" si="13"/>
        <v>0</v>
      </c>
      <c r="Y84" s="33">
        <f t="shared" si="14"/>
        <v>0</v>
      </c>
      <c r="Z84" s="33" t="e">
        <f t="shared" si="15"/>
        <v>#DIV/0!</v>
      </c>
      <c r="AC84" s="33"/>
      <c r="AD84" s="33"/>
      <c r="AE84" s="33"/>
    </row>
    <row r="85" spans="1:3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3">
        <f t="shared" si="13"/>
        <v>0</v>
      </c>
      <c r="Y85" s="33">
        <f t="shared" si="14"/>
        <v>0</v>
      </c>
      <c r="Z85" s="33" t="e">
        <f t="shared" si="15"/>
        <v>#DIV/0!</v>
      </c>
      <c r="AC85" s="33"/>
      <c r="AD85" s="33"/>
      <c r="AE85" s="33"/>
    </row>
    <row r="86" spans="1:3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3">
        <f t="shared" si="13"/>
        <v>0</v>
      </c>
      <c r="Y86" s="33">
        <f t="shared" si="14"/>
        <v>0</v>
      </c>
      <c r="Z86" s="33" t="e">
        <f t="shared" si="15"/>
        <v>#DIV/0!</v>
      </c>
      <c r="AC86" s="33"/>
      <c r="AD86" s="33"/>
      <c r="AE86" s="33"/>
    </row>
    <row r="87" spans="1:3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>
        <f t="shared" si="13"/>
        <v>0</v>
      </c>
      <c r="Y87" s="33">
        <f t="shared" si="14"/>
        <v>0</v>
      </c>
      <c r="Z87" s="33" t="e">
        <f t="shared" si="15"/>
        <v>#DIV/0!</v>
      </c>
      <c r="AC87" s="33"/>
      <c r="AD87" s="33"/>
      <c r="AE87" s="33"/>
    </row>
    <row r="88" spans="1:3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3">
        <f t="shared" si="13"/>
        <v>0</v>
      </c>
      <c r="Y88" s="33">
        <f t="shared" si="14"/>
        <v>0</v>
      </c>
      <c r="AC88" s="33"/>
      <c r="AD88" s="33"/>
      <c r="AE88" s="33"/>
    </row>
    <row r="89" spans="1:3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3">
        <f t="shared" si="13"/>
        <v>0</v>
      </c>
      <c r="Y89" s="33">
        <f t="shared" si="14"/>
        <v>0</v>
      </c>
      <c r="AC89" s="33"/>
      <c r="AD89" s="33"/>
      <c r="AE89" s="33"/>
    </row>
    <row r="90" spans="1:3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3">
        <f t="shared" si="13"/>
        <v>0</v>
      </c>
      <c r="Y90" s="33">
        <f t="shared" si="14"/>
        <v>0</v>
      </c>
      <c r="AC90" s="33"/>
      <c r="AD90" s="33"/>
      <c r="AE90" s="33"/>
    </row>
    <row r="91" spans="1:3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3">
        <f t="shared" si="13"/>
        <v>0</v>
      </c>
      <c r="Y91" s="33">
        <f t="shared" si="14"/>
        <v>0</v>
      </c>
      <c r="AC91" s="33"/>
      <c r="AD91" s="33"/>
      <c r="AE91" s="33"/>
    </row>
    <row r="92" spans="1:3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3">
        <f t="shared" si="13"/>
        <v>0</v>
      </c>
      <c r="Y92" s="33">
        <f t="shared" si="14"/>
        <v>0</v>
      </c>
      <c r="AC92" s="33"/>
      <c r="AD92" s="33"/>
      <c r="AE92" s="33"/>
    </row>
    <row r="93" spans="1:3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3">
        <f t="shared" si="13"/>
        <v>0</v>
      </c>
      <c r="Y93" s="33">
        <f t="shared" si="14"/>
        <v>0</v>
      </c>
      <c r="AC93" s="33"/>
      <c r="AD93" s="33"/>
      <c r="AE93" s="33"/>
    </row>
    <row r="94" spans="1:3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3">
        <f t="shared" si="13"/>
        <v>0</v>
      </c>
      <c r="Y94" s="33">
        <f t="shared" si="14"/>
        <v>0</v>
      </c>
      <c r="AC94" s="33"/>
      <c r="AD94" s="33"/>
      <c r="AE94" s="33"/>
    </row>
    <row r="95" spans="1:3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3">
        <f t="shared" si="13"/>
        <v>0</v>
      </c>
      <c r="Y95" s="33">
        <f t="shared" si="14"/>
        <v>0</v>
      </c>
      <c r="AC95" s="33"/>
      <c r="AD95" s="33"/>
      <c r="AE95" s="33"/>
    </row>
    <row r="96" spans="1:3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3">
        <f t="shared" si="13"/>
        <v>0</v>
      </c>
      <c r="Y96" s="33">
        <f t="shared" si="14"/>
        <v>0</v>
      </c>
      <c r="AC96" s="33"/>
      <c r="AD96" s="33"/>
      <c r="AE96" s="33"/>
    </row>
    <row r="97" spans="1:3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3">
        <f t="shared" si="13"/>
        <v>0</v>
      </c>
      <c r="Y97" s="33">
        <f t="shared" si="14"/>
        <v>0</v>
      </c>
      <c r="AC97" s="33"/>
      <c r="AD97" s="33"/>
      <c r="AE97" s="33"/>
    </row>
    <row r="98" spans="1:3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3">
        <f t="shared" si="13"/>
        <v>0</v>
      </c>
      <c r="Y98" s="33">
        <f t="shared" si="14"/>
        <v>0</v>
      </c>
      <c r="AC98" s="33"/>
      <c r="AD98" s="33"/>
      <c r="AE98" s="33"/>
    </row>
    <row r="99" spans="1:3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3">
        <f t="shared" si="13"/>
        <v>0</v>
      </c>
      <c r="Y99" s="33">
        <f t="shared" si="14"/>
        <v>0</v>
      </c>
      <c r="AC99" s="33"/>
      <c r="AD99" s="33"/>
      <c r="AE99" s="33"/>
    </row>
    <row r="100" spans="1:3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3">
        <f t="shared" si="13"/>
        <v>0</v>
      </c>
      <c r="Y100" s="33">
        <f t="shared" si="14"/>
        <v>0</v>
      </c>
      <c r="AC100" s="33"/>
      <c r="AD100" s="33"/>
      <c r="AE100" s="33"/>
    </row>
    <row r="101" spans="1:3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3">
        <f t="shared" si="13"/>
        <v>0</v>
      </c>
      <c r="Y101" s="33">
        <f t="shared" si="14"/>
        <v>0</v>
      </c>
      <c r="AC101" s="33"/>
      <c r="AD101" s="33"/>
      <c r="AE101" s="33"/>
    </row>
    <row r="102" spans="1:3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3">
        <f t="shared" si="13"/>
        <v>0</v>
      </c>
      <c r="Y102" s="33">
        <f t="shared" si="14"/>
        <v>0</v>
      </c>
      <c r="Z102" s="33" t="s">
        <v>50</v>
      </c>
      <c r="AC102" s="33"/>
      <c r="AD102" s="33"/>
      <c r="AE102" s="33"/>
    </row>
    <row r="103" spans="1:3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3">
        <f t="shared" si="13"/>
        <v>0</v>
      </c>
      <c r="Y103" s="33">
        <f t="shared" si="14"/>
        <v>0</v>
      </c>
      <c r="AC103" s="33"/>
      <c r="AD103" s="33"/>
      <c r="AE103" s="33"/>
    </row>
    <row r="104" spans="1:3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3">
        <f t="shared" si="13"/>
        <v>0</v>
      </c>
      <c r="Y104" s="33">
        <f t="shared" si="14"/>
        <v>0</v>
      </c>
      <c r="AC104" s="33"/>
      <c r="AD104" s="33"/>
      <c r="AE104" s="33"/>
    </row>
    <row r="105" spans="1:3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3">
        <f t="shared" si="13"/>
        <v>0</v>
      </c>
      <c r="Y105" s="33">
        <f t="shared" si="14"/>
        <v>0</v>
      </c>
      <c r="AC105" s="33"/>
      <c r="AD105" s="33"/>
      <c r="AE105" s="33"/>
    </row>
    <row r="106" spans="1:3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3">
        <f t="shared" si="13"/>
        <v>0</v>
      </c>
      <c r="Y106" s="33">
        <f t="shared" si="14"/>
        <v>0</v>
      </c>
      <c r="AC106" s="33"/>
      <c r="AD106" s="33"/>
      <c r="AE106" s="33"/>
    </row>
    <row r="107" spans="1:3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>
        <f t="shared" si="13"/>
        <v>0</v>
      </c>
      <c r="Y107" s="33">
        <f t="shared" si="14"/>
        <v>0</v>
      </c>
      <c r="AC107" s="33"/>
      <c r="AD107" s="33"/>
      <c r="AE107" s="33"/>
    </row>
    <row r="108" spans="1:3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3">
        <f t="shared" si="13"/>
        <v>0</v>
      </c>
      <c r="Y108" s="33">
        <f t="shared" si="14"/>
        <v>0</v>
      </c>
      <c r="AC108" s="33"/>
      <c r="AD108" s="33"/>
      <c r="AE108" s="33"/>
    </row>
    <row r="109" spans="1:3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3">
        <f t="shared" si="13"/>
        <v>0</v>
      </c>
      <c r="Y109" s="33">
        <f t="shared" si="14"/>
        <v>0</v>
      </c>
      <c r="AC109" s="33"/>
      <c r="AD109" s="33"/>
      <c r="AE109" s="33"/>
    </row>
    <row r="110" spans="1:3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3">
        <f t="shared" si="13"/>
        <v>0</v>
      </c>
      <c r="Y110" s="33">
        <f t="shared" si="14"/>
        <v>0</v>
      </c>
      <c r="AC110" s="33"/>
      <c r="AD110" s="33"/>
      <c r="AE110" s="33"/>
    </row>
    <row r="111" spans="1:3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3">
        <f t="shared" si="13"/>
        <v>0</v>
      </c>
      <c r="Y111" s="33">
        <f t="shared" si="14"/>
        <v>0</v>
      </c>
      <c r="AC111" s="33"/>
      <c r="AD111" s="33"/>
      <c r="AE111" s="33"/>
    </row>
    <row r="112" spans="1:3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3">
        <f t="shared" si="13"/>
        <v>0</v>
      </c>
      <c r="Y112" s="33">
        <f t="shared" si="14"/>
        <v>0</v>
      </c>
      <c r="AC112" s="33"/>
      <c r="AD112" s="33"/>
      <c r="AE112" s="33"/>
    </row>
    <row r="113" spans="1:3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3">
        <f t="shared" si="13"/>
        <v>0</v>
      </c>
      <c r="Y113" s="33">
        <f t="shared" si="14"/>
        <v>0</v>
      </c>
      <c r="AC113" s="33"/>
      <c r="AD113" s="33"/>
      <c r="AE113" s="33"/>
    </row>
    <row r="114" spans="1:3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3">
        <f t="shared" si="13"/>
        <v>0</v>
      </c>
      <c r="Y114" s="33">
        <f t="shared" si="14"/>
        <v>0</v>
      </c>
      <c r="AC114" s="33"/>
      <c r="AD114" s="33"/>
      <c r="AE114" s="33"/>
    </row>
    <row r="115" spans="1:3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3">
        <f t="shared" si="13"/>
        <v>0</v>
      </c>
      <c r="Y115" s="33">
        <f t="shared" si="14"/>
        <v>0</v>
      </c>
      <c r="AC115" s="33"/>
      <c r="AD115" s="33"/>
      <c r="AE115" s="33"/>
    </row>
    <row r="116" spans="1:3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3">
        <f t="shared" si="13"/>
        <v>0</v>
      </c>
      <c r="Y116" s="33">
        <f t="shared" si="14"/>
        <v>0</v>
      </c>
      <c r="AC116" s="33"/>
      <c r="AD116" s="33"/>
      <c r="AE116" s="33"/>
    </row>
    <row r="117" spans="1:3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3">
        <f t="shared" si="13"/>
        <v>0</v>
      </c>
      <c r="Y117" s="33">
        <f t="shared" si="14"/>
        <v>0</v>
      </c>
      <c r="AC117" s="33"/>
      <c r="AD117" s="33"/>
      <c r="AE117" s="33"/>
    </row>
    <row r="118" spans="1:3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3">
        <f t="shared" si="13"/>
        <v>0</v>
      </c>
      <c r="Y118" s="33">
        <f t="shared" si="14"/>
        <v>0</v>
      </c>
      <c r="AC118" s="33"/>
      <c r="AD118" s="33"/>
      <c r="AE118" s="33"/>
    </row>
    <row r="119" spans="1:3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3">
        <f t="shared" si="13"/>
        <v>0</v>
      </c>
      <c r="Y119" s="33">
        <f t="shared" si="14"/>
        <v>0</v>
      </c>
      <c r="AC119" s="33"/>
      <c r="AD119" s="33"/>
      <c r="AE119" s="33"/>
    </row>
    <row r="120" spans="1:3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3">
        <f t="shared" si="13"/>
        <v>0</v>
      </c>
      <c r="Y120" s="33">
        <f t="shared" si="14"/>
        <v>0</v>
      </c>
      <c r="AC120" s="33"/>
      <c r="AD120" s="33"/>
      <c r="AE120" s="33"/>
    </row>
    <row r="121" spans="1:3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3">
        <f t="shared" si="13"/>
        <v>0</v>
      </c>
      <c r="Y121" s="33">
        <f t="shared" si="14"/>
        <v>0</v>
      </c>
      <c r="AC121" s="33"/>
      <c r="AD121" s="33"/>
      <c r="AE121" s="33"/>
    </row>
    <row r="122" spans="1:3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3">
        <f t="shared" si="13"/>
        <v>0</v>
      </c>
      <c r="Y122" s="33">
        <f t="shared" si="14"/>
        <v>0</v>
      </c>
      <c r="AC122" s="33"/>
      <c r="AD122" s="33"/>
      <c r="AE122" s="33"/>
    </row>
    <row r="123" spans="1:3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3">
        <f t="shared" si="13"/>
        <v>0</v>
      </c>
      <c r="Y123" s="33">
        <f t="shared" si="14"/>
        <v>0</v>
      </c>
      <c r="AC123" s="33"/>
      <c r="AD123" s="33"/>
      <c r="AE123" s="33"/>
    </row>
    <row r="124" spans="1:3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3">
        <f t="shared" si="13"/>
        <v>0</v>
      </c>
      <c r="Y124" s="33">
        <f t="shared" si="14"/>
        <v>0</v>
      </c>
      <c r="AC124" s="33"/>
      <c r="AD124" s="33"/>
      <c r="AE124" s="33"/>
    </row>
    <row r="125" spans="1:3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3">
        <f t="shared" si="13"/>
        <v>0</v>
      </c>
      <c r="Y125" s="33">
        <f t="shared" si="14"/>
        <v>0</v>
      </c>
      <c r="AC125" s="33"/>
      <c r="AD125" s="33"/>
      <c r="AE125" s="33"/>
    </row>
    <row r="126" spans="1:3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3">
        <f t="shared" si="13"/>
        <v>0</v>
      </c>
      <c r="Y126" s="33">
        <f t="shared" si="14"/>
        <v>0</v>
      </c>
      <c r="AC126" s="33"/>
      <c r="AD126" s="33"/>
      <c r="AE126" s="33"/>
    </row>
    <row r="127" spans="1:3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>
        <f t="shared" si="13"/>
        <v>0</v>
      </c>
      <c r="Y127" s="33">
        <f t="shared" si="14"/>
        <v>0</v>
      </c>
      <c r="AC127" s="33"/>
      <c r="AD127" s="33"/>
      <c r="AE127" s="33"/>
    </row>
    <row r="128" spans="1:3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3">
        <f t="shared" si="13"/>
        <v>0</v>
      </c>
      <c r="Y128" s="33">
        <f t="shared" si="14"/>
        <v>0</v>
      </c>
      <c r="AC128" s="33"/>
      <c r="AD128" s="33"/>
      <c r="AE128" s="33"/>
    </row>
    <row r="129" spans="1:3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3">
        <f t="shared" si="13"/>
        <v>0</v>
      </c>
      <c r="Y129" s="33">
        <f t="shared" si="14"/>
        <v>0</v>
      </c>
      <c r="AC129" s="33"/>
      <c r="AD129" s="33"/>
      <c r="AE129" s="33"/>
    </row>
    <row r="130" spans="1:3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3">
        <f t="shared" ref="X130:X189" si="16">SUM(H130:M130)</f>
        <v>0</v>
      </c>
      <c r="Y130" s="33">
        <f t="shared" si="14"/>
        <v>0</v>
      </c>
      <c r="AC130" s="33"/>
      <c r="AD130" s="33"/>
      <c r="AE130" s="33"/>
    </row>
    <row r="131" spans="1:3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3">
        <f t="shared" si="16"/>
        <v>0</v>
      </c>
      <c r="Y131" s="33">
        <f t="shared" ref="Y131:Y189" si="17">F131*X131</f>
        <v>0</v>
      </c>
      <c r="AC131" s="33"/>
      <c r="AD131" s="33"/>
      <c r="AE131" s="33"/>
    </row>
    <row r="132" spans="1:3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3">
        <f t="shared" si="16"/>
        <v>0</v>
      </c>
      <c r="Y132" s="33">
        <f t="shared" si="17"/>
        <v>0</v>
      </c>
      <c r="AC132" s="33"/>
      <c r="AD132" s="33"/>
      <c r="AE132" s="33"/>
    </row>
    <row r="133" spans="1:3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3">
        <f t="shared" si="16"/>
        <v>0</v>
      </c>
      <c r="Y133" s="33">
        <f t="shared" si="17"/>
        <v>0</v>
      </c>
      <c r="AC133" s="33"/>
      <c r="AD133" s="33"/>
      <c r="AE133" s="33"/>
    </row>
    <row r="134" spans="1:3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3">
        <f t="shared" si="16"/>
        <v>0</v>
      </c>
      <c r="Y134" s="33">
        <f t="shared" si="17"/>
        <v>0</v>
      </c>
      <c r="AC134" s="33"/>
      <c r="AD134" s="33"/>
      <c r="AE134" s="33"/>
    </row>
    <row r="135" spans="1:3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3">
        <f t="shared" si="16"/>
        <v>0</v>
      </c>
      <c r="Y135" s="33">
        <f t="shared" si="17"/>
        <v>0</v>
      </c>
      <c r="AC135" s="33"/>
      <c r="AD135" s="33"/>
      <c r="AE135" s="33"/>
    </row>
    <row r="136" spans="1:3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3">
        <f t="shared" si="16"/>
        <v>0</v>
      </c>
      <c r="Y136" s="33">
        <f t="shared" si="17"/>
        <v>0</v>
      </c>
      <c r="AC136" s="33"/>
      <c r="AD136" s="33"/>
      <c r="AE136" s="33"/>
    </row>
    <row r="137" spans="1:3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3">
        <f t="shared" si="16"/>
        <v>0</v>
      </c>
      <c r="Y137" s="33">
        <f t="shared" si="17"/>
        <v>0</v>
      </c>
      <c r="AC137" s="33"/>
      <c r="AD137" s="33"/>
      <c r="AE137" s="33"/>
    </row>
    <row r="138" spans="1:3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3">
        <f t="shared" si="16"/>
        <v>0</v>
      </c>
      <c r="Y138" s="33">
        <f t="shared" si="17"/>
        <v>0</v>
      </c>
      <c r="AC138" s="33"/>
      <c r="AD138" s="33"/>
      <c r="AE138" s="33"/>
    </row>
    <row r="139" spans="1:3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3">
        <f t="shared" si="16"/>
        <v>0</v>
      </c>
      <c r="Y139" s="33">
        <f t="shared" si="17"/>
        <v>0</v>
      </c>
      <c r="AC139" s="33"/>
      <c r="AD139" s="33"/>
      <c r="AE139" s="33"/>
    </row>
    <row r="140" spans="1:3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3">
        <f t="shared" si="16"/>
        <v>0</v>
      </c>
      <c r="Y140" s="33">
        <f t="shared" si="17"/>
        <v>0</v>
      </c>
      <c r="AC140" s="33"/>
      <c r="AD140" s="33"/>
      <c r="AE140" s="33"/>
    </row>
    <row r="141" spans="1:3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3">
        <f t="shared" si="16"/>
        <v>0</v>
      </c>
      <c r="Y141" s="33">
        <f t="shared" si="17"/>
        <v>0</v>
      </c>
      <c r="AC141" s="33"/>
      <c r="AD141" s="33"/>
      <c r="AE141" s="33"/>
    </row>
    <row r="142" spans="1:3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3">
        <f t="shared" si="16"/>
        <v>0</v>
      </c>
      <c r="Y142" s="33">
        <f t="shared" si="17"/>
        <v>0</v>
      </c>
      <c r="AC142" s="33"/>
      <c r="AD142" s="33"/>
      <c r="AE142" s="33"/>
    </row>
    <row r="143" spans="1:3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3">
        <f t="shared" si="16"/>
        <v>0</v>
      </c>
      <c r="Y143" s="33">
        <f t="shared" si="17"/>
        <v>0</v>
      </c>
      <c r="AC143" s="33"/>
      <c r="AD143" s="33"/>
      <c r="AE143" s="33"/>
    </row>
    <row r="144" spans="1:3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3">
        <f t="shared" si="16"/>
        <v>0</v>
      </c>
      <c r="Y144" s="33">
        <f t="shared" si="17"/>
        <v>0</v>
      </c>
      <c r="AC144" s="33"/>
      <c r="AD144" s="33"/>
      <c r="AE144" s="33"/>
    </row>
    <row r="145" spans="1:3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3">
        <f t="shared" si="16"/>
        <v>0</v>
      </c>
      <c r="Y145" s="33">
        <f t="shared" si="17"/>
        <v>0</v>
      </c>
      <c r="AC145" s="33"/>
      <c r="AD145" s="33"/>
      <c r="AE145" s="33"/>
    </row>
    <row r="146" spans="1:3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3">
        <f t="shared" si="16"/>
        <v>0</v>
      </c>
      <c r="Y146" s="33">
        <f t="shared" si="17"/>
        <v>0</v>
      </c>
      <c r="AC146" s="33"/>
      <c r="AD146" s="33"/>
      <c r="AE146" s="33"/>
    </row>
    <row r="147" spans="1:3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>
        <f t="shared" si="16"/>
        <v>0</v>
      </c>
      <c r="Y147" s="33">
        <f t="shared" si="17"/>
        <v>0</v>
      </c>
      <c r="AC147" s="33"/>
      <c r="AD147" s="33"/>
      <c r="AE147" s="33"/>
    </row>
    <row r="148" spans="1:3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3">
        <f t="shared" si="16"/>
        <v>0</v>
      </c>
      <c r="Y148" s="33">
        <f t="shared" si="17"/>
        <v>0</v>
      </c>
      <c r="AC148" s="33"/>
      <c r="AD148" s="33"/>
      <c r="AE148" s="33"/>
    </row>
    <row r="149" spans="1:3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3">
        <f t="shared" si="16"/>
        <v>0</v>
      </c>
      <c r="Y149" s="33">
        <f t="shared" si="17"/>
        <v>0</v>
      </c>
      <c r="AC149" s="33"/>
      <c r="AD149" s="33"/>
      <c r="AE149" s="33"/>
    </row>
    <row r="150" spans="1:3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3">
        <f t="shared" si="16"/>
        <v>0</v>
      </c>
      <c r="Y150" s="33">
        <f t="shared" si="17"/>
        <v>0</v>
      </c>
      <c r="AC150" s="33"/>
      <c r="AD150" s="33"/>
      <c r="AE150" s="33"/>
    </row>
    <row r="151" spans="1:3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3">
        <f t="shared" si="16"/>
        <v>0</v>
      </c>
      <c r="Y151" s="33">
        <f t="shared" si="17"/>
        <v>0</v>
      </c>
      <c r="AC151" s="33"/>
      <c r="AD151" s="33"/>
      <c r="AE151" s="33"/>
    </row>
    <row r="152" spans="1:3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3">
        <f t="shared" si="16"/>
        <v>0</v>
      </c>
      <c r="Y152" s="33">
        <f t="shared" si="17"/>
        <v>0</v>
      </c>
      <c r="AC152" s="33"/>
      <c r="AD152" s="33"/>
      <c r="AE152" s="33"/>
    </row>
    <row r="153" spans="1:3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3">
        <f t="shared" si="16"/>
        <v>0</v>
      </c>
      <c r="Y153" s="33">
        <f t="shared" si="17"/>
        <v>0</v>
      </c>
      <c r="AC153" s="33"/>
      <c r="AD153" s="33"/>
      <c r="AE153" s="33"/>
    </row>
    <row r="154" spans="1:3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3">
        <f t="shared" si="16"/>
        <v>0</v>
      </c>
      <c r="Y154" s="33">
        <f t="shared" si="17"/>
        <v>0</v>
      </c>
      <c r="AC154" s="33"/>
      <c r="AD154" s="33"/>
      <c r="AE154" s="33"/>
    </row>
    <row r="155" spans="1:3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3">
        <f t="shared" si="16"/>
        <v>0</v>
      </c>
      <c r="Y155" s="33">
        <f t="shared" si="17"/>
        <v>0</v>
      </c>
      <c r="AC155" s="33"/>
      <c r="AD155" s="33"/>
      <c r="AE155" s="33"/>
    </row>
    <row r="156" spans="1:3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3">
        <f t="shared" si="16"/>
        <v>0</v>
      </c>
      <c r="Y156" s="33">
        <f t="shared" si="17"/>
        <v>0</v>
      </c>
      <c r="AC156" s="33"/>
      <c r="AD156" s="33"/>
      <c r="AE156" s="33"/>
    </row>
    <row r="157" spans="1:3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3">
        <f t="shared" si="16"/>
        <v>0</v>
      </c>
      <c r="Y157" s="33">
        <f t="shared" si="17"/>
        <v>0</v>
      </c>
      <c r="AC157" s="33"/>
      <c r="AD157" s="33"/>
      <c r="AE157" s="33"/>
    </row>
    <row r="158" spans="1:3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3">
        <f t="shared" si="16"/>
        <v>0</v>
      </c>
      <c r="Y158" s="33">
        <f t="shared" si="17"/>
        <v>0</v>
      </c>
      <c r="AC158" s="33"/>
      <c r="AD158" s="33"/>
      <c r="AE158" s="33"/>
    </row>
    <row r="159" spans="1:3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3">
        <f t="shared" si="16"/>
        <v>0</v>
      </c>
      <c r="Y159" s="33">
        <f t="shared" si="17"/>
        <v>0</v>
      </c>
      <c r="AC159" s="33"/>
      <c r="AD159" s="33"/>
      <c r="AE159" s="33"/>
    </row>
    <row r="160" spans="1:3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3">
        <f t="shared" si="16"/>
        <v>0</v>
      </c>
      <c r="Y160" s="33">
        <f t="shared" si="17"/>
        <v>0</v>
      </c>
      <c r="AC160" s="33"/>
      <c r="AD160" s="33"/>
      <c r="AE160" s="33"/>
    </row>
    <row r="161" spans="1:3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3">
        <f t="shared" si="16"/>
        <v>0</v>
      </c>
      <c r="Y161" s="33">
        <f t="shared" si="17"/>
        <v>0</v>
      </c>
      <c r="AC161" s="33"/>
      <c r="AD161" s="33"/>
      <c r="AE161" s="33"/>
    </row>
    <row r="162" spans="1:3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3">
        <f t="shared" si="16"/>
        <v>0</v>
      </c>
      <c r="Y162" s="33">
        <f t="shared" si="17"/>
        <v>0</v>
      </c>
      <c r="AC162" s="33"/>
      <c r="AD162" s="33"/>
      <c r="AE162" s="33"/>
    </row>
    <row r="163" spans="1:3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3">
        <f t="shared" si="16"/>
        <v>0</v>
      </c>
      <c r="Y163" s="33">
        <f t="shared" si="17"/>
        <v>0</v>
      </c>
      <c r="AC163" s="33"/>
      <c r="AD163" s="33"/>
      <c r="AE163" s="33"/>
    </row>
    <row r="164" spans="1:3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3">
        <f t="shared" si="16"/>
        <v>0</v>
      </c>
      <c r="Y164" s="33">
        <f t="shared" si="17"/>
        <v>0</v>
      </c>
      <c r="AC164" s="33"/>
      <c r="AD164" s="33"/>
      <c r="AE164" s="33"/>
    </row>
    <row r="165" spans="1:3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3">
        <f t="shared" si="16"/>
        <v>0</v>
      </c>
      <c r="Y165" s="33">
        <f t="shared" si="17"/>
        <v>0</v>
      </c>
      <c r="AC165" s="33"/>
      <c r="AD165" s="33"/>
      <c r="AE165" s="33"/>
    </row>
    <row r="166" spans="1:3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3">
        <f t="shared" si="16"/>
        <v>0</v>
      </c>
      <c r="Y166" s="33">
        <f t="shared" si="17"/>
        <v>0</v>
      </c>
      <c r="AC166" s="33"/>
      <c r="AD166" s="33"/>
      <c r="AE166" s="33"/>
    </row>
    <row r="167" spans="1:3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>
        <f t="shared" si="16"/>
        <v>0</v>
      </c>
      <c r="Y167" s="33">
        <f t="shared" si="17"/>
        <v>0</v>
      </c>
      <c r="AC167" s="33"/>
      <c r="AD167" s="33"/>
      <c r="AE167" s="33"/>
    </row>
    <row r="168" spans="1:3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3">
        <f t="shared" si="16"/>
        <v>0</v>
      </c>
      <c r="Y168" s="33">
        <f t="shared" si="17"/>
        <v>0</v>
      </c>
      <c r="AC168" s="33"/>
      <c r="AD168" s="33"/>
      <c r="AE168" s="33"/>
    </row>
    <row r="169" spans="1:3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3">
        <f t="shared" si="16"/>
        <v>0</v>
      </c>
      <c r="Y169" s="33">
        <f t="shared" si="17"/>
        <v>0</v>
      </c>
      <c r="AC169" s="33"/>
      <c r="AD169" s="33"/>
      <c r="AE169" s="33"/>
    </row>
    <row r="170" spans="1:3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3">
        <f t="shared" si="16"/>
        <v>0</v>
      </c>
      <c r="Y170" s="33">
        <f t="shared" si="17"/>
        <v>0</v>
      </c>
      <c r="AC170" s="33"/>
      <c r="AD170" s="33"/>
      <c r="AE170" s="33"/>
    </row>
    <row r="171" spans="1:3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3">
        <f t="shared" si="16"/>
        <v>0</v>
      </c>
      <c r="Y171" s="33">
        <f t="shared" si="17"/>
        <v>0</v>
      </c>
      <c r="AC171" s="33"/>
      <c r="AD171" s="33"/>
      <c r="AE171" s="33"/>
    </row>
    <row r="172" spans="1:3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3">
        <f t="shared" si="16"/>
        <v>0</v>
      </c>
      <c r="Y172" s="33">
        <f t="shared" si="17"/>
        <v>0</v>
      </c>
      <c r="AC172" s="33"/>
      <c r="AD172" s="33"/>
      <c r="AE172" s="33"/>
    </row>
    <row r="173" spans="1:3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3">
        <f t="shared" si="16"/>
        <v>0</v>
      </c>
      <c r="Y173" s="33">
        <f t="shared" si="17"/>
        <v>0</v>
      </c>
      <c r="AC173" s="33"/>
      <c r="AD173" s="33"/>
      <c r="AE173" s="33"/>
    </row>
    <row r="174" spans="1:3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3">
        <f t="shared" si="16"/>
        <v>0</v>
      </c>
      <c r="Y174" s="33">
        <f t="shared" si="17"/>
        <v>0</v>
      </c>
      <c r="AC174" s="33"/>
      <c r="AD174" s="33"/>
      <c r="AE174" s="33"/>
    </row>
    <row r="175" spans="1:3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3">
        <f t="shared" si="16"/>
        <v>0</v>
      </c>
      <c r="Y175" s="33">
        <f t="shared" si="17"/>
        <v>0</v>
      </c>
      <c r="AC175" s="33"/>
      <c r="AD175" s="33"/>
      <c r="AE175" s="33"/>
    </row>
    <row r="176" spans="1:3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3">
        <f t="shared" si="16"/>
        <v>0</v>
      </c>
      <c r="Y176" s="33">
        <f t="shared" si="17"/>
        <v>0</v>
      </c>
      <c r="AC176" s="33"/>
      <c r="AD176" s="33"/>
      <c r="AE176" s="33"/>
    </row>
    <row r="177" spans="1:3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3">
        <f t="shared" si="16"/>
        <v>0</v>
      </c>
      <c r="Y177" s="33">
        <f t="shared" si="17"/>
        <v>0</v>
      </c>
      <c r="AC177" s="33"/>
      <c r="AD177" s="33"/>
      <c r="AE177" s="33"/>
    </row>
    <row r="178" spans="1:3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3">
        <f t="shared" si="16"/>
        <v>0</v>
      </c>
      <c r="Y178" s="33">
        <f t="shared" si="17"/>
        <v>0</v>
      </c>
      <c r="AC178" s="33"/>
      <c r="AD178" s="33"/>
      <c r="AE178" s="33"/>
    </row>
    <row r="179" spans="1:3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3">
        <f t="shared" si="16"/>
        <v>0</v>
      </c>
      <c r="Y179" s="33">
        <f t="shared" si="17"/>
        <v>0</v>
      </c>
      <c r="AC179" s="33"/>
      <c r="AD179" s="33"/>
      <c r="AE179" s="33"/>
    </row>
    <row r="180" spans="1:3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3">
        <f t="shared" si="16"/>
        <v>0</v>
      </c>
      <c r="Y180" s="33">
        <f t="shared" si="17"/>
        <v>0</v>
      </c>
      <c r="AC180" s="33"/>
      <c r="AD180" s="33"/>
      <c r="AE180" s="33"/>
    </row>
    <row r="181" spans="1:3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3">
        <f t="shared" si="16"/>
        <v>0</v>
      </c>
      <c r="Y181" s="33">
        <f t="shared" si="17"/>
        <v>0</v>
      </c>
      <c r="AC181" s="33"/>
      <c r="AD181" s="33"/>
      <c r="AE181" s="33"/>
    </row>
    <row r="182" spans="1:3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3">
        <f t="shared" si="16"/>
        <v>0</v>
      </c>
      <c r="Y182" s="33">
        <f t="shared" si="17"/>
        <v>0</v>
      </c>
      <c r="AC182" s="33"/>
      <c r="AD182" s="33"/>
      <c r="AE182" s="33"/>
    </row>
    <row r="183" spans="1:3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3">
        <f t="shared" si="16"/>
        <v>0</v>
      </c>
      <c r="Y183" s="33">
        <f t="shared" si="17"/>
        <v>0</v>
      </c>
      <c r="AC183" s="33"/>
      <c r="AD183" s="33"/>
      <c r="AE183" s="33"/>
    </row>
    <row r="184" spans="1:3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3">
        <f t="shared" si="16"/>
        <v>0</v>
      </c>
      <c r="Y184" s="33">
        <f t="shared" si="17"/>
        <v>0</v>
      </c>
      <c r="AC184" s="33"/>
      <c r="AD184" s="33"/>
      <c r="AE184" s="33"/>
    </row>
    <row r="185" spans="1:3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3">
        <f t="shared" si="16"/>
        <v>0</v>
      </c>
      <c r="Y185" s="33">
        <f t="shared" si="17"/>
        <v>0</v>
      </c>
      <c r="AC185" s="33"/>
      <c r="AD185" s="33"/>
      <c r="AE185" s="33"/>
    </row>
    <row r="186" spans="1:3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3">
        <f t="shared" si="16"/>
        <v>0</v>
      </c>
      <c r="Y186" s="33">
        <f t="shared" si="17"/>
        <v>0</v>
      </c>
      <c r="AC186" s="33"/>
      <c r="AD186" s="33"/>
      <c r="AE186" s="33"/>
    </row>
    <row r="187" spans="1:3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>
        <f t="shared" si="16"/>
        <v>0</v>
      </c>
      <c r="Y187" s="33">
        <f t="shared" si="17"/>
        <v>0</v>
      </c>
      <c r="AC187" s="33"/>
      <c r="AD187" s="33"/>
      <c r="AE187" s="33"/>
    </row>
    <row r="188" spans="1:3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3">
        <f t="shared" si="16"/>
        <v>0</v>
      </c>
      <c r="Y188" s="33">
        <f t="shared" si="17"/>
        <v>0</v>
      </c>
      <c r="AC188" s="33"/>
      <c r="AD188" s="33"/>
      <c r="AE188" s="33"/>
    </row>
    <row r="189" spans="1:3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3">
        <f t="shared" si="16"/>
        <v>0</v>
      </c>
      <c r="Y189" s="33">
        <f t="shared" si="17"/>
        <v>0</v>
      </c>
      <c r="AC189" s="33"/>
      <c r="AD189" s="33"/>
      <c r="AE189" s="33"/>
    </row>
    <row r="190" spans="1:3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AC190" s="33"/>
      <c r="AD190" s="33"/>
      <c r="AE190" s="33"/>
    </row>
    <row r="191" spans="1:3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3">
        <f>SUM(X3:X190)</f>
        <v>98</v>
      </c>
      <c r="Y191" s="33">
        <f>SUM(Y3:Y190)</f>
        <v>3641.6</v>
      </c>
      <c r="AC191" s="33"/>
      <c r="AD191" s="33"/>
      <c r="AE191" s="33"/>
    </row>
    <row r="192" spans="1:3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AC192" s="33"/>
      <c r="AD192" s="33"/>
      <c r="AE192" s="33"/>
    </row>
    <row r="193" spans="1:3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AC193" s="33"/>
      <c r="AD193" s="33"/>
      <c r="AE193" s="33"/>
    </row>
    <row r="194" spans="1:3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AC194" s="33"/>
      <c r="AD194" s="33"/>
      <c r="AE194" s="33"/>
    </row>
    <row r="195" spans="1:3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AC195" s="33"/>
      <c r="AD195" s="33"/>
      <c r="AE195" s="33"/>
    </row>
    <row r="196" spans="1:3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AC196" s="33"/>
      <c r="AD196" s="33"/>
      <c r="AE196" s="33"/>
    </row>
    <row r="197" spans="1:3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AC197" s="33"/>
      <c r="AD197" s="33"/>
      <c r="AE197" s="33"/>
    </row>
    <row r="198" spans="1:3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AC198" s="33"/>
      <c r="AD198" s="33"/>
      <c r="AE198" s="33"/>
    </row>
    <row r="199" spans="1:3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AC199" s="33"/>
      <c r="AD199" s="33"/>
      <c r="AE199" s="33"/>
    </row>
    <row r="200" spans="1:3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AC200" s="33"/>
      <c r="AD200" s="33"/>
      <c r="AE200" s="33"/>
    </row>
    <row r="201" spans="1:3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AC201" s="33"/>
      <c r="AD201" s="33"/>
      <c r="AE201" s="33"/>
    </row>
    <row r="202" spans="1:3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AC202" s="33"/>
      <c r="AD202" s="33"/>
      <c r="AE202" s="33"/>
    </row>
    <row r="203" spans="1:3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AC203" s="33"/>
      <c r="AD203" s="33"/>
      <c r="AE203" s="33"/>
    </row>
    <row r="204" spans="1:3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AC204" s="33"/>
      <c r="AD204" s="33"/>
      <c r="AE204" s="33"/>
    </row>
    <row r="205" spans="1:3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AC205" s="33"/>
      <c r="AD205" s="33"/>
      <c r="AE205" s="33"/>
    </row>
    <row r="206" spans="1:3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AC206" s="33"/>
      <c r="AD206" s="33"/>
      <c r="AE206" s="33"/>
    </row>
    <row r="207" spans="1:3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AC207" s="33"/>
      <c r="AD207" s="33"/>
      <c r="AE207" s="33"/>
    </row>
    <row r="208" spans="1:3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AC208" s="33"/>
      <c r="AD208" s="33"/>
      <c r="AE208" s="33"/>
    </row>
    <row r="209" spans="1:3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AC209" s="33"/>
      <c r="AD209" s="33"/>
      <c r="AE209" s="33"/>
    </row>
    <row r="210" spans="1:3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AC210" s="33"/>
      <c r="AD210" s="33"/>
      <c r="AE210" s="33"/>
    </row>
    <row r="211" spans="1:3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AC211" s="33"/>
      <c r="AD211" s="33"/>
      <c r="AE211" s="33"/>
    </row>
  </sheetData>
  <phoneticPr fontId="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211"/>
  <sheetViews>
    <sheetView workbookViewId="0">
      <selection activeCell="AA19" sqref="AA19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2.5" style="10" bestFit="1" customWidth="1"/>
    <col min="4" max="4" width="37.1640625" style="10" bestFit="1" customWidth="1"/>
    <col min="5" max="5" width="11" style="10" bestFit="1" customWidth="1"/>
    <col min="6" max="6" width="9.6640625" style="10" customWidth="1"/>
    <col min="7" max="7" width="11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2" bestFit="1" customWidth="1"/>
    <col min="32" max="16384" width="8.83203125" style="10"/>
  </cols>
  <sheetData>
    <row r="1" spans="1:39" ht="16" x14ac:dyDescent="0.2">
      <c r="A1" s="8" t="s">
        <v>51</v>
      </c>
      <c r="B1" s="9"/>
      <c r="C1" s="9"/>
      <c r="D1" s="9" t="s">
        <v>218</v>
      </c>
      <c r="E1" s="9"/>
      <c r="F1" s="9">
        <f>X192</f>
        <v>61</v>
      </c>
      <c r="G1" s="9">
        <f>Y192</f>
        <v>3414.5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Apanage</v>
      </c>
      <c r="AH1" s="10" t="str">
        <f t="shared" ref="AH1:AM1" si="0">$A$1</f>
        <v>Apanage</v>
      </c>
      <c r="AI1" s="10" t="str">
        <f t="shared" si="0"/>
        <v>Apanage</v>
      </c>
      <c r="AJ1" s="10" t="str">
        <f t="shared" si="0"/>
        <v>Apanage</v>
      </c>
      <c r="AK1" s="10" t="str">
        <f t="shared" si="0"/>
        <v>Apanage</v>
      </c>
      <c r="AL1" s="10" t="str">
        <f t="shared" si="0"/>
        <v>Apanage</v>
      </c>
      <c r="AM1" s="10" t="str">
        <f t="shared" si="0"/>
        <v>Apanage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G3"/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AF3" s="10" t="s">
        <v>12</v>
      </c>
      <c r="AG3" s="10">
        <f>SUMIF($A$3:$A$185,AF3,$Y$3:$Y$185)</f>
        <v>1510</v>
      </c>
      <c r="AH3" s="10">
        <f>SUMIF($A$3:$A$185,AF3,$H$3:$H$185)</f>
        <v>2</v>
      </c>
      <c r="AI3" s="10">
        <f>SUMIF($A$3:$A$185,AF3,$I$3:$I$185)</f>
        <v>10</v>
      </c>
      <c r="AJ3" s="10">
        <f>SUMIF($A$3:$A$185,AF3,$J$3:$J$185)</f>
        <v>8</v>
      </c>
      <c r="AK3" s="10">
        <f>SUMIF($A$3:$A$185,AF3,$K$3:$K$185)</f>
        <v>7</v>
      </c>
      <c r="AL3" s="10">
        <f>SUMIF($A$3:$A$185,AF3,$L$3:$L$185)</f>
        <v>3</v>
      </c>
      <c r="AM3" s="10">
        <f>SUMIF($A$3:$A$185,AF3,$M$3:$M$185)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Z4" s="10" t="e">
        <f t="shared" ref="Z4:Z67" si="1">SUM(G4/F4)</f>
        <v>#DIV/0!</v>
      </c>
      <c r="AF4" s="10" t="s">
        <v>13</v>
      </c>
      <c r="AG4" s="10">
        <f t="shared" ref="AG4:AG14" si="2">SUMIF($A$3:$A$185,AF4,$Y$3:$Y$185)</f>
        <v>1904.5</v>
      </c>
      <c r="AH4" s="10">
        <f t="shared" ref="AH4:AH14" si="3">SUMIF($A$3:$A$185,AF4,$H$3:$H$185)</f>
        <v>4</v>
      </c>
      <c r="AI4" s="10">
        <f t="shared" ref="AI4:AI14" si="4">SUMIF($A$3:$A$185,AF4,$I$3:$I$185)</f>
        <v>8</v>
      </c>
      <c r="AJ4" s="10">
        <f t="shared" ref="AJ4:AJ14" si="5">SUMIF($A$3:$A$185,AF4,$J$3:$J$185)</f>
        <v>9</v>
      </c>
      <c r="AK4" s="10">
        <f t="shared" ref="AK4:AK14" si="6">SUMIF($A$3:$A$185,AF4,$K$3:$K$185)</f>
        <v>7</v>
      </c>
      <c r="AL4" s="10">
        <f t="shared" ref="AL4:AL14" si="7">SUMIF($A$3:$A$185,AF4,$L$3:$L$185)</f>
        <v>3</v>
      </c>
      <c r="AM4" s="10">
        <f t="shared" ref="AM4:AM14" si="8">SUMIF($A$3:$A$185,AF4,$M$3:$M$185)</f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Z5" s="10" t="e">
        <f t="shared" si="1"/>
        <v>#DIV/0!</v>
      </c>
      <c r="AF5" s="10" t="s">
        <v>14</v>
      </c>
      <c r="AG5" s="10">
        <f t="shared" si="2"/>
        <v>0</v>
      </c>
      <c r="AH5" s="10">
        <f t="shared" si="3"/>
        <v>0</v>
      </c>
      <c r="AI5" s="10">
        <f t="shared" si="4"/>
        <v>0</v>
      </c>
      <c r="AJ5" s="10">
        <f t="shared" si="5"/>
        <v>0</v>
      </c>
      <c r="AK5" s="10">
        <f t="shared" si="6"/>
        <v>0</v>
      </c>
      <c r="AL5" s="10">
        <f t="shared" si="7"/>
        <v>0</v>
      </c>
      <c r="AM5" s="10">
        <f t="shared" si="8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ref="X6:X66" si="9">SUM(H6:M6)</f>
        <v>0</v>
      </c>
      <c r="Y6" s="10">
        <f t="shared" ref="Y6:Y66" si="10">F6*X6</f>
        <v>0</v>
      </c>
      <c r="Z6" s="10" t="e">
        <f t="shared" si="1"/>
        <v>#DIV/0!</v>
      </c>
      <c r="AF6" s="10" t="s">
        <v>15</v>
      </c>
      <c r="AG6" s="10">
        <f t="shared" si="2"/>
        <v>0</v>
      </c>
      <c r="AH6" s="10">
        <f t="shared" si="3"/>
        <v>0</v>
      </c>
      <c r="AI6" s="10">
        <f t="shared" si="4"/>
        <v>0</v>
      </c>
      <c r="AJ6" s="10">
        <f t="shared" si="5"/>
        <v>0</v>
      </c>
      <c r="AK6" s="10">
        <f t="shared" si="6"/>
        <v>0</v>
      </c>
      <c r="AL6" s="10">
        <f t="shared" si="7"/>
        <v>0</v>
      </c>
      <c r="AM6" s="10">
        <f t="shared" si="8"/>
        <v>0</v>
      </c>
    </row>
    <row r="7" spans="1:39" x14ac:dyDescent="0.2">
      <c r="A7" t="s">
        <v>12</v>
      </c>
      <c r="B7">
        <v>400100</v>
      </c>
      <c r="C7" t="s">
        <v>141</v>
      </c>
      <c r="D7" t="s">
        <v>221</v>
      </c>
      <c r="E7" t="s">
        <v>220</v>
      </c>
      <c r="F7">
        <v>46</v>
      </c>
      <c r="G7">
        <v>139</v>
      </c>
      <c r="H7"/>
      <c r="I7">
        <v>2</v>
      </c>
      <c r="J7">
        <v>1</v>
      </c>
      <c r="K7">
        <v>1</v>
      </c>
      <c r="L7"/>
      <c r="M7"/>
      <c r="N7"/>
      <c r="O7"/>
      <c r="P7"/>
      <c r="Q7"/>
      <c r="R7"/>
      <c r="S7"/>
      <c r="T7"/>
      <c r="U7"/>
      <c r="V7"/>
      <c r="W7"/>
      <c r="X7" s="10">
        <f t="shared" si="9"/>
        <v>4</v>
      </c>
      <c r="Y7" s="10">
        <f t="shared" si="10"/>
        <v>184</v>
      </c>
      <c r="Z7" s="10">
        <f t="shared" si="1"/>
        <v>3.0217391304347827</v>
      </c>
      <c r="AA7" t="s">
        <v>88</v>
      </c>
      <c r="AF7" s="10" t="s">
        <v>16</v>
      </c>
      <c r="AG7" s="10">
        <f t="shared" si="2"/>
        <v>0</v>
      </c>
      <c r="AH7" s="10">
        <f t="shared" si="3"/>
        <v>0</v>
      </c>
      <c r="AI7" s="10">
        <f t="shared" si="4"/>
        <v>0</v>
      </c>
      <c r="AJ7" s="10">
        <f t="shared" si="5"/>
        <v>0</v>
      </c>
      <c r="AK7" s="10">
        <f t="shared" si="6"/>
        <v>0</v>
      </c>
      <c r="AL7" s="10">
        <f t="shared" si="7"/>
        <v>0</v>
      </c>
      <c r="AM7" s="10">
        <f t="shared" si="8"/>
        <v>0</v>
      </c>
    </row>
    <row r="8" spans="1:39" x14ac:dyDescent="0.2">
      <c r="A8" t="s">
        <v>13</v>
      </c>
      <c r="B8">
        <v>400665</v>
      </c>
      <c r="C8" t="s">
        <v>141</v>
      </c>
      <c r="D8" t="s">
        <v>222</v>
      </c>
      <c r="E8" t="s">
        <v>219</v>
      </c>
      <c r="F8">
        <v>62.5</v>
      </c>
      <c r="G8">
        <v>179</v>
      </c>
      <c r="H8">
        <v>1</v>
      </c>
      <c r="I8">
        <v>2</v>
      </c>
      <c r="J8">
        <v>1</v>
      </c>
      <c r="K8">
        <v>1</v>
      </c>
      <c r="L8">
        <v>1</v>
      </c>
      <c r="M8"/>
      <c r="N8"/>
      <c r="O8"/>
      <c r="P8"/>
      <c r="Q8"/>
      <c r="R8"/>
      <c r="S8"/>
      <c r="T8"/>
      <c r="U8"/>
      <c r="V8"/>
      <c r="W8"/>
      <c r="X8" s="10">
        <f t="shared" si="9"/>
        <v>6</v>
      </c>
      <c r="Y8" s="10">
        <f t="shared" si="10"/>
        <v>375</v>
      </c>
      <c r="Z8" s="10">
        <f t="shared" si="1"/>
        <v>2.8639999999999999</v>
      </c>
      <c r="AA8" t="s">
        <v>88</v>
      </c>
      <c r="AF8" s="10" t="s">
        <v>17</v>
      </c>
      <c r="AG8" s="10">
        <f t="shared" si="2"/>
        <v>0</v>
      </c>
      <c r="AH8" s="10">
        <f t="shared" si="3"/>
        <v>0</v>
      </c>
      <c r="AI8" s="10">
        <f t="shared" si="4"/>
        <v>0</v>
      </c>
      <c r="AJ8" s="10">
        <f t="shared" si="5"/>
        <v>0</v>
      </c>
      <c r="AK8" s="10">
        <f t="shared" si="6"/>
        <v>0</v>
      </c>
      <c r="AL8" s="10">
        <f t="shared" si="7"/>
        <v>0</v>
      </c>
      <c r="AM8" s="10">
        <f t="shared" si="8"/>
        <v>0</v>
      </c>
    </row>
    <row r="9" spans="1:39" x14ac:dyDescent="0.2">
      <c r="A9" t="s">
        <v>12</v>
      </c>
      <c r="B9">
        <v>400370</v>
      </c>
      <c r="C9" t="s">
        <v>141</v>
      </c>
      <c r="D9" t="s">
        <v>223</v>
      </c>
      <c r="E9" t="s">
        <v>155</v>
      </c>
      <c r="F9">
        <v>62.5</v>
      </c>
      <c r="G9">
        <v>179</v>
      </c>
      <c r="H9"/>
      <c r="I9">
        <v>1</v>
      </c>
      <c r="J9">
        <v>2</v>
      </c>
      <c r="K9">
        <v>1</v>
      </c>
      <c r="L9"/>
      <c r="M9"/>
      <c r="N9"/>
      <c r="O9"/>
      <c r="P9"/>
      <c r="Q9"/>
      <c r="R9"/>
      <c r="S9"/>
      <c r="T9"/>
      <c r="U9"/>
      <c r="V9"/>
      <c r="W9"/>
      <c r="X9" s="10">
        <f t="shared" si="9"/>
        <v>4</v>
      </c>
      <c r="Y9" s="10">
        <f t="shared" si="10"/>
        <v>250</v>
      </c>
      <c r="Z9" s="10">
        <f t="shared" si="1"/>
        <v>2.8639999999999999</v>
      </c>
      <c r="AF9" s="10" t="s">
        <v>18</v>
      </c>
      <c r="AG9" s="10">
        <f t="shared" si="2"/>
        <v>0</v>
      </c>
      <c r="AH9" s="10">
        <f t="shared" si="3"/>
        <v>0</v>
      </c>
      <c r="AI9" s="10">
        <f t="shared" si="4"/>
        <v>0</v>
      </c>
      <c r="AJ9" s="10">
        <f t="shared" si="5"/>
        <v>0</v>
      </c>
      <c r="AK9" s="10">
        <f t="shared" si="6"/>
        <v>0</v>
      </c>
      <c r="AL9" s="10">
        <f t="shared" si="7"/>
        <v>0</v>
      </c>
      <c r="AM9" s="10">
        <f t="shared" si="8"/>
        <v>0</v>
      </c>
    </row>
    <row r="10" spans="1:39" x14ac:dyDescent="0.2">
      <c r="A10" t="s">
        <v>13</v>
      </c>
      <c r="B10">
        <v>400090</v>
      </c>
      <c r="C10" t="s">
        <v>141</v>
      </c>
      <c r="D10" t="s">
        <v>224</v>
      </c>
      <c r="E10" t="s">
        <v>155</v>
      </c>
      <c r="F10">
        <v>78</v>
      </c>
      <c r="G10">
        <v>219</v>
      </c>
      <c r="H10">
        <v>1</v>
      </c>
      <c r="I10">
        <v>1</v>
      </c>
      <c r="J10">
        <v>1</v>
      </c>
      <c r="K10">
        <v>1</v>
      </c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9"/>
        <v>4</v>
      </c>
      <c r="Y10" s="10">
        <f t="shared" si="10"/>
        <v>312</v>
      </c>
      <c r="Z10" s="10">
        <f t="shared" si="1"/>
        <v>2.8076923076923075</v>
      </c>
      <c r="AF10" s="10" t="s">
        <v>19</v>
      </c>
      <c r="AG10" s="10">
        <f t="shared" si="2"/>
        <v>0</v>
      </c>
      <c r="AH10" s="10">
        <f t="shared" si="3"/>
        <v>0</v>
      </c>
      <c r="AI10" s="10">
        <f t="shared" si="4"/>
        <v>0</v>
      </c>
      <c r="AJ10" s="10">
        <f t="shared" si="5"/>
        <v>0</v>
      </c>
      <c r="AK10" s="10">
        <f t="shared" si="6"/>
        <v>0</v>
      </c>
      <c r="AL10" s="10">
        <f t="shared" si="7"/>
        <v>0</v>
      </c>
      <c r="AM10" s="10">
        <f t="shared" si="8"/>
        <v>0</v>
      </c>
    </row>
    <row r="11" spans="1:39" x14ac:dyDescent="0.2">
      <c r="A11" t="s">
        <v>12</v>
      </c>
      <c r="B11">
        <v>400140</v>
      </c>
      <c r="C11" t="s">
        <v>141</v>
      </c>
      <c r="D11" t="s">
        <v>225</v>
      </c>
      <c r="E11" t="s">
        <v>122</v>
      </c>
      <c r="F11">
        <v>54</v>
      </c>
      <c r="G11">
        <v>149</v>
      </c>
      <c r="H11"/>
      <c r="I11">
        <v>2</v>
      </c>
      <c r="J11">
        <v>1</v>
      </c>
      <c r="K11">
        <v>1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0">
        <f t="shared" si="9"/>
        <v>5</v>
      </c>
      <c r="Y11" s="10">
        <f t="shared" si="10"/>
        <v>270</v>
      </c>
      <c r="Z11" s="10">
        <f t="shared" si="1"/>
        <v>2.7592592592592591</v>
      </c>
      <c r="AF11" s="10" t="s">
        <v>20</v>
      </c>
      <c r="AG11" s="10">
        <f t="shared" si="2"/>
        <v>0</v>
      </c>
      <c r="AH11" s="10">
        <f t="shared" si="3"/>
        <v>0</v>
      </c>
      <c r="AI11" s="10">
        <f t="shared" si="4"/>
        <v>0</v>
      </c>
      <c r="AJ11" s="10">
        <f t="shared" si="5"/>
        <v>0</v>
      </c>
      <c r="AK11" s="10">
        <f t="shared" si="6"/>
        <v>0</v>
      </c>
      <c r="AL11" s="10">
        <f t="shared" si="7"/>
        <v>0</v>
      </c>
      <c r="AM11" s="10">
        <f t="shared" si="8"/>
        <v>0</v>
      </c>
    </row>
    <row r="12" spans="1:39" x14ac:dyDescent="0.2">
      <c r="A12" t="s">
        <v>13</v>
      </c>
      <c r="B12">
        <v>400305</v>
      </c>
      <c r="C12" t="s">
        <v>141</v>
      </c>
      <c r="D12" t="s">
        <v>226</v>
      </c>
      <c r="E12" t="s">
        <v>122</v>
      </c>
      <c r="F12">
        <v>54</v>
      </c>
      <c r="G12">
        <v>149</v>
      </c>
      <c r="H12"/>
      <c r="I12">
        <v>1</v>
      </c>
      <c r="J12">
        <v>1</v>
      </c>
      <c r="K12">
        <v>1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0">
        <f t="shared" si="9"/>
        <v>4</v>
      </c>
      <c r="Y12" s="10">
        <f t="shared" si="10"/>
        <v>216</v>
      </c>
      <c r="Z12" s="10">
        <f t="shared" si="1"/>
        <v>2.7592592592592591</v>
      </c>
      <c r="AF12" s="10" t="s">
        <v>21</v>
      </c>
      <c r="AG12" s="10">
        <f t="shared" si="2"/>
        <v>0</v>
      </c>
      <c r="AH12" s="10">
        <f t="shared" si="3"/>
        <v>0</v>
      </c>
      <c r="AI12" s="10">
        <f t="shared" si="4"/>
        <v>0</v>
      </c>
      <c r="AJ12" s="10">
        <f t="shared" si="5"/>
        <v>0</v>
      </c>
      <c r="AK12" s="10">
        <f t="shared" si="6"/>
        <v>0</v>
      </c>
      <c r="AL12" s="10">
        <f t="shared" si="7"/>
        <v>0</v>
      </c>
      <c r="AM12" s="10">
        <f t="shared" si="8"/>
        <v>0</v>
      </c>
    </row>
    <row r="13" spans="1:39" x14ac:dyDescent="0.2">
      <c r="A13" t="s">
        <v>13</v>
      </c>
      <c r="B13">
        <v>400210</v>
      </c>
      <c r="C13" t="s">
        <v>141</v>
      </c>
      <c r="D13" t="s">
        <v>227</v>
      </c>
      <c r="E13" t="s">
        <v>162</v>
      </c>
      <c r="F13">
        <v>54</v>
      </c>
      <c r="G13">
        <v>149</v>
      </c>
      <c r="H13">
        <v>1</v>
      </c>
      <c r="I13">
        <v>1</v>
      </c>
      <c r="J13">
        <v>2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9"/>
        <v>6</v>
      </c>
      <c r="Y13" s="10">
        <f t="shared" si="10"/>
        <v>324</v>
      </c>
      <c r="Z13" s="10">
        <f t="shared" si="1"/>
        <v>2.7592592592592591</v>
      </c>
      <c r="AF13" s="10" t="s">
        <v>22</v>
      </c>
      <c r="AG13" s="10">
        <f t="shared" si="2"/>
        <v>0</v>
      </c>
      <c r="AH13" s="10">
        <f t="shared" si="3"/>
        <v>0</v>
      </c>
      <c r="AI13" s="10">
        <f t="shared" si="4"/>
        <v>0</v>
      </c>
      <c r="AJ13" s="10">
        <f t="shared" si="5"/>
        <v>0</v>
      </c>
      <c r="AK13" s="10">
        <f t="shared" si="6"/>
        <v>0</v>
      </c>
      <c r="AL13" s="10">
        <f t="shared" si="7"/>
        <v>0</v>
      </c>
      <c r="AM13" s="10">
        <f t="shared" si="8"/>
        <v>0</v>
      </c>
    </row>
    <row r="14" spans="1:39" x14ac:dyDescent="0.2">
      <c r="A14" t="s">
        <v>13</v>
      </c>
      <c r="B14">
        <v>400230</v>
      </c>
      <c r="C14" t="s">
        <v>141</v>
      </c>
      <c r="D14" t="s">
        <v>228</v>
      </c>
      <c r="E14" t="s">
        <v>229</v>
      </c>
      <c r="F14">
        <v>62.5</v>
      </c>
      <c r="G14">
        <f t="shared" ref="G14" si="11">SUM(F14*2.8)</f>
        <v>175</v>
      </c>
      <c r="H14">
        <v>1</v>
      </c>
      <c r="I14">
        <v>1</v>
      </c>
      <c r="J14">
        <v>1</v>
      </c>
      <c r="K14">
        <v>1</v>
      </c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9"/>
        <v>4</v>
      </c>
      <c r="Y14" s="10">
        <f t="shared" si="10"/>
        <v>250</v>
      </c>
      <c r="Z14" s="10">
        <f t="shared" si="1"/>
        <v>2.8</v>
      </c>
      <c r="AF14" s="10" t="s">
        <v>23</v>
      </c>
      <c r="AG14" s="10">
        <f t="shared" si="2"/>
        <v>0</v>
      </c>
      <c r="AH14" s="10">
        <f t="shared" si="3"/>
        <v>0</v>
      </c>
      <c r="AI14" s="10">
        <f t="shared" si="4"/>
        <v>0</v>
      </c>
      <c r="AJ14" s="10">
        <f t="shared" si="5"/>
        <v>0</v>
      </c>
      <c r="AK14" s="10">
        <f t="shared" si="6"/>
        <v>0</v>
      </c>
      <c r="AL14" s="10">
        <f t="shared" si="7"/>
        <v>0</v>
      </c>
      <c r="AM14" s="10">
        <f t="shared" si="8"/>
        <v>0</v>
      </c>
    </row>
    <row r="15" spans="1:39" x14ac:dyDescent="0.2">
      <c r="A15" t="s">
        <v>13</v>
      </c>
      <c r="B15">
        <v>400180</v>
      </c>
      <c r="C15" t="s">
        <v>141</v>
      </c>
      <c r="D15" t="s">
        <v>231</v>
      </c>
      <c r="E15" t="s">
        <v>230</v>
      </c>
      <c r="F15">
        <v>54</v>
      </c>
      <c r="G15">
        <v>149</v>
      </c>
      <c r="H15"/>
      <c r="I15">
        <v>1</v>
      </c>
      <c r="J15">
        <v>2</v>
      </c>
      <c r="K15">
        <v>1</v>
      </c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9"/>
        <v>4</v>
      </c>
      <c r="Y15" s="10">
        <f t="shared" si="10"/>
        <v>216</v>
      </c>
      <c r="Z15" s="10">
        <f t="shared" si="1"/>
        <v>2.7592592592592591</v>
      </c>
      <c r="AF15" s="10" t="str">
        <f>A1</f>
        <v>Apanage</v>
      </c>
      <c r="AG15" s="10">
        <f>SUM(AG3:AG14)</f>
        <v>3414.5</v>
      </c>
      <c r="AH15" s="10">
        <f t="shared" ref="AH15:AM15" si="12">SUM(AH3:AH14)</f>
        <v>6</v>
      </c>
      <c r="AI15" s="10">
        <f t="shared" si="12"/>
        <v>18</v>
      </c>
      <c r="AJ15" s="10">
        <f t="shared" si="12"/>
        <v>17</v>
      </c>
      <c r="AK15" s="10">
        <f t="shared" si="12"/>
        <v>14</v>
      </c>
      <c r="AL15" s="10">
        <f t="shared" si="12"/>
        <v>6</v>
      </c>
      <c r="AM15" s="10">
        <f t="shared" si="12"/>
        <v>0</v>
      </c>
    </row>
    <row r="16" spans="1:39" x14ac:dyDescent="0.2">
      <c r="A16" t="s">
        <v>12</v>
      </c>
      <c r="B16">
        <v>400350</v>
      </c>
      <c r="C16" t="s">
        <v>141</v>
      </c>
      <c r="D16" t="s">
        <v>232</v>
      </c>
      <c r="E16" t="s">
        <v>137</v>
      </c>
      <c r="F16">
        <v>42.5</v>
      </c>
      <c r="G16">
        <v>139</v>
      </c>
      <c r="H16"/>
      <c r="I16">
        <v>1</v>
      </c>
      <c r="J16">
        <v>1</v>
      </c>
      <c r="K16">
        <v>1</v>
      </c>
      <c r="L16">
        <v>1</v>
      </c>
      <c r="M16"/>
      <c r="N16"/>
      <c r="O16"/>
      <c r="P16"/>
      <c r="Q16"/>
      <c r="R16"/>
      <c r="S16"/>
      <c r="T16"/>
      <c r="U16"/>
      <c r="V16"/>
      <c r="W16"/>
      <c r="X16" s="10">
        <f t="shared" si="9"/>
        <v>4</v>
      </c>
      <c r="Y16" s="10">
        <f t="shared" si="10"/>
        <v>170</v>
      </c>
      <c r="Z16" s="10">
        <f t="shared" si="1"/>
        <v>3.2705882352941176</v>
      </c>
    </row>
    <row r="17" spans="1:27" x14ac:dyDescent="0.2">
      <c r="A17" t="s">
        <v>12</v>
      </c>
      <c r="B17">
        <v>400510</v>
      </c>
      <c r="C17" t="s">
        <v>141</v>
      </c>
      <c r="D17" t="s">
        <v>233</v>
      </c>
      <c r="E17" t="s">
        <v>143</v>
      </c>
      <c r="F17">
        <v>54</v>
      </c>
      <c r="G17">
        <v>149</v>
      </c>
      <c r="H17">
        <v>1</v>
      </c>
      <c r="I17">
        <v>1</v>
      </c>
      <c r="J17">
        <v>1</v>
      </c>
      <c r="K17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9"/>
        <v>4</v>
      </c>
      <c r="Y17" s="10">
        <f t="shared" si="10"/>
        <v>216</v>
      </c>
      <c r="Z17" s="10">
        <f t="shared" si="1"/>
        <v>2.7592592592592591</v>
      </c>
    </row>
    <row r="18" spans="1:27" x14ac:dyDescent="0.2">
      <c r="A18" t="s">
        <v>12</v>
      </c>
      <c r="B18">
        <v>400390</v>
      </c>
      <c r="C18" t="s">
        <v>141</v>
      </c>
      <c r="D18" t="s">
        <v>234</v>
      </c>
      <c r="E18" t="s">
        <v>137</v>
      </c>
      <c r="F18">
        <v>54</v>
      </c>
      <c r="G18">
        <v>149</v>
      </c>
      <c r="H18">
        <v>1</v>
      </c>
      <c r="I18">
        <v>2</v>
      </c>
      <c r="J18">
        <v>1</v>
      </c>
      <c r="K18">
        <v>1</v>
      </c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9"/>
        <v>5</v>
      </c>
      <c r="Y18" s="10">
        <f t="shared" si="10"/>
        <v>270</v>
      </c>
      <c r="Z18" s="10">
        <f t="shared" si="1"/>
        <v>2.7592592592592591</v>
      </c>
      <c r="AA18" t="s">
        <v>88</v>
      </c>
    </row>
    <row r="19" spans="1:27" x14ac:dyDescent="0.2">
      <c r="A19" t="s">
        <v>12</v>
      </c>
      <c r="B19">
        <v>400050</v>
      </c>
      <c r="C19" t="s">
        <v>141</v>
      </c>
      <c r="D19" t="s">
        <v>235</v>
      </c>
      <c r="E19" t="s">
        <v>137</v>
      </c>
      <c r="F19">
        <v>37.5</v>
      </c>
      <c r="G19">
        <v>139</v>
      </c>
      <c r="H19"/>
      <c r="I19">
        <v>1</v>
      </c>
      <c r="J19">
        <v>1</v>
      </c>
      <c r="K19">
        <v>1</v>
      </c>
      <c r="L19">
        <v>1</v>
      </c>
      <c r="M19"/>
      <c r="N19"/>
      <c r="O19"/>
      <c r="P19"/>
      <c r="Q19"/>
      <c r="R19"/>
      <c r="S19"/>
      <c r="T19"/>
      <c r="U19"/>
      <c r="V19"/>
      <c r="W19"/>
      <c r="X19" s="10">
        <f t="shared" si="9"/>
        <v>4</v>
      </c>
      <c r="Y19" s="10">
        <f t="shared" si="10"/>
        <v>150</v>
      </c>
      <c r="Z19" s="10">
        <f t="shared" si="1"/>
        <v>3.7066666666666666</v>
      </c>
    </row>
    <row r="20" spans="1:27" x14ac:dyDescent="0.2">
      <c r="A20" t="s">
        <v>13</v>
      </c>
      <c r="B20" s="62">
        <v>400410</v>
      </c>
      <c r="C20" t="s">
        <v>141</v>
      </c>
      <c r="D20" t="s">
        <v>236</v>
      </c>
      <c r="E20" t="s">
        <v>132</v>
      </c>
      <c r="F20">
        <v>70.5</v>
      </c>
      <c r="G20">
        <v>199</v>
      </c>
      <c r="H20"/>
      <c r="I20">
        <v>1</v>
      </c>
      <c r="J20">
        <v>1</v>
      </c>
      <c r="K20">
        <v>1</v>
      </c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9"/>
        <v>3</v>
      </c>
      <c r="Y20" s="10">
        <f t="shared" si="10"/>
        <v>211.5</v>
      </c>
      <c r="Z20" s="10">
        <f t="shared" si="1"/>
        <v>2.8226950354609928</v>
      </c>
    </row>
    <row r="21" spans="1:2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9"/>
        <v>0</v>
      </c>
      <c r="Y21" s="10">
        <f t="shared" si="10"/>
        <v>0</v>
      </c>
      <c r="Z21" s="10" t="e">
        <f t="shared" si="1"/>
        <v>#DIV/0!</v>
      </c>
    </row>
    <row r="22" spans="1:27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9"/>
        <v>0</v>
      </c>
      <c r="Y22" s="10">
        <f t="shared" si="10"/>
        <v>0</v>
      </c>
      <c r="Z22" s="10" t="e">
        <f t="shared" si="1"/>
        <v>#DIV/0!</v>
      </c>
    </row>
    <row r="23" spans="1:27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9"/>
        <v>0</v>
      </c>
      <c r="Y23" s="10">
        <f t="shared" si="10"/>
        <v>0</v>
      </c>
      <c r="Z23" s="10" t="e">
        <f t="shared" si="1"/>
        <v>#DIV/0!</v>
      </c>
    </row>
    <row r="24" spans="1:27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9"/>
        <v>0</v>
      </c>
      <c r="Y24" s="10">
        <f t="shared" si="10"/>
        <v>0</v>
      </c>
      <c r="Z24" s="10" t="e">
        <f t="shared" si="1"/>
        <v>#DIV/0!</v>
      </c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9"/>
        <v>0</v>
      </c>
      <c r="Y25" s="10">
        <f t="shared" si="10"/>
        <v>0</v>
      </c>
      <c r="Z25" s="10" t="e">
        <f t="shared" si="1"/>
        <v>#DIV/0!</v>
      </c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9"/>
        <v>0</v>
      </c>
      <c r="Y26" s="10">
        <f t="shared" si="10"/>
        <v>0</v>
      </c>
      <c r="Z26" s="10" t="e">
        <f t="shared" si="1"/>
        <v>#DIV/0!</v>
      </c>
    </row>
    <row r="27" spans="1:2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9"/>
        <v>0</v>
      </c>
      <c r="Y27" s="10">
        <f t="shared" si="10"/>
        <v>0</v>
      </c>
      <c r="Z27" s="10" t="e">
        <f t="shared" si="1"/>
        <v>#DIV/0!</v>
      </c>
    </row>
    <row r="28" spans="1:2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9"/>
        <v>0</v>
      </c>
      <c r="Y28" s="10">
        <f t="shared" si="10"/>
        <v>0</v>
      </c>
      <c r="Z28" s="10" t="e">
        <f t="shared" si="1"/>
        <v>#DIV/0!</v>
      </c>
    </row>
    <row r="29" spans="1:2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9"/>
        <v>0</v>
      </c>
      <c r="Y29" s="10">
        <f t="shared" si="10"/>
        <v>0</v>
      </c>
      <c r="Z29" s="10" t="e">
        <f t="shared" si="1"/>
        <v>#DIV/0!</v>
      </c>
    </row>
    <row r="30" spans="1:2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9"/>
        <v>0</v>
      </c>
      <c r="Y30" s="10">
        <f t="shared" si="10"/>
        <v>0</v>
      </c>
      <c r="Z30" s="10" t="e">
        <f t="shared" si="1"/>
        <v>#DIV/0!</v>
      </c>
    </row>
    <row r="31" spans="1:2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9"/>
        <v>0</v>
      </c>
      <c r="Y31" s="10">
        <f t="shared" si="10"/>
        <v>0</v>
      </c>
      <c r="Z31" s="10" t="e">
        <f t="shared" si="1"/>
        <v>#DIV/0!</v>
      </c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9"/>
        <v>0</v>
      </c>
      <c r="Y32" s="10">
        <f t="shared" si="10"/>
        <v>0</v>
      </c>
      <c r="Z32" s="10" t="e">
        <f t="shared" si="1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9"/>
        <v>0</v>
      </c>
      <c r="Y33" s="10">
        <f t="shared" si="10"/>
        <v>0</v>
      </c>
      <c r="Z33" s="10" t="e">
        <f t="shared" si="1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9"/>
        <v>0</v>
      </c>
      <c r="Y34" s="10">
        <f t="shared" si="10"/>
        <v>0</v>
      </c>
      <c r="Z34" s="10" t="e">
        <f t="shared" si="1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9"/>
        <v>0</v>
      </c>
      <c r="Y35" s="10">
        <f t="shared" si="10"/>
        <v>0</v>
      </c>
      <c r="Z35" s="10" t="e">
        <f t="shared" si="1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9"/>
        <v>0</v>
      </c>
      <c r="Y36" s="10">
        <f t="shared" si="10"/>
        <v>0</v>
      </c>
      <c r="Z36" s="10" t="e">
        <f t="shared" si="1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9"/>
        <v>0</v>
      </c>
      <c r="Y37" s="10">
        <f t="shared" si="10"/>
        <v>0</v>
      </c>
      <c r="Z37" s="10" t="e">
        <f t="shared" si="1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9"/>
        <v>0</v>
      </c>
      <c r="Y38" s="10">
        <f t="shared" si="10"/>
        <v>0</v>
      </c>
      <c r="Z38" s="10" t="e">
        <f t="shared" si="1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9"/>
        <v>0</v>
      </c>
      <c r="Y39" s="10">
        <f t="shared" si="10"/>
        <v>0</v>
      </c>
      <c r="Z39" s="10" t="e">
        <f t="shared" si="1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9"/>
        <v>0</v>
      </c>
      <c r="Y40" s="10">
        <f t="shared" si="10"/>
        <v>0</v>
      </c>
      <c r="Z40" s="10" t="e">
        <f t="shared" si="1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9"/>
        <v>0</v>
      </c>
      <c r="Y41" s="10">
        <f t="shared" si="10"/>
        <v>0</v>
      </c>
      <c r="Z41" s="10" t="e">
        <f t="shared" si="1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9"/>
        <v>0</v>
      </c>
      <c r="Y42" s="10">
        <f t="shared" si="10"/>
        <v>0</v>
      </c>
      <c r="Z42" s="10" t="e">
        <f t="shared" si="1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9"/>
        <v>0</v>
      </c>
      <c r="Y43" s="10">
        <f t="shared" si="10"/>
        <v>0</v>
      </c>
      <c r="Z43" s="10" t="e">
        <f t="shared" si="1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9"/>
        <v>0</v>
      </c>
      <c r="Y44" s="10">
        <f t="shared" si="10"/>
        <v>0</v>
      </c>
      <c r="Z44" s="10" t="e">
        <f t="shared" si="1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9"/>
        <v>0</v>
      </c>
      <c r="Y45" s="10">
        <f t="shared" si="10"/>
        <v>0</v>
      </c>
      <c r="Z45" s="10" t="e">
        <f t="shared" si="1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9"/>
        <v>0</v>
      </c>
      <c r="Y46" s="10">
        <f t="shared" si="10"/>
        <v>0</v>
      </c>
      <c r="Z46" s="10" t="e">
        <f t="shared" si="1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9"/>
        <v>0</v>
      </c>
      <c r="Y47" s="10">
        <f t="shared" si="10"/>
        <v>0</v>
      </c>
      <c r="Z47" s="10" t="e">
        <f t="shared" si="1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9"/>
        <v>0</v>
      </c>
      <c r="Y48" s="10">
        <f t="shared" si="10"/>
        <v>0</v>
      </c>
      <c r="Z48" s="10" t="e">
        <f t="shared" si="1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9"/>
        <v>0</v>
      </c>
      <c r="Y49" s="10">
        <f t="shared" si="10"/>
        <v>0</v>
      </c>
      <c r="Z49" s="10" t="e">
        <f t="shared" si="1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9"/>
        <v>0</v>
      </c>
      <c r="Y50" s="10">
        <f t="shared" si="10"/>
        <v>0</v>
      </c>
      <c r="Z50" s="10" t="e">
        <f t="shared" si="1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9"/>
        <v>0</v>
      </c>
      <c r="Y51" s="10">
        <f t="shared" si="10"/>
        <v>0</v>
      </c>
      <c r="Z51" s="10" t="e">
        <f t="shared" si="1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9"/>
        <v>0</v>
      </c>
      <c r="Y52" s="10">
        <f t="shared" si="10"/>
        <v>0</v>
      </c>
      <c r="Z52" s="10" t="e">
        <f t="shared" si="1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9"/>
        <v>0</v>
      </c>
      <c r="Y53" s="10">
        <f t="shared" si="10"/>
        <v>0</v>
      </c>
      <c r="Z53" s="10" t="e">
        <f t="shared" si="1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9"/>
        <v>0</v>
      </c>
      <c r="Y54" s="10">
        <f t="shared" si="10"/>
        <v>0</v>
      </c>
      <c r="Z54" s="10" t="e">
        <f t="shared" si="1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9"/>
        <v>0</v>
      </c>
      <c r="Y55" s="10">
        <f t="shared" si="10"/>
        <v>0</v>
      </c>
      <c r="Z55" s="10" t="e">
        <f t="shared" si="1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9"/>
        <v>0</v>
      </c>
      <c r="Y56" s="10">
        <f t="shared" si="10"/>
        <v>0</v>
      </c>
      <c r="Z56" s="10" t="e">
        <f t="shared" si="1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9"/>
        <v>0</v>
      </c>
      <c r="Y57" s="10">
        <f t="shared" si="10"/>
        <v>0</v>
      </c>
      <c r="Z57" s="10" t="e">
        <f t="shared" si="1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9"/>
        <v>0</v>
      </c>
      <c r="Y58" s="10">
        <f t="shared" si="10"/>
        <v>0</v>
      </c>
      <c r="Z58" s="10" t="e">
        <f t="shared" si="1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9"/>
        <v>0</v>
      </c>
      <c r="Y59" s="10">
        <f t="shared" si="10"/>
        <v>0</v>
      </c>
      <c r="Z59" s="10" t="e">
        <f t="shared" si="1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9"/>
        <v>0</v>
      </c>
      <c r="Y60" s="10">
        <f t="shared" si="10"/>
        <v>0</v>
      </c>
      <c r="Z60" s="10" t="e">
        <f t="shared" si="1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9"/>
        <v>0</v>
      </c>
      <c r="Y61" s="10">
        <f t="shared" si="10"/>
        <v>0</v>
      </c>
      <c r="Z61" s="10" t="e">
        <f t="shared" si="1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9"/>
        <v>0</v>
      </c>
      <c r="Y62" s="10">
        <f t="shared" si="10"/>
        <v>0</v>
      </c>
      <c r="Z62" s="10" t="e">
        <f t="shared" si="1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9"/>
        <v>0</v>
      </c>
      <c r="Y63" s="10">
        <f t="shared" si="10"/>
        <v>0</v>
      </c>
      <c r="Z63" s="10" t="e">
        <f t="shared" si="1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9"/>
        <v>0</v>
      </c>
      <c r="Y64" s="10">
        <f t="shared" si="10"/>
        <v>0</v>
      </c>
      <c r="Z64" s="10" t="e">
        <f t="shared" si="1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9"/>
        <v>0</v>
      </c>
      <c r="Y65" s="10">
        <f t="shared" si="10"/>
        <v>0</v>
      </c>
      <c r="Z65" s="10" t="e">
        <f t="shared" si="1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9"/>
        <v>0</v>
      </c>
      <c r="Y66" s="10">
        <f t="shared" si="10"/>
        <v>0</v>
      </c>
      <c r="Z66" s="10" t="e">
        <f t="shared" si="1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ref="X67:X130" si="13">SUM(H67:M67)</f>
        <v>0</v>
      </c>
      <c r="Y67" s="10">
        <f t="shared" ref="Y67:Y130" si="14">F67*X67</f>
        <v>0</v>
      </c>
      <c r="Z67" s="10" t="e">
        <f t="shared" si="1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3"/>
        <v>0</v>
      </c>
      <c r="Y68" s="10">
        <f t="shared" si="14"/>
        <v>0</v>
      </c>
      <c r="Z68" s="10" t="e">
        <f t="shared" ref="Z68:Z79" si="15">SUM(G68/F68)</f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3"/>
        <v>0</v>
      </c>
      <c r="Y69" s="10">
        <f t="shared" si="14"/>
        <v>0</v>
      </c>
      <c r="Z69" s="10" t="e">
        <f t="shared" si="15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si="15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5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5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5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5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5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Z76" s="10" t="e">
        <f t="shared" si="15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si="15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Z78" s="10" t="e">
        <f t="shared" si="15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  <c r="Z79" s="10" t="e">
        <f t="shared" si="15"/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ref="Z81:Z88" si="16">SUM(G81/F81)</f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Z82" s="10" t="e">
        <f t="shared" si="16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si="16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6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Z85" s="10" t="e">
        <f t="shared" si="16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Z86" s="10" t="e">
        <f t="shared" si="16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Z87" s="10" t="e">
        <f t="shared" si="16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  <c r="Z88" s="10" t="e">
        <f t="shared" si="16"/>
        <v>#DIV/0!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  <c r="Z103" s="10" t="s">
        <v>50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3"/>
        <v>0</v>
      </c>
      <c r="Y127" s="10">
        <f t="shared" si="14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3"/>
        <v>0</v>
      </c>
      <c r="Y128" s="10">
        <f t="shared" si="14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3"/>
        <v>0</v>
      </c>
      <c r="Y129" s="10">
        <f t="shared" si="14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3"/>
        <v>0</v>
      </c>
      <c r="Y130" s="10">
        <f t="shared" si="14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ref="X131:X190" si="17">SUM(H131:M131)</f>
        <v>0</v>
      </c>
      <c r="Y131" s="10">
        <f t="shared" ref="Y131:Y190" si="18">F131*X131</f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7"/>
        <v>0</v>
      </c>
      <c r="Y189" s="10">
        <f t="shared" si="18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 t="shared" si="17"/>
        <v>0</v>
      </c>
      <c r="Y190" s="10">
        <f t="shared" si="18"/>
        <v>0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 s="10">
        <f>SUM(X3:X191)</f>
        <v>61</v>
      </c>
      <c r="Y192" s="10">
        <f>SUM(Y3:Y191)</f>
        <v>3414.5</v>
      </c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</sheetData>
  <phoneticPr fontId="0" type="noConversion"/>
  <pageMargins left="0.39000000000000007" right="0.39000000000000007" top="0.39000000000000007" bottom="0.39000000000000007" header="0.30000000000000004" footer="0.30000000000000004"/>
  <pageSetup paperSize="9" scale="99" orientation="landscape" horizontalDpi="4294967292" verticalDpi="429496729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F8EC-5B8D-DF44-9605-C4EBB1D4C1A4}">
  <dimension ref="A1:AM2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35.8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111</v>
      </c>
      <c r="B1" s="9"/>
      <c r="C1" s="9"/>
      <c r="D1" s="14"/>
      <c r="E1" s="9"/>
      <c r="F1" s="9">
        <f>X190</f>
        <v>48</v>
      </c>
      <c r="G1" s="9">
        <f>Y190</f>
        <v>729.6</v>
      </c>
      <c r="H1" s="9">
        <v>36</v>
      </c>
      <c r="I1" s="9">
        <v>37</v>
      </c>
      <c r="J1" s="9">
        <v>38</v>
      </c>
      <c r="K1" s="9">
        <v>39</v>
      </c>
      <c r="L1" s="9">
        <v>40</v>
      </c>
      <c r="M1" s="9">
        <v>41</v>
      </c>
      <c r="N1" s="9">
        <v>42</v>
      </c>
      <c r="O1"/>
      <c r="P1"/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Victoria</v>
      </c>
      <c r="AH1" s="10" t="str">
        <f t="shared" ref="AH1:AM1" si="0">$A$1</f>
        <v>Victoria</v>
      </c>
      <c r="AI1" s="10" t="str">
        <f t="shared" si="0"/>
        <v>Victoria</v>
      </c>
      <c r="AJ1" s="10" t="str">
        <f t="shared" si="0"/>
        <v>Victoria</v>
      </c>
      <c r="AK1" s="10" t="str">
        <f t="shared" si="0"/>
        <v>Victoria</v>
      </c>
      <c r="AL1" s="10" t="str">
        <f t="shared" si="0"/>
        <v>Victoria</v>
      </c>
      <c r="AM1" s="10" t="str">
        <f t="shared" si="0"/>
        <v>Victoria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 s="10">
        <f t="shared" ref="X3:X64" si="1">SUM(H3:M3)</f>
        <v>0</v>
      </c>
      <c r="Y3" s="10">
        <f t="shared" ref="Y3:Y66" si="2">F3*X3</f>
        <v>0</v>
      </c>
      <c r="AF3" s="10" t="s">
        <v>12</v>
      </c>
      <c r="AG3" s="10">
        <f t="shared" ref="AG3:AG14" si="3">SUMIF($A$3:$A$183,AF3,$Y$3:$Y$183)</f>
        <v>0</v>
      </c>
      <c r="AH3" s="10">
        <f t="shared" ref="AH3:AH14" si="4">SUMIF($A$3:$A$183,AF3,$H$3:$H$183)</f>
        <v>0</v>
      </c>
      <c r="AI3" s="10">
        <f t="shared" ref="AI3:AI14" si="5">SUMIF($A$3:$A$183,AF3,$I$3:$I$183)</f>
        <v>0</v>
      </c>
      <c r="AJ3" s="10">
        <f t="shared" ref="AJ3:AJ14" si="6">SUMIF($A$3:$A$183,AF3,$J$3:$J$183)</f>
        <v>0</v>
      </c>
      <c r="AK3" s="10">
        <f t="shared" ref="AK3:AK14" si="7">SUMIF($A$3:$A$183,AF3,$K$3:$K$183)</f>
        <v>0</v>
      </c>
      <c r="AL3" s="10">
        <f t="shared" ref="AL3:AL14" si="8">SUMIF($A$3:$A$183,AF3,$L$3:$L$183)</f>
        <v>0</v>
      </c>
      <c r="AM3" s="10">
        <f t="shared" ref="AM3:AM14" si="9">SUMIF($A$3:$A$183,AF3,$M$3:$M$183)</f>
        <v>0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10">
        <f t="shared" si="1"/>
        <v>0</v>
      </c>
      <c r="Y4" s="10">
        <f t="shared" si="2"/>
        <v>0</v>
      </c>
      <c r="Z4" s="10" t="e">
        <f t="shared" ref="Z4:Z33" si="10">SUM(G4/F4)</f>
        <v>#DIV/0!</v>
      </c>
      <c r="AF4" s="10" t="s">
        <v>13</v>
      </c>
      <c r="AG4" s="10">
        <f t="shared" si="3"/>
        <v>0</v>
      </c>
      <c r="AH4" s="10">
        <f t="shared" si="4"/>
        <v>0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10">
        <f t="shared" si="1"/>
        <v>0</v>
      </c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729.6</v>
      </c>
      <c r="AH5" s="10">
        <f t="shared" si="4"/>
        <v>0</v>
      </c>
      <c r="AI5" s="10">
        <f t="shared" si="5"/>
        <v>6</v>
      </c>
      <c r="AJ5" s="10">
        <f t="shared" si="6"/>
        <v>6</v>
      </c>
      <c r="AK5" s="10">
        <f t="shared" si="7"/>
        <v>12</v>
      </c>
      <c r="AL5" s="10">
        <f t="shared" si="8"/>
        <v>12</v>
      </c>
      <c r="AM5" s="10">
        <f t="shared" si="9"/>
        <v>6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14</v>
      </c>
      <c r="B7">
        <v>106623</v>
      </c>
      <c r="C7" t="s">
        <v>577</v>
      </c>
      <c r="D7" t="s">
        <v>697</v>
      </c>
      <c r="E7" t="s">
        <v>696</v>
      </c>
      <c r="F7">
        <v>15.2</v>
      </c>
      <c r="G7">
        <v>39</v>
      </c>
      <c r="H7"/>
      <c r="I7">
        <v>1</v>
      </c>
      <c r="J7">
        <v>1</v>
      </c>
      <c r="K7">
        <v>2</v>
      </c>
      <c r="L7">
        <v>2</v>
      </c>
      <c r="M7">
        <v>1</v>
      </c>
      <c r="N7">
        <v>1</v>
      </c>
      <c r="O7"/>
      <c r="P7"/>
      <c r="Q7"/>
      <c r="R7"/>
      <c r="S7"/>
      <c r="T7"/>
      <c r="U7"/>
      <c r="V7"/>
      <c r="W7"/>
      <c r="X7" s="10">
        <f t="shared" ref="X7:X12" si="11">SUM(H7:N7)</f>
        <v>8</v>
      </c>
      <c r="Y7" s="10">
        <f t="shared" si="2"/>
        <v>121.6</v>
      </c>
      <c r="Z7" s="10">
        <f t="shared" si="10"/>
        <v>2.5657894736842106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14</v>
      </c>
      <c r="B8">
        <v>106623</v>
      </c>
      <c r="C8" t="s">
        <v>577</v>
      </c>
      <c r="D8" t="s">
        <v>697</v>
      </c>
      <c r="E8" t="s">
        <v>155</v>
      </c>
      <c r="F8">
        <v>15.2</v>
      </c>
      <c r="G8">
        <v>39</v>
      </c>
      <c r="H8"/>
      <c r="I8">
        <v>1</v>
      </c>
      <c r="J8">
        <v>1</v>
      </c>
      <c r="K8">
        <v>2</v>
      </c>
      <c r="L8">
        <v>2</v>
      </c>
      <c r="M8">
        <v>1</v>
      </c>
      <c r="N8">
        <v>1</v>
      </c>
      <c r="O8"/>
      <c r="P8"/>
      <c r="Q8"/>
      <c r="R8"/>
      <c r="S8"/>
      <c r="T8"/>
      <c r="U8"/>
      <c r="V8"/>
      <c r="W8"/>
      <c r="X8" s="10">
        <f t="shared" si="11"/>
        <v>8</v>
      </c>
      <c r="Y8" s="10">
        <f t="shared" si="2"/>
        <v>121.6</v>
      </c>
      <c r="Z8" s="10">
        <f t="shared" si="10"/>
        <v>2.5657894736842106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14</v>
      </c>
      <c r="B9">
        <v>106623</v>
      </c>
      <c r="C9" t="s">
        <v>577</v>
      </c>
      <c r="D9" t="s">
        <v>697</v>
      </c>
      <c r="E9" t="s">
        <v>137</v>
      </c>
      <c r="F9">
        <v>15.2</v>
      </c>
      <c r="G9">
        <v>39</v>
      </c>
      <c r="H9"/>
      <c r="I9">
        <v>1</v>
      </c>
      <c r="J9">
        <v>1</v>
      </c>
      <c r="K9">
        <v>2</v>
      </c>
      <c r="L9">
        <v>2</v>
      </c>
      <c r="M9">
        <v>1</v>
      </c>
      <c r="N9">
        <v>1</v>
      </c>
      <c r="O9"/>
      <c r="P9"/>
      <c r="Q9"/>
      <c r="R9"/>
      <c r="S9"/>
      <c r="T9"/>
      <c r="U9"/>
      <c r="V9"/>
      <c r="W9"/>
      <c r="X9" s="10">
        <f t="shared" si="11"/>
        <v>8</v>
      </c>
      <c r="Y9" s="10">
        <f t="shared" si="2"/>
        <v>121.6</v>
      </c>
      <c r="Z9" s="10">
        <f t="shared" si="10"/>
        <v>2.5657894736842106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14</v>
      </c>
      <c r="B10">
        <v>106623</v>
      </c>
      <c r="C10" t="s">
        <v>577</v>
      </c>
      <c r="D10" t="s">
        <v>697</v>
      </c>
      <c r="E10" t="s">
        <v>134</v>
      </c>
      <c r="F10">
        <v>15.2</v>
      </c>
      <c r="G10">
        <v>39</v>
      </c>
      <c r="H10"/>
      <c r="I10">
        <v>1</v>
      </c>
      <c r="J10">
        <v>1</v>
      </c>
      <c r="K10">
        <v>2</v>
      </c>
      <c r="L10">
        <v>2</v>
      </c>
      <c r="M10">
        <v>1</v>
      </c>
      <c r="N10">
        <v>1</v>
      </c>
      <c r="O10"/>
      <c r="P10"/>
      <c r="Q10"/>
      <c r="R10"/>
      <c r="S10"/>
      <c r="T10"/>
      <c r="U10"/>
      <c r="V10"/>
      <c r="W10"/>
      <c r="X10" s="10">
        <f t="shared" si="11"/>
        <v>8</v>
      </c>
      <c r="Y10" s="10">
        <f t="shared" si="2"/>
        <v>121.6</v>
      </c>
      <c r="Z10" s="10">
        <f t="shared" si="10"/>
        <v>2.5657894736842106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14</v>
      </c>
      <c r="B11">
        <v>106623</v>
      </c>
      <c r="C11" t="s">
        <v>577</v>
      </c>
      <c r="D11" t="s">
        <v>697</v>
      </c>
      <c r="E11" t="s">
        <v>143</v>
      </c>
      <c r="F11">
        <v>15.2</v>
      </c>
      <c r="G11">
        <v>39</v>
      </c>
      <c r="H11"/>
      <c r="I11">
        <v>1</v>
      </c>
      <c r="J11">
        <v>1</v>
      </c>
      <c r="K11">
        <v>2</v>
      </c>
      <c r="L11">
        <v>2</v>
      </c>
      <c r="M11">
        <v>1</v>
      </c>
      <c r="N11">
        <v>1</v>
      </c>
      <c r="O11"/>
      <c r="P11"/>
      <c r="Q11"/>
      <c r="R11"/>
      <c r="S11"/>
      <c r="T11"/>
      <c r="U11"/>
      <c r="V11"/>
      <c r="W11"/>
      <c r="X11" s="10">
        <f t="shared" si="11"/>
        <v>8</v>
      </c>
      <c r="Y11" s="10">
        <f t="shared" si="2"/>
        <v>121.6</v>
      </c>
      <c r="Z11" s="10">
        <f t="shared" si="10"/>
        <v>2.5657894736842106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14</v>
      </c>
      <c r="B12">
        <v>106623</v>
      </c>
      <c r="C12" t="s">
        <v>577</v>
      </c>
      <c r="D12" t="s">
        <v>697</v>
      </c>
      <c r="E12" t="s">
        <v>165</v>
      </c>
      <c r="F12">
        <v>15.2</v>
      </c>
      <c r="G12">
        <v>39</v>
      </c>
      <c r="H12"/>
      <c r="I12">
        <v>1</v>
      </c>
      <c r="J12">
        <v>1</v>
      </c>
      <c r="K12">
        <v>2</v>
      </c>
      <c r="L12">
        <v>2</v>
      </c>
      <c r="M12">
        <v>1</v>
      </c>
      <c r="N12">
        <v>1</v>
      </c>
      <c r="O12"/>
      <c r="P12"/>
      <c r="Q12"/>
      <c r="R12"/>
      <c r="S12"/>
      <c r="T12"/>
      <c r="U12"/>
      <c r="V12"/>
      <c r="W12"/>
      <c r="X12" s="10">
        <f t="shared" si="11"/>
        <v>8</v>
      </c>
      <c r="Y12" s="10">
        <f t="shared" si="2"/>
        <v>121.6</v>
      </c>
      <c r="Z12" s="10">
        <f t="shared" si="10"/>
        <v>2.5657894736842106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0</v>
      </c>
      <c r="Y13" s="10">
        <f t="shared" si="2"/>
        <v>0</v>
      </c>
      <c r="Z13" s="10" t="e">
        <f t="shared" si="10"/>
        <v>#DIV/0!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0</v>
      </c>
      <c r="Y14" s="10">
        <f t="shared" si="2"/>
        <v>0</v>
      </c>
      <c r="Z14" s="10" t="e">
        <f t="shared" si="10"/>
        <v>#DIV/0!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0</v>
      </c>
      <c r="Y15" s="10">
        <f t="shared" si="2"/>
        <v>0</v>
      </c>
      <c r="Z15" s="10" t="e">
        <f t="shared" si="10"/>
        <v>#DIV/0!</v>
      </c>
      <c r="AF15" s="10" t="str">
        <f>A1</f>
        <v>Victoria</v>
      </c>
      <c r="AG15" s="10">
        <f>SUM(AG3:AG14)</f>
        <v>729.6</v>
      </c>
      <c r="AH15" s="10">
        <f t="shared" ref="AH15:AM15" si="12">SUM(AH3:AH14)</f>
        <v>0</v>
      </c>
      <c r="AI15" s="10">
        <f t="shared" si="12"/>
        <v>6</v>
      </c>
      <c r="AJ15" s="10">
        <f t="shared" si="12"/>
        <v>6</v>
      </c>
      <c r="AK15" s="10">
        <f t="shared" si="12"/>
        <v>12</v>
      </c>
      <c r="AL15" s="10">
        <f t="shared" si="12"/>
        <v>12</v>
      </c>
      <c r="AM15" s="10">
        <f t="shared" si="12"/>
        <v>6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0</v>
      </c>
      <c r="Y16" s="10">
        <f t="shared" si="2"/>
        <v>0</v>
      </c>
      <c r="Z16" s="10" t="e">
        <f t="shared" si="10"/>
        <v>#DIV/0!</v>
      </c>
    </row>
    <row r="17" spans="1:3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0</v>
      </c>
      <c r="Y17" s="10">
        <f t="shared" si="2"/>
        <v>0</v>
      </c>
      <c r="Z17" s="10" t="e">
        <f t="shared" si="10"/>
        <v>#DIV/0!</v>
      </c>
      <c r="AC17" s="10"/>
      <c r="AD17" s="10"/>
      <c r="AE17" s="10"/>
    </row>
    <row r="18" spans="1:3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0</v>
      </c>
      <c r="Y18" s="10">
        <f t="shared" si="2"/>
        <v>0</v>
      </c>
      <c r="Z18" s="10" t="e">
        <f t="shared" si="10"/>
        <v>#DIV/0!</v>
      </c>
      <c r="AC18" s="10"/>
      <c r="AD18" s="10"/>
      <c r="AE18" s="10"/>
    </row>
    <row r="19" spans="1:3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0</v>
      </c>
      <c r="Y19" s="10">
        <f t="shared" si="2"/>
        <v>0</v>
      </c>
      <c r="Z19" s="10" t="e">
        <f t="shared" si="10"/>
        <v>#DIV/0!</v>
      </c>
      <c r="AC19" s="10"/>
      <c r="AD19" s="10"/>
      <c r="AE19" s="10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 s="10"/>
      <c r="AD20" s="10"/>
      <c r="AE20" s="10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  <c r="AC21" s="10"/>
      <c r="AD21" s="10"/>
      <c r="AE21" s="10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  <c r="AC22" s="10"/>
      <c r="AD22" s="10"/>
      <c r="AE22" s="10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  <c r="AC23" s="10"/>
      <c r="AD23" s="10"/>
      <c r="AE23" s="10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  <c r="AC24" s="10"/>
      <c r="AD24" s="10"/>
      <c r="AE24" s="10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C25" s="10"/>
      <c r="AD25" s="10"/>
      <c r="AE25" s="10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  <c r="AC26" s="10"/>
      <c r="AD26" s="10"/>
      <c r="AE26" s="10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  <c r="AC27" s="10"/>
      <c r="AD27" s="10"/>
      <c r="AE27" s="10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  <c r="AC28" s="10"/>
      <c r="AD28" s="10"/>
      <c r="AE28" s="10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  <c r="AC29" s="10"/>
      <c r="AD29" s="10"/>
      <c r="AE29" s="10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  <c r="AC30" s="10"/>
      <c r="AD30" s="10"/>
      <c r="AE30" s="10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  <c r="AC31" s="10"/>
      <c r="AD31" s="10"/>
      <c r="AE31" s="10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si="10"/>
        <v>#DIV/0!</v>
      </c>
      <c r="AC32" s="10"/>
      <c r="AD32" s="10"/>
      <c r="AE32" s="10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0"/>
        <v>#DIV/0!</v>
      </c>
      <c r="AC33" s="10"/>
      <c r="AD33" s="10"/>
      <c r="AE33" s="10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ref="Z34:Z77" si="13">SUM(G34/F34)</f>
        <v>#DIV/0!</v>
      </c>
      <c r="AC34" s="10"/>
      <c r="AD34" s="10"/>
      <c r="AE34" s="10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3"/>
        <v>#DIV/0!</v>
      </c>
      <c r="AC35" s="10"/>
      <c r="AD35" s="10"/>
      <c r="AE35" s="10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3"/>
        <v>#DIV/0!</v>
      </c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3"/>
        <v>#DIV/0!</v>
      </c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3"/>
        <v>#DIV/0!</v>
      </c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3"/>
        <v>#DIV/0!</v>
      </c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3"/>
        <v>#DIV/0!</v>
      </c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3"/>
        <v>#DIV/0!</v>
      </c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3"/>
        <v>#DIV/0!</v>
      </c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3"/>
        <v>#DIV/0!</v>
      </c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3"/>
        <v>#DIV/0!</v>
      </c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3"/>
        <v>#DIV/0!</v>
      </c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3"/>
        <v>#DIV/0!</v>
      </c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3"/>
        <v>#DIV/0!</v>
      </c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3"/>
        <v>#DIV/0!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3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3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3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3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3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3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3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3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3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3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3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3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3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3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3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3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ref="X65:X128" si="14">SUM(H65:M65)</f>
        <v>0</v>
      </c>
      <c r="Y65" s="10">
        <f t="shared" si="2"/>
        <v>0</v>
      </c>
      <c r="Z65" s="10" t="e">
        <f t="shared" si="13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4"/>
        <v>0</v>
      </c>
      <c r="Y66" s="10">
        <f t="shared" si="2"/>
        <v>0</v>
      </c>
      <c r="Z66" s="10" t="e">
        <f t="shared" si="13"/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4"/>
        <v>0</v>
      </c>
      <c r="Y67" s="10">
        <f t="shared" ref="Y67:Y130" si="15">F67*X67</f>
        <v>0</v>
      </c>
      <c r="Z67" s="10" t="e">
        <f t="shared" si="13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4"/>
        <v>0</v>
      </c>
      <c r="Y68" s="10">
        <f t="shared" si="15"/>
        <v>0</v>
      </c>
      <c r="Z68" s="10" t="e">
        <f t="shared" si="13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4"/>
        <v>0</v>
      </c>
      <c r="Y69" s="10">
        <f t="shared" si="15"/>
        <v>0</v>
      </c>
      <c r="Z69" s="10" t="e">
        <f t="shared" si="13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4"/>
        <v>0</v>
      </c>
      <c r="Y70" s="10">
        <f t="shared" si="15"/>
        <v>0</v>
      </c>
      <c r="Z70" s="10" t="e">
        <f t="shared" si="13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4"/>
        <v>0</v>
      </c>
      <c r="Y71" s="10">
        <f t="shared" si="15"/>
        <v>0</v>
      </c>
      <c r="Z71" s="10" t="e">
        <f t="shared" si="13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4"/>
        <v>0</v>
      </c>
      <c r="Y72" s="10">
        <f t="shared" si="15"/>
        <v>0</v>
      </c>
      <c r="Z72" s="10" t="e">
        <f t="shared" si="13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4"/>
        <v>0</v>
      </c>
      <c r="Y73" s="10">
        <f t="shared" si="15"/>
        <v>0</v>
      </c>
      <c r="Z73" s="10" t="e">
        <f t="shared" si="13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4"/>
        <v>0</v>
      </c>
      <c r="Y74" s="10">
        <f t="shared" si="15"/>
        <v>0</v>
      </c>
      <c r="Z74" s="10" t="e">
        <f t="shared" si="13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4"/>
        <v>0</v>
      </c>
      <c r="Y75" s="10">
        <f t="shared" si="15"/>
        <v>0</v>
      </c>
      <c r="Z75" s="10" t="e">
        <f t="shared" si="13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4"/>
        <v>0</v>
      </c>
      <c r="Y76" s="10">
        <f t="shared" si="15"/>
        <v>0</v>
      </c>
      <c r="Z76" s="10" t="e">
        <f t="shared" si="13"/>
        <v>#DIV/0!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4"/>
        <v>0</v>
      </c>
      <c r="Y77" s="10">
        <f t="shared" si="15"/>
        <v>0</v>
      </c>
      <c r="Z77" s="10" t="e">
        <f t="shared" si="13"/>
        <v>#DIV/0!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4"/>
        <v>0</v>
      </c>
      <c r="Y78" s="10">
        <f t="shared" si="15"/>
        <v>0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4"/>
        <v>0</v>
      </c>
      <c r="Y79" s="10">
        <f t="shared" si="15"/>
        <v>0</v>
      </c>
      <c r="Z79" s="10" t="e">
        <f t="shared" ref="Z79:Z86" si="16">SUM(G79/F79)</f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4"/>
        <v>0</v>
      </c>
      <c r="Y80" s="10">
        <f t="shared" si="15"/>
        <v>0</v>
      </c>
      <c r="Z80" s="10" t="e">
        <f t="shared" si="16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4"/>
        <v>0</v>
      </c>
      <c r="Y81" s="10">
        <f t="shared" si="15"/>
        <v>0</v>
      </c>
      <c r="Z81" s="10" t="e">
        <f t="shared" si="16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4"/>
        <v>0</v>
      </c>
      <c r="Y82" s="10">
        <f t="shared" si="15"/>
        <v>0</v>
      </c>
      <c r="Z82" s="10" t="e">
        <f t="shared" si="16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4"/>
        <v>0</v>
      </c>
      <c r="Y83" s="10">
        <f t="shared" si="15"/>
        <v>0</v>
      </c>
      <c r="Z83" s="10" t="e">
        <f t="shared" si="16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4"/>
        <v>0</v>
      </c>
      <c r="Y84" s="10">
        <f t="shared" si="15"/>
        <v>0</v>
      </c>
      <c r="Z84" s="10" t="e">
        <f t="shared" si="16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4"/>
        <v>0</v>
      </c>
      <c r="Y85" s="10">
        <f t="shared" si="15"/>
        <v>0</v>
      </c>
      <c r="Z85" s="10" t="e">
        <f t="shared" si="16"/>
        <v>#DIV/0!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4"/>
        <v>0</v>
      </c>
      <c r="Y86" s="10">
        <f t="shared" si="15"/>
        <v>0</v>
      </c>
      <c r="Z86" s="10" t="e">
        <f t="shared" si="16"/>
        <v>#DIV/0!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4"/>
        <v>0</v>
      </c>
      <c r="Y87" s="10">
        <f t="shared" si="15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4"/>
        <v>0</v>
      </c>
      <c r="Y88" s="10">
        <f t="shared" si="15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4"/>
        <v>0</v>
      </c>
      <c r="Y89" s="10">
        <f t="shared" si="15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4"/>
        <v>0</v>
      </c>
      <c r="Y90" s="10">
        <f t="shared" si="15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4"/>
        <v>0</v>
      </c>
      <c r="Y91" s="10">
        <f t="shared" si="15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4"/>
        <v>0</v>
      </c>
      <c r="Y92" s="10">
        <f t="shared" si="15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4"/>
        <v>0</v>
      </c>
      <c r="Y93" s="10">
        <f t="shared" si="15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4"/>
        <v>0</v>
      </c>
      <c r="Y94" s="10">
        <f t="shared" si="15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4"/>
        <v>0</v>
      </c>
      <c r="Y95" s="10">
        <f t="shared" si="15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4"/>
        <v>0</v>
      </c>
      <c r="Y96" s="10">
        <f t="shared" si="15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4"/>
        <v>0</v>
      </c>
      <c r="Y97" s="10">
        <f t="shared" si="15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4"/>
        <v>0</v>
      </c>
      <c r="Y98" s="10">
        <f t="shared" si="15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4"/>
        <v>0</v>
      </c>
      <c r="Y99" s="10">
        <f t="shared" si="15"/>
        <v>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4"/>
        <v>0</v>
      </c>
      <c r="Y100" s="10">
        <f t="shared" si="15"/>
        <v>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4"/>
        <v>0</v>
      </c>
      <c r="Y101" s="10">
        <f t="shared" si="15"/>
        <v>0</v>
      </c>
      <c r="Z101" s="10" t="s">
        <v>50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4"/>
        <v>0</v>
      </c>
      <c r="Y102" s="10">
        <f t="shared" si="15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4"/>
        <v>0</v>
      </c>
      <c r="Y103" s="10">
        <f t="shared" si="15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4"/>
        <v>0</v>
      </c>
      <c r="Y104" s="10">
        <f t="shared" si="15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4"/>
        <v>0</v>
      </c>
      <c r="Y105" s="10">
        <f t="shared" si="15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4"/>
        <v>0</v>
      </c>
      <c r="Y106" s="10">
        <f t="shared" si="15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4"/>
        <v>0</v>
      </c>
      <c r="Y107" s="10">
        <f t="shared" si="15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4"/>
        <v>0</v>
      </c>
      <c r="Y108" s="10">
        <f t="shared" si="15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4"/>
        <v>0</v>
      </c>
      <c r="Y109" s="10">
        <f t="shared" si="15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4"/>
        <v>0</v>
      </c>
      <c r="Y110" s="10">
        <f t="shared" si="15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4"/>
        <v>0</v>
      </c>
      <c r="Y111" s="10">
        <f t="shared" si="15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4"/>
        <v>0</v>
      </c>
      <c r="Y112" s="10">
        <f t="shared" si="15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4"/>
        <v>0</v>
      </c>
      <c r="Y113" s="10">
        <f t="shared" si="15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4"/>
        <v>0</v>
      </c>
      <c r="Y114" s="10">
        <f t="shared" si="15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4"/>
        <v>0</v>
      </c>
      <c r="Y115" s="10">
        <f t="shared" si="15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4"/>
        <v>0</v>
      </c>
      <c r="Y116" s="10">
        <f t="shared" si="15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4"/>
        <v>0</v>
      </c>
      <c r="Y117" s="10">
        <f t="shared" si="15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4"/>
        <v>0</v>
      </c>
      <c r="Y118" s="10">
        <f t="shared" si="15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4"/>
        <v>0</v>
      </c>
      <c r="Y119" s="10">
        <f t="shared" si="15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4"/>
        <v>0</v>
      </c>
      <c r="Y120" s="10">
        <f t="shared" si="15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4"/>
        <v>0</v>
      </c>
      <c r="Y121" s="10">
        <f t="shared" si="15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4"/>
        <v>0</v>
      </c>
      <c r="Y122" s="10">
        <f t="shared" si="15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4"/>
        <v>0</v>
      </c>
      <c r="Y123" s="10">
        <f t="shared" si="15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4"/>
        <v>0</v>
      </c>
      <c r="Y124" s="10">
        <f t="shared" si="15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4"/>
        <v>0</v>
      </c>
      <c r="Y125" s="10">
        <f t="shared" si="15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4"/>
        <v>0</v>
      </c>
      <c r="Y126" s="10">
        <f t="shared" si="15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4"/>
        <v>0</v>
      </c>
      <c r="Y127" s="10">
        <f t="shared" si="15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4"/>
        <v>0</v>
      </c>
      <c r="Y128" s="10">
        <f t="shared" si="15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ref="X129:X188" si="17">SUM(H129:M129)</f>
        <v>0</v>
      </c>
      <c r="Y129" s="10">
        <f t="shared" si="15"/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7"/>
        <v>0</v>
      </c>
      <c r="Y130" s="10">
        <f t="shared" si="15"/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7"/>
        <v>0</v>
      </c>
      <c r="Y131" s="10">
        <f t="shared" ref="Y131:Y188" si="18">F131*X131</f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7"/>
        <v>0</v>
      </c>
      <c r="Y132" s="10">
        <f t="shared" si="18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7"/>
        <v>0</v>
      </c>
      <c r="Y133" s="10">
        <f t="shared" si="18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7"/>
        <v>0</v>
      </c>
      <c r="Y134" s="10">
        <f t="shared" si="18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7"/>
        <v>0</v>
      </c>
      <c r="Y135" s="10">
        <f t="shared" si="18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7"/>
        <v>0</v>
      </c>
      <c r="Y136" s="10">
        <f t="shared" si="18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7"/>
        <v>0</v>
      </c>
      <c r="Y137" s="10">
        <f t="shared" si="18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7"/>
        <v>0</v>
      </c>
      <c r="Y138" s="10">
        <f t="shared" si="18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7"/>
        <v>0</v>
      </c>
      <c r="Y139" s="10">
        <f t="shared" si="18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7"/>
        <v>0</v>
      </c>
      <c r="Y140" s="10">
        <f t="shared" si="18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7"/>
        <v>0</v>
      </c>
      <c r="Y141" s="10">
        <f t="shared" si="18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7"/>
        <v>0</v>
      </c>
      <c r="Y142" s="10">
        <f t="shared" si="18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7"/>
        <v>0</v>
      </c>
      <c r="Y143" s="10">
        <f t="shared" si="18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7"/>
        <v>0</v>
      </c>
      <c r="Y144" s="10">
        <f t="shared" si="18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7"/>
        <v>0</v>
      </c>
      <c r="Y145" s="10">
        <f t="shared" si="18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7"/>
        <v>0</v>
      </c>
      <c r="Y146" s="10">
        <f t="shared" si="18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7"/>
        <v>0</v>
      </c>
      <c r="Y147" s="10">
        <f t="shared" si="18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7"/>
        <v>0</v>
      </c>
      <c r="Y148" s="10">
        <f t="shared" si="18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7"/>
        <v>0</v>
      </c>
      <c r="Y149" s="10">
        <f t="shared" si="18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7"/>
        <v>0</v>
      </c>
      <c r="Y150" s="10">
        <f t="shared" si="18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7"/>
        <v>0</v>
      </c>
      <c r="Y151" s="10">
        <f t="shared" si="18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7"/>
        <v>0</v>
      </c>
      <c r="Y152" s="10">
        <f t="shared" si="18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7"/>
        <v>0</v>
      </c>
      <c r="Y153" s="10">
        <f t="shared" si="18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7"/>
        <v>0</v>
      </c>
      <c r="Y154" s="10">
        <f t="shared" si="18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7"/>
        <v>0</v>
      </c>
      <c r="Y155" s="10">
        <f t="shared" si="18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7"/>
        <v>0</v>
      </c>
      <c r="Y156" s="10">
        <f t="shared" si="18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7"/>
        <v>0</v>
      </c>
      <c r="Y157" s="10">
        <f t="shared" si="18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7"/>
        <v>0</v>
      </c>
      <c r="Y158" s="10">
        <f t="shared" si="18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7"/>
        <v>0</v>
      </c>
      <c r="Y159" s="10">
        <f t="shared" si="18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7"/>
        <v>0</v>
      </c>
      <c r="Y160" s="10">
        <f t="shared" si="18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7"/>
        <v>0</v>
      </c>
      <c r="Y161" s="10">
        <f t="shared" si="18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7"/>
        <v>0</v>
      </c>
      <c r="Y162" s="10">
        <f t="shared" si="18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7"/>
        <v>0</v>
      </c>
      <c r="Y163" s="10">
        <f t="shared" si="18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7"/>
        <v>0</v>
      </c>
      <c r="Y164" s="10">
        <f t="shared" si="18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7"/>
        <v>0</v>
      </c>
      <c r="Y165" s="10">
        <f t="shared" si="18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7"/>
        <v>0</v>
      </c>
      <c r="Y166" s="10">
        <f t="shared" si="18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7"/>
        <v>0</v>
      </c>
      <c r="Y167" s="10">
        <f t="shared" si="18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7"/>
        <v>0</v>
      </c>
      <c r="Y168" s="10">
        <f t="shared" si="18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7"/>
        <v>0</v>
      </c>
      <c r="Y169" s="10">
        <f t="shared" si="18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7"/>
        <v>0</v>
      </c>
      <c r="Y170" s="10">
        <f t="shared" si="18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7"/>
        <v>0</v>
      </c>
      <c r="Y171" s="10">
        <f t="shared" si="18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7"/>
        <v>0</v>
      </c>
      <c r="Y172" s="10">
        <f t="shared" si="18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7"/>
        <v>0</v>
      </c>
      <c r="Y173" s="10">
        <f t="shared" si="18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7"/>
        <v>0</v>
      </c>
      <c r="Y174" s="10">
        <f t="shared" si="18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7"/>
        <v>0</v>
      </c>
      <c r="Y175" s="10">
        <f t="shared" si="18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7"/>
        <v>0</v>
      </c>
      <c r="Y176" s="10">
        <f t="shared" si="18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7"/>
        <v>0</v>
      </c>
      <c r="Y177" s="10">
        <f t="shared" si="18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7"/>
        <v>0</v>
      </c>
      <c r="Y178" s="10">
        <f t="shared" si="18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7"/>
        <v>0</v>
      </c>
      <c r="Y179" s="10">
        <f t="shared" si="18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7"/>
        <v>0</v>
      </c>
      <c r="Y180" s="10">
        <f t="shared" si="18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7"/>
        <v>0</v>
      </c>
      <c r="Y181" s="10">
        <f t="shared" si="18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7"/>
        <v>0</v>
      </c>
      <c r="Y182" s="10">
        <f t="shared" si="18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7"/>
        <v>0</v>
      </c>
      <c r="Y183" s="10">
        <f t="shared" si="18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7"/>
        <v>0</v>
      </c>
      <c r="Y184" s="10">
        <f t="shared" si="18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7"/>
        <v>0</v>
      </c>
      <c r="Y185" s="10">
        <f t="shared" si="18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7"/>
        <v>0</v>
      </c>
      <c r="Y186" s="10">
        <f t="shared" si="18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7"/>
        <v>0</v>
      </c>
      <c r="Y187" s="10">
        <f t="shared" si="18"/>
        <v>0</v>
      </c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7"/>
        <v>0</v>
      </c>
      <c r="Y188" s="10">
        <f t="shared" si="18"/>
        <v>0</v>
      </c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>SUM(X3:X189)</f>
        <v>48</v>
      </c>
      <c r="Y190" s="10">
        <f>SUM(Y3:Y189)</f>
        <v>729.6</v>
      </c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1:3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AC209" s="10"/>
      <c r="AD209" s="10"/>
      <c r="AE209" s="10"/>
    </row>
    <row r="210" spans="1:3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AC210" s="10"/>
      <c r="AD210" s="10"/>
      <c r="AE210" s="10"/>
    </row>
    <row r="211" spans="1:31" x14ac:dyDescent="0.2">
      <c r="AC211" s="10"/>
      <c r="AD211" s="10"/>
      <c r="AE211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189"/>
  <sheetViews>
    <sheetView workbookViewId="0">
      <pane ySplit="960"/>
      <selection sqref="A1:XFD1048576"/>
      <selection pane="bottomLeft" sqref="A1:XFD1"/>
    </sheetView>
  </sheetViews>
  <sheetFormatPr baseColWidth="10" defaultColWidth="8.83203125" defaultRowHeight="19" x14ac:dyDescent="0.25"/>
  <cols>
    <col min="1" max="1" width="8.83203125" style="32"/>
    <col min="2" max="2" width="11.5" style="32" bestFit="1" customWidth="1"/>
    <col min="3" max="3" width="11" style="32" bestFit="1" customWidth="1"/>
    <col min="4" max="4" width="32.6640625" style="32" bestFit="1" customWidth="1"/>
    <col min="5" max="5" width="11" style="32" bestFit="1" customWidth="1"/>
    <col min="6" max="6" width="9.6640625" style="32" customWidth="1"/>
    <col min="7" max="7" width="11" style="32" bestFit="1" customWidth="1"/>
    <col min="8" max="13" width="4.83203125" style="32" customWidth="1"/>
    <col min="14" max="23" width="4.83203125" style="32" hidden="1" customWidth="1"/>
    <col min="24" max="24" width="8.6640625" style="32" bestFit="1" customWidth="1"/>
    <col min="25" max="25" width="6.1640625" style="32" bestFit="1" customWidth="1"/>
    <col min="26" max="27" width="8.83203125" style="32"/>
    <col min="28" max="28" width="11.5" style="32" bestFit="1" customWidth="1"/>
    <col min="29" max="16384" width="8.83203125" style="32"/>
  </cols>
  <sheetData>
    <row r="1" spans="1:39" x14ac:dyDescent="0.25">
      <c r="A1" s="41" t="s">
        <v>105</v>
      </c>
      <c r="B1" s="5"/>
      <c r="C1" s="5"/>
      <c r="D1" s="5"/>
      <c r="E1" s="5">
        <f>X189</f>
        <v>105</v>
      </c>
      <c r="F1" s="5">
        <f>Y189</f>
        <v>4098</v>
      </c>
      <c r="G1" s="5"/>
      <c r="H1" s="42">
        <v>8</v>
      </c>
      <c r="I1" s="42">
        <v>10</v>
      </c>
      <c r="J1" s="42">
        <v>12</v>
      </c>
      <c r="K1" s="42">
        <v>14</v>
      </c>
      <c r="L1" s="42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5"/>
      <c r="Y1" s="5"/>
      <c r="Z1" s="5"/>
      <c r="AG1" s="32" t="str">
        <f>$A$1</f>
        <v>Vilagallo</v>
      </c>
      <c r="AH1" s="32" t="str">
        <f t="shared" ref="AH1:AM1" si="0">$A$1</f>
        <v>Vilagallo</v>
      </c>
      <c r="AI1" s="32" t="str">
        <f t="shared" si="0"/>
        <v>Vilagallo</v>
      </c>
      <c r="AJ1" s="32" t="str">
        <f t="shared" si="0"/>
        <v>Vilagallo</v>
      </c>
      <c r="AK1" s="32" t="str">
        <f t="shared" si="0"/>
        <v>Vilagallo</v>
      </c>
      <c r="AL1" s="32" t="str">
        <f t="shared" si="0"/>
        <v>Vilagallo</v>
      </c>
      <c r="AM1" s="32" t="str">
        <f t="shared" si="0"/>
        <v>Vilagallo</v>
      </c>
    </row>
    <row r="2" spans="1:39" x14ac:dyDescent="0.2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32">
        <v>38</v>
      </c>
      <c r="I2" s="32">
        <v>40</v>
      </c>
      <c r="J2" s="32">
        <v>42</v>
      </c>
      <c r="K2" s="32">
        <v>44</v>
      </c>
      <c r="L2" s="32">
        <v>46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5" t="s">
        <v>42</v>
      </c>
      <c r="Y2" s="5" t="s">
        <v>6</v>
      </c>
      <c r="Z2" s="5" t="s">
        <v>43</v>
      </c>
      <c r="AG2" s="32" t="s">
        <v>6</v>
      </c>
      <c r="AH2" s="32" t="s">
        <v>44</v>
      </c>
      <c r="AI2" s="32" t="s">
        <v>45</v>
      </c>
      <c r="AJ2" s="32" t="s">
        <v>46</v>
      </c>
      <c r="AK2" s="32" t="s">
        <v>47</v>
      </c>
      <c r="AL2" s="32" t="s">
        <v>48</v>
      </c>
      <c r="AM2" s="32" t="s">
        <v>49</v>
      </c>
    </row>
    <row r="3" spans="1:39" x14ac:dyDescent="0.25">
      <c r="H3" s="32" t="s">
        <v>527</v>
      </c>
      <c r="I3" s="32" t="s">
        <v>528</v>
      </c>
      <c r="J3" s="32" t="s">
        <v>529</v>
      </c>
      <c r="K3" s="32" t="s">
        <v>530</v>
      </c>
      <c r="L3" s="32" t="s">
        <v>533</v>
      </c>
      <c r="Y3" s="32">
        <f t="shared" ref="Y3:Y63" si="1">F3*X3</f>
        <v>0</v>
      </c>
      <c r="AF3" s="32" t="s">
        <v>12</v>
      </c>
      <c r="AG3" s="32">
        <f t="shared" ref="AG3:AG14" si="2">SUMIF($A$3:$A$182,AF3,$Y$3:$Y$182)</f>
        <v>4098</v>
      </c>
      <c r="AH3" s="32">
        <f t="shared" ref="AH3:AH14" si="3">SUMIF($A$3:$A$182,AF3,$H$3:$H$182)</f>
        <v>15</v>
      </c>
      <c r="AI3" s="32">
        <f t="shared" ref="AI3:AI14" si="4">SUMIF($A$3:$A$182,AF3,$I$3:$I$182)</f>
        <v>26</v>
      </c>
      <c r="AJ3" s="32">
        <f t="shared" ref="AJ3:AJ14" si="5">SUMIF($A$3:$A$182,AF3,$J$3:$J$182)</f>
        <v>30</v>
      </c>
      <c r="AK3" s="32">
        <f t="shared" ref="AK3:AK14" si="6">SUMIF($A$3:$A$182,AF3,$K$3:$K$182)</f>
        <v>19</v>
      </c>
      <c r="AL3" s="32">
        <f t="shared" ref="AL3:AL14" si="7">SUMIF($A$3:$A$182,AF3,$L$3:$L$182)</f>
        <v>15</v>
      </c>
      <c r="AM3" s="32">
        <f t="shared" ref="AM3:AM14" si="8">SUMIF($A$3:$A$182,AF3,$M$3:$M$182)</f>
        <v>0</v>
      </c>
    </row>
    <row r="4" spans="1:39" x14ac:dyDescent="0.25">
      <c r="N4" s="32">
        <v>42</v>
      </c>
      <c r="O4" s="32">
        <v>35</v>
      </c>
      <c r="AF4" s="32" t="s">
        <v>13</v>
      </c>
      <c r="AG4" s="32">
        <f t="shared" si="2"/>
        <v>0</v>
      </c>
      <c r="AH4" s="32">
        <f t="shared" si="3"/>
        <v>0</v>
      </c>
      <c r="AI4" s="32">
        <f t="shared" si="4"/>
        <v>0</v>
      </c>
      <c r="AJ4" s="32">
        <f t="shared" si="5"/>
        <v>0</v>
      </c>
      <c r="AK4" s="32">
        <f t="shared" si="6"/>
        <v>0</v>
      </c>
      <c r="AL4" s="32">
        <f t="shared" si="7"/>
        <v>0</v>
      </c>
      <c r="AM4" s="32">
        <f t="shared" si="8"/>
        <v>0</v>
      </c>
    </row>
    <row r="5" spans="1:39" x14ac:dyDescent="0.25"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AF5" s="32" t="s">
        <v>14</v>
      </c>
      <c r="AG5" s="32">
        <f t="shared" si="2"/>
        <v>0</v>
      </c>
      <c r="AH5" s="32">
        <f t="shared" si="3"/>
        <v>0</v>
      </c>
      <c r="AI5" s="32">
        <f t="shared" si="4"/>
        <v>0</v>
      </c>
      <c r="AJ5" s="32">
        <f t="shared" si="5"/>
        <v>0</v>
      </c>
      <c r="AK5" s="32">
        <f t="shared" si="6"/>
        <v>0</v>
      </c>
      <c r="AL5" s="32">
        <f t="shared" si="7"/>
        <v>0</v>
      </c>
      <c r="AM5" s="32">
        <f t="shared" si="8"/>
        <v>0</v>
      </c>
    </row>
    <row r="6" spans="1:39" x14ac:dyDescent="0.25">
      <c r="X6" s="32">
        <f t="shared" ref="X6:X63" si="9">SUM(H6:M6)</f>
        <v>0</v>
      </c>
      <c r="Y6" s="32">
        <f t="shared" si="1"/>
        <v>0</v>
      </c>
      <c r="Z6" s="32" t="e">
        <f t="shared" ref="Z6:Z64" si="10">SUM(G6/F6)</f>
        <v>#DIV/0!</v>
      </c>
      <c r="AF6" s="32" t="s">
        <v>15</v>
      </c>
      <c r="AG6" s="32">
        <f t="shared" si="2"/>
        <v>0</v>
      </c>
      <c r="AH6" s="32">
        <f t="shared" si="3"/>
        <v>0</v>
      </c>
      <c r="AI6" s="32">
        <f t="shared" si="4"/>
        <v>0</v>
      </c>
      <c r="AJ6" s="32">
        <f t="shared" si="5"/>
        <v>0</v>
      </c>
      <c r="AK6" s="32">
        <f t="shared" si="6"/>
        <v>0</v>
      </c>
      <c r="AL6" s="32">
        <f t="shared" si="7"/>
        <v>0</v>
      </c>
      <c r="AM6" s="32">
        <f t="shared" si="8"/>
        <v>0</v>
      </c>
    </row>
    <row r="7" spans="1:39" x14ac:dyDescent="0.25">
      <c r="A7" s="32" t="s">
        <v>109</v>
      </c>
      <c r="B7" s="32">
        <v>26373</v>
      </c>
      <c r="C7" s="32" t="s">
        <v>144</v>
      </c>
      <c r="D7" s="32" t="s">
        <v>508</v>
      </c>
      <c r="E7" s="32" t="s">
        <v>373</v>
      </c>
      <c r="F7" s="32">
        <v>34</v>
      </c>
      <c r="G7" s="32">
        <v>99</v>
      </c>
      <c r="H7" s="32">
        <v>1</v>
      </c>
      <c r="I7" s="32">
        <v>2</v>
      </c>
      <c r="J7" s="32">
        <v>2</v>
      </c>
      <c r="K7" s="32">
        <v>1</v>
      </c>
      <c r="L7" s="32">
        <v>1</v>
      </c>
      <c r="X7" s="32">
        <f t="shared" si="9"/>
        <v>7</v>
      </c>
      <c r="Y7" s="32">
        <f t="shared" si="1"/>
        <v>238</v>
      </c>
      <c r="Z7" s="32">
        <f t="shared" si="10"/>
        <v>2.9117647058823528</v>
      </c>
      <c r="AF7" s="32" t="s">
        <v>16</v>
      </c>
      <c r="AG7" s="32">
        <f t="shared" si="2"/>
        <v>0</v>
      </c>
      <c r="AH7" s="32">
        <f t="shared" si="3"/>
        <v>0</v>
      </c>
      <c r="AI7" s="32">
        <f t="shared" si="4"/>
        <v>0</v>
      </c>
      <c r="AJ7" s="32">
        <f t="shared" si="5"/>
        <v>0</v>
      </c>
      <c r="AK7" s="32">
        <f t="shared" si="6"/>
        <v>0</v>
      </c>
      <c r="AL7" s="32">
        <f t="shared" si="7"/>
        <v>0</v>
      </c>
      <c r="AM7" s="32">
        <f t="shared" si="8"/>
        <v>0</v>
      </c>
    </row>
    <row r="8" spans="1:39" x14ac:dyDescent="0.25">
      <c r="A8" s="32" t="s">
        <v>12</v>
      </c>
      <c r="B8" s="32">
        <v>26090</v>
      </c>
      <c r="C8" s="32" t="s">
        <v>144</v>
      </c>
      <c r="D8" s="32" t="s">
        <v>509</v>
      </c>
      <c r="E8" s="32" t="s">
        <v>122</v>
      </c>
      <c r="F8" s="32">
        <v>34</v>
      </c>
      <c r="G8" s="32">
        <v>99</v>
      </c>
      <c r="I8" s="32">
        <v>1</v>
      </c>
      <c r="J8" s="32">
        <v>2</v>
      </c>
      <c r="K8" s="32">
        <v>1</v>
      </c>
      <c r="L8" s="32">
        <v>1</v>
      </c>
      <c r="X8" s="32">
        <f t="shared" si="9"/>
        <v>5</v>
      </c>
      <c r="Y8" s="32">
        <f t="shared" si="1"/>
        <v>170</v>
      </c>
      <c r="Z8" s="32">
        <f t="shared" si="10"/>
        <v>2.9117647058823528</v>
      </c>
      <c r="AF8" s="32" t="s">
        <v>17</v>
      </c>
      <c r="AG8" s="32">
        <f t="shared" si="2"/>
        <v>0</v>
      </c>
      <c r="AH8" s="32">
        <f t="shared" si="3"/>
        <v>0</v>
      </c>
      <c r="AI8" s="32">
        <f t="shared" si="4"/>
        <v>0</v>
      </c>
      <c r="AJ8" s="32">
        <f t="shared" si="5"/>
        <v>0</v>
      </c>
      <c r="AK8" s="32">
        <f t="shared" si="6"/>
        <v>0</v>
      </c>
      <c r="AL8" s="32">
        <f t="shared" si="7"/>
        <v>0</v>
      </c>
      <c r="AM8" s="32">
        <f t="shared" si="8"/>
        <v>0</v>
      </c>
    </row>
    <row r="9" spans="1:39" x14ac:dyDescent="0.25">
      <c r="A9" s="32" t="s">
        <v>109</v>
      </c>
      <c r="B9" s="32">
        <v>26285</v>
      </c>
      <c r="C9" s="32" t="s">
        <v>144</v>
      </c>
      <c r="D9" s="32" t="s">
        <v>510</v>
      </c>
      <c r="E9" s="32" t="s">
        <v>122</v>
      </c>
      <c r="F9" s="32">
        <v>38</v>
      </c>
      <c r="G9" s="32">
        <v>115</v>
      </c>
      <c r="H9" s="32">
        <v>1</v>
      </c>
      <c r="I9" s="32">
        <v>2</v>
      </c>
      <c r="J9" s="32">
        <v>2</v>
      </c>
      <c r="K9" s="32">
        <v>1</v>
      </c>
      <c r="L9" s="32">
        <v>1</v>
      </c>
      <c r="X9" s="32">
        <f t="shared" si="9"/>
        <v>7</v>
      </c>
      <c r="Y9" s="32">
        <f t="shared" si="1"/>
        <v>266</v>
      </c>
      <c r="Z9" s="32">
        <f t="shared" si="10"/>
        <v>3.0263157894736841</v>
      </c>
      <c r="AF9" s="32" t="s">
        <v>18</v>
      </c>
      <c r="AG9" s="32">
        <f t="shared" si="2"/>
        <v>0</v>
      </c>
      <c r="AH9" s="32">
        <f t="shared" si="3"/>
        <v>0</v>
      </c>
      <c r="AI9" s="32">
        <f t="shared" si="4"/>
        <v>0</v>
      </c>
      <c r="AJ9" s="32">
        <f t="shared" si="5"/>
        <v>0</v>
      </c>
      <c r="AK9" s="32">
        <f t="shared" si="6"/>
        <v>0</v>
      </c>
      <c r="AL9" s="32">
        <f t="shared" si="7"/>
        <v>0</v>
      </c>
      <c r="AM9" s="32">
        <f t="shared" si="8"/>
        <v>0</v>
      </c>
    </row>
    <row r="10" spans="1:39" x14ac:dyDescent="0.25">
      <c r="A10" s="32" t="s">
        <v>109</v>
      </c>
      <c r="B10" s="32">
        <v>26210</v>
      </c>
      <c r="C10" s="32" t="s">
        <v>144</v>
      </c>
      <c r="D10" s="32" t="s">
        <v>511</v>
      </c>
      <c r="E10" s="32" t="s">
        <v>165</v>
      </c>
      <c r="F10" s="32">
        <v>48</v>
      </c>
      <c r="G10" s="32">
        <v>139</v>
      </c>
      <c r="I10" s="32">
        <v>2</v>
      </c>
      <c r="J10" s="32">
        <v>2</v>
      </c>
      <c r="K10" s="32">
        <v>1</v>
      </c>
      <c r="L10" s="32">
        <v>1</v>
      </c>
      <c r="X10" s="32">
        <f t="shared" si="9"/>
        <v>6</v>
      </c>
      <c r="Y10" s="32">
        <f t="shared" si="1"/>
        <v>288</v>
      </c>
      <c r="Z10" s="32">
        <f t="shared" si="10"/>
        <v>2.8958333333333335</v>
      </c>
      <c r="AF10" s="32" t="s">
        <v>19</v>
      </c>
      <c r="AG10" s="32">
        <f t="shared" si="2"/>
        <v>0</v>
      </c>
      <c r="AH10" s="32">
        <f t="shared" si="3"/>
        <v>0</v>
      </c>
      <c r="AI10" s="32">
        <f t="shared" si="4"/>
        <v>0</v>
      </c>
      <c r="AJ10" s="32">
        <f t="shared" si="5"/>
        <v>0</v>
      </c>
      <c r="AK10" s="32">
        <f t="shared" si="6"/>
        <v>0</v>
      </c>
      <c r="AL10" s="32">
        <f t="shared" si="7"/>
        <v>0</v>
      </c>
      <c r="AM10" s="32">
        <f t="shared" si="8"/>
        <v>0</v>
      </c>
    </row>
    <row r="11" spans="1:39" x14ac:dyDescent="0.25">
      <c r="A11" s="32" t="s">
        <v>109</v>
      </c>
      <c r="B11" s="32">
        <v>26156</v>
      </c>
      <c r="C11" s="32" t="s">
        <v>144</v>
      </c>
      <c r="D11" s="32" t="s">
        <v>512</v>
      </c>
      <c r="E11" s="32" t="s">
        <v>148</v>
      </c>
      <c r="F11" s="32">
        <v>34</v>
      </c>
      <c r="G11" s="32">
        <v>99</v>
      </c>
      <c r="H11" s="32">
        <v>1</v>
      </c>
      <c r="I11" s="32">
        <v>1</v>
      </c>
      <c r="J11" s="32">
        <v>2</v>
      </c>
      <c r="K11" s="32">
        <v>1</v>
      </c>
      <c r="L11" s="32">
        <v>1</v>
      </c>
      <c r="X11" s="32">
        <f t="shared" si="9"/>
        <v>6</v>
      </c>
      <c r="Y11" s="32">
        <f t="shared" si="1"/>
        <v>204</v>
      </c>
      <c r="Z11" s="32">
        <f t="shared" si="10"/>
        <v>2.9117647058823528</v>
      </c>
      <c r="AF11" s="32" t="s">
        <v>20</v>
      </c>
      <c r="AG11" s="32">
        <f t="shared" si="2"/>
        <v>0</v>
      </c>
      <c r="AH11" s="32">
        <f t="shared" si="3"/>
        <v>0</v>
      </c>
      <c r="AI11" s="32">
        <f t="shared" si="4"/>
        <v>0</v>
      </c>
      <c r="AJ11" s="32">
        <f t="shared" si="5"/>
        <v>0</v>
      </c>
      <c r="AK11" s="32">
        <f t="shared" si="6"/>
        <v>0</v>
      </c>
      <c r="AL11" s="32">
        <f t="shared" si="7"/>
        <v>0</v>
      </c>
      <c r="AM11" s="32">
        <f t="shared" si="8"/>
        <v>0</v>
      </c>
    </row>
    <row r="12" spans="1:39" x14ac:dyDescent="0.25">
      <c r="A12" s="32" t="s">
        <v>109</v>
      </c>
      <c r="B12" s="32">
        <v>26296</v>
      </c>
      <c r="C12" s="32" t="s">
        <v>144</v>
      </c>
      <c r="D12" s="32" t="s">
        <v>513</v>
      </c>
      <c r="E12" s="32" t="s">
        <v>219</v>
      </c>
      <c r="F12" s="32">
        <v>38</v>
      </c>
      <c r="G12" s="32">
        <v>115</v>
      </c>
      <c r="H12" s="32">
        <v>1</v>
      </c>
      <c r="I12" s="32">
        <v>1</v>
      </c>
      <c r="J12" s="32">
        <v>2</v>
      </c>
      <c r="K12" s="32">
        <v>1</v>
      </c>
      <c r="L12" s="32">
        <v>1</v>
      </c>
      <c r="X12" s="32">
        <f t="shared" si="9"/>
        <v>6</v>
      </c>
      <c r="Y12" s="32">
        <f t="shared" si="1"/>
        <v>228</v>
      </c>
      <c r="Z12" s="32">
        <f t="shared" si="10"/>
        <v>3.0263157894736841</v>
      </c>
      <c r="AF12" s="32" t="s">
        <v>21</v>
      </c>
      <c r="AG12" s="32">
        <f t="shared" si="2"/>
        <v>0</v>
      </c>
      <c r="AH12" s="32">
        <f t="shared" si="3"/>
        <v>0</v>
      </c>
      <c r="AI12" s="32">
        <f t="shared" si="4"/>
        <v>0</v>
      </c>
      <c r="AJ12" s="32">
        <f t="shared" si="5"/>
        <v>0</v>
      </c>
      <c r="AK12" s="32">
        <f t="shared" si="6"/>
        <v>0</v>
      </c>
      <c r="AL12" s="32">
        <f t="shared" si="7"/>
        <v>0</v>
      </c>
      <c r="AM12" s="32">
        <f t="shared" si="8"/>
        <v>0</v>
      </c>
    </row>
    <row r="13" spans="1:39" x14ac:dyDescent="0.25">
      <c r="A13" s="32" t="s">
        <v>109</v>
      </c>
      <c r="B13" s="32">
        <v>26387</v>
      </c>
      <c r="C13" s="32" t="s">
        <v>144</v>
      </c>
      <c r="D13" s="32" t="s">
        <v>514</v>
      </c>
      <c r="E13" s="32" t="s">
        <v>122</v>
      </c>
      <c r="F13" s="32">
        <v>52</v>
      </c>
      <c r="G13" s="32">
        <v>155</v>
      </c>
      <c r="I13" s="32">
        <v>1</v>
      </c>
      <c r="J13" s="32">
        <v>1</v>
      </c>
      <c r="K13" s="32">
        <v>1</v>
      </c>
      <c r="L13" s="32">
        <v>1</v>
      </c>
      <c r="X13" s="32">
        <f t="shared" si="9"/>
        <v>4</v>
      </c>
      <c r="Y13" s="32">
        <f t="shared" si="1"/>
        <v>208</v>
      </c>
      <c r="Z13" s="32">
        <f t="shared" si="10"/>
        <v>2.9807692307692308</v>
      </c>
      <c r="AF13" s="32" t="s">
        <v>22</v>
      </c>
      <c r="AG13" s="32">
        <f t="shared" si="2"/>
        <v>0</v>
      </c>
      <c r="AH13" s="32">
        <f t="shared" si="3"/>
        <v>0</v>
      </c>
      <c r="AI13" s="32">
        <f t="shared" si="4"/>
        <v>0</v>
      </c>
      <c r="AJ13" s="32">
        <f t="shared" si="5"/>
        <v>0</v>
      </c>
      <c r="AK13" s="32">
        <f t="shared" si="6"/>
        <v>0</v>
      </c>
      <c r="AL13" s="32">
        <f t="shared" si="7"/>
        <v>0</v>
      </c>
      <c r="AM13" s="32">
        <f t="shared" si="8"/>
        <v>0</v>
      </c>
    </row>
    <row r="14" spans="1:39" x14ac:dyDescent="0.25">
      <c r="A14" s="32" t="s">
        <v>109</v>
      </c>
      <c r="B14" s="32">
        <v>26278</v>
      </c>
      <c r="C14" s="32" t="s">
        <v>144</v>
      </c>
      <c r="D14" s="32" t="s">
        <v>515</v>
      </c>
      <c r="E14" s="32" t="s">
        <v>137</v>
      </c>
      <c r="F14" s="32">
        <v>36</v>
      </c>
      <c r="G14" s="32">
        <v>109</v>
      </c>
      <c r="H14" s="32">
        <v>1</v>
      </c>
      <c r="I14" s="32">
        <v>2</v>
      </c>
      <c r="J14" s="32">
        <v>2</v>
      </c>
      <c r="K14" s="32">
        <v>1</v>
      </c>
      <c r="L14" s="32">
        <v>1</v>
      </c>
      <c r="X14" s="32">
        <f t="shared" si="9"/>
        <v>7</v>
      </c>
      <c r="Y14" s="32">
        <f t="shared" si="1"/>
        <v>252</v>
      </c>
      <c r="Z14" s="32">
        <f t="shared" si="10"/>
        <v>3.0277777777777777</v>
      </c>
      <c r="AF14" s="32" t="s">
        <v>23</v>
      </c>
      <c r="AG14" s="32">
        <f t="shared" si="2"/>
        <v>0</v>
      </c>
      <c r="AH14" s="32">
        <f t="shared" si="3"/>
        <v>0</v>
      </c>
      <c r="AI14" s="32">
        <f t="shared" si="4"/>
        <v>0</v>
      </c>
      <c r="AJ14" s="32">
        <f t="shared" si="5"/>
        <v>0</v>
      </c>
      <c r="AK14" s="32">
        <f t="shared" si="6"/>
        <v>0</v>
      </c>
      <c r="AL14" s="32">
        <f t="shared" si="7"/>
        <v>0</v>
      </c>
      <c r="AM14" s="32">
        <f t="shared" si="8"/>
        <v>0</v>
      </c>
    </row>
    <row r="15" spans="1:39" x14ac:dyDescent="0.25">
      <c r="A15" s="32" t="s">
        <v>109</v>
      </c>
      <c r="B15" s="32">
        <v>26088</v>
      </c>
      <c r="C15" s="32" t="s">
        <v>144</v>
      </c>
      <c r="D15" s="32" t="s">
        <v>516</v>
      </c>
      <c r="E15" s="32" t="s">
        <v>219</v>
      </c>
      <c r="F15" s="32">
        <v>31</v>
      </c>
      <c r="G15" s="32">
        <v>89</v>
      </c>
      <c r="I15" s="32">
        <v>1</v>
      </c>
      <c r="J15" s="32">
        <v>1</v>
      </c>
      <c r="K15" s="32">
        <v>1</v>
      </c>
      <c r="L15" s="32">
        <v>1</v>
      </c>
      <c r="X15" s="32">
        <f t="shared" si="9"/>
        <v>4</v>
      </c>
      <c r="Y15" s="32">
        <f t="shared" si="1"/>
        <v>124</v>
      </c>
      <c r="Z15" s="32">
        <f t="shared" si="10"/>
        <v>2.870967741935484</v>
      </c>
      <c r="AF15" s="32" t="str">
        <f>A1</f>
        <v>Vilagallo</v>
      </c>
      <c r="AG15" s="32">
        <f>SUM(AG3:AG14)</f>
        <v>4098</v>
      </c>
      <c r="AH15" s="32">
        <f t="shared" ref="AH15:AM15" si="11">SUM(AH3:AH14)</f>
        <v>15</v>
      </c>
      <c r="AI15" s="32">
        <f t="shared" si="11"/>
        <v>26</v>
      </c>
      <c r="AJ15" s="32">
        <f t="shared" si="11"/>
        <v>30</v>
      </c>
      <c r="AK15" s="32">
        <f t="shared" si="11"/>
        <v>19</v>
      </c>
      <c r="AL15" s="32">
        <f t="shared" si="11"/>
        <v>15</v>
      </c>
      <c r="AM15" s="32">
        <f t="shared" si="11"/>
        <v>0</v>
      </c>
    </row>
    <row r="16" spans="1:39" x14ac:dyDescent="0.25">
      <c r="A16" s="32" t="s">
        <v>109</v>
      </c>
      <c r="B16" s="32">
        <v>26247</v>
      </c>
      <c r="C16" s="32" t="s">
        <v>144</v>
      </c>
      <c r="D16" s="32" t="s">
        <v>517</v>
      </c>
      <c r="E16" s="32" t="s">
        <v>148</v>
      </c>
      <c r="F16" s="32">
        <v>34</v>
      </c>
      <c r="G16" s="32">
        <v>99</v>
      </c>
      <c r="H16" s="32">
        <v>1</v>
      </c>
      <c r="I16" s="32">
        <v>2</v>
      </c>
      <c r="J16" s="32">
        <v>2</v>
      </c>
      <c r="K16" s="32">
        <v>2</v>
      </c>
      <c r="L16" s="32">
        <v>1</v>
      </c>
      <c r="X16" s="32">
        <f t="shared" si="9"/>
        <v>8</v>
      </c>
      <c r="Y16" s="32">
        <f t="shared" si="1"/>
        <v>272</v>
      </c>
      <c r="Z16" s="32">
        <f t="shared" si="10"/>
        <v>2.9117647058823528</v>
      </c>
      <c r="AA16" s="32" t="s">
        <v>88</v>
      </c>
    </row>
    <row r="17" spans="1:26" x14ac:dyDescent="0.25">
      <c r="A17" s="32" t="s">
        <v>109</v>
      </c>
      <c r="B17" s="32">
        <v>26304</v>
      </c>
      <c r="C17" s="32" t="s">
        <v>144</v>
      </c>
      <c r="D17" s="32" t="s">
        <v>526</v>
      </c>
      <c r="E17" s="32" t="s">
        <v>148</v>
      </c>
      <c r="F17" s="32">
        <v>31</v>
      </c>
      <c r="G17" s="32">
        <v>89</v>
      </c>
      <c r="I17" s="32">
        <v>1</v>
      </c>
      <c r="J17" s="32">
        <v>2</v>
      </c>
      <c r="K17" s="32">
        <v>1</v>
      </c>
      <c r="L17" s="32">
        <v>1</v>
      </c>
      <c r="X17" s="32">
        <f t="shared" si="9"/>
        <v>5</v>
      </c>
      <c r="Y17" s="32">
        <f t="shared" si="1"/>
        <v>155</v>
      </c>
      <c r="Z17" s="32">
        <f t="shared" si="10"/>
        <v>2.870967741935484</v>
      </c>
    </row>
    <row r="18" spans="1:26" x14ac:dyDescent="0.25">
      <c r="A18" s="32" t="s">
        <v>109</v>
      </c>
      <c r="B18" s="32">
        <v>26336</v>
      </c>
      <c r="C18" s="32" t="s">
        <v>141</v>
      </c>
      <c r="D18" s="32" t="s">
        <v>518</v>
      </c>
      <c r="E18" s="32" t="s">
        <v>219</v>
      </c>
      <c r="F18" s="32">
        <v>34</v>
      </c>
      <c r="G18" s="32">
        <v>99</v>
      </c>
      <c r="H18" s="32">
        <v>1</v>
      </c>
      <c r="I18" s="32">
        <v>2</v>
      </c>
      <c r="J18" s="32">
        <v>2</v>
      </c>
      <c r="K18" s="32">
        <v>1</v>
      </c>
      <c r="L18" s="32">
        <v>1</v>
      </c>
      <c r="X18" s="32">
        <f t="shared" si="9"/>
        <v>7</v>
      </c>
      <c r="Y18" s="32">
        <f t="shared" si="1"/>
        <v>238</v>
      </c>
      <c r="Z18" s="32">
        <f t="shared" si="10"/>
        <v>2.9117647058823528</v>
      </c>
    </row>
    <row r="19" spans="1:26" x14ac:dyDescent="0.25">
      <c r="A19" s="32" t="s">
        <v>109</v>
      </c>
      <c r="B19" s="32">
        <v>26196</v>
      </c>
      <c r="C19" s="32" t="s">
        <v>141</v>
      </c>
      <c r="D19" s="32" t="s">
        <v>519</v>
      </c>
      <c r="E19" s="32" t="s">
        <v>137</v>
      </c>
      <c r="F19" s="32">
        <v>49</v>
      </c>
      <c r="G19" s="32">
        <v>149</v>
      </c>
      <c r="H19" s="32">
        <v>1</v>
      </c>
      <c r="I19" s="32">
        <v>2</v>
      </c>
      <c r="J19" s="32">
        <v>1</v>
      </c>
      <c r="K19" s="32">
        <v>1</v>
      </c>
      <c r="X19" s="32">
        <f t="shared" si="9"/>
        <v>5</v>
      </c>
      <c r="Y19" s="32">
        <f t="shared" si="1"/>
        <v>245</v>
      </c>
      <c r="Z19" s="32">
        <f t="shared" si="10"/>
        <v>3.0408163265306123</v>
      </c>
    </row>
    <row r="20" spans="1:26" x14ac:dyDescent="0.25">
      <c r="A20" s="32" t="s">
        <v>109</v>
      </c>
      <c r="B20" s="32">
        <v>26362</v>
      </c>
      <c r="C20" s="32" t="s">
        <v>141</v>
      </c>
      <c r="D20" s="32" t="s">
        <v>520</v>
      </c>
      <c r="E20" s="32" t="s">
        <v>219</v>
      </c>
      <c r="F20" s="32">
        <v>45</v>
      </c>
      <c r="G20" s="32">
        <v>139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X20" s="32">
        <f t="shared" si="9"/>
        <v>5</v>
      </c>
      <c r="Y20" s="32">
        <f t="shared" si="1"/>
        <v>225</v>
      </c>
      <c r="Z20" s="32">
        <f t="shared" si="10"/>
        <v>3.088888888888889</v>
      </c>
    </row>
    <row r="21" spans="1:26" x14ac:dyDescent="0.25">
      <c r="A21" s="32" t="s">
        <v>109</v>
      </c>
      <c r="B21" s="32">
        <v>26286</v>
      </c>
      <c r="C21" s="32" t="s">
        <v>141</v>
      </c>
      <c r="D21" s="32" t="s">
        <v>521</v>
      </c>
      <c r="E21" s="32" t="s">
        <v>137</v>
      </c>
      <c r="F21" s="32">
        <v>45</v>
      </c>
      <c r="G21" s="32">
        <v>139</v>
      </c>
      <c r="I21" s="32">
        <v>1</v>
      </c>
      <c r="J21" s="32">
        <v>1</v>
      </c>
      <c r="K21" s="32">
        <v>1</v>
      </c>
      <c r="L21" s="32">
        <v>1</v>
      </c>
      <c r="X21" s="32">
        <f t="shared" si="9"/>
        <v>4</v>
      </c>
      <c r="Y21" s="32">
        <f t="shared" si="1"/>
        <v>180</v>
      </c>
      <c r="Z21" s="32">
        <f t="shared" si="10"/>
        <v>3.088888888888889</v>
      </c>
    </row>
    <row r="22" spans="1:26" x14ac:dyDescent="0.25">
      <c r="A22" s="32" t="s">
        <v>109</v>
      </c>
      <c r="B22" s="32">
        <v>26194</v>
      </c>
      <c r="C22" s="32" t="s">
        <v>141</v>
      </c>
      <c r="D22" s="32" t="s">
        <v>522</v>
      </c>
      <c r="E22" s="32" t="s">
        <v>122</v>
      </c>
      <c r="F22" s="32">
        <v>52</v>
      </c>
      <c r="G22" s="32">
        <v>155</v>
      </c>
      <c r="H22" s="32">
        <v>1</v>
      </c>
      <c r="I22" s="32">
        <v>1</v>
      </c>
      <c r="J22" s="32">
        <v>2</v>
      </c>
      <c r="K22" s="32">
        <v>1</v>
      </c>
      <c r="L22" s="32">
        <v>1</v>
      </c>
      <c r="X22" s="32">
        <f t="shared" si="9"/>
        <v>6</v>
      </c>
      <c r="Y22" s="32">
        <f t="shared" si="1"/>
        <v>312</v>
      </c>
      <c r="Z22" s="32">
        <f t="shared" si="10"/>
        <v>2.9807692307692308</v>
      </c>
    </row>
    <row r="23" spans="1:26" x14ac:dyDescent="0.25">
      <c r="A23" s="32" t="s">
        <v>109</v>
      </c>
      <c r="B23" s="32">
        <v>26151</v>
      </c>
      <c r="C23" s="32" t="s">
        <v>523</v>
      </c>
      <c r="D23" s="32" t="s">
        <v>524</v>
      </c>
      <c r="E23" s="32" t="s">
        <v>122</v>
      </c>
      <c r="F23" s="32">
        <v>61</v>
      </c>
      <c r="G23" s="32">
        <v>179</v>
      </c>
      <c r="I23" s="32">
        <v>1</v>
      </c>
      <c r="J23" s="32">
        <v>1</v>
      </c>
      <c r="K23" s="32">
        <v>1</v>
      </c>
      <c r="X23" s="32">
        <f t="shared" si="9"/>
        <v>3</v>
      </c>
      <c r="Y23" s="32">
        <f t="shared" si="1"/>
        <v>183</v>
      </c>
      <c r="Z23" s="32">
        <f t="shared" si="10"/>
        <v>2.9344262295081966</v>
      </c>
    </row>
    <row r="24" spans="1:26" x14ac:dyDescent="0.25">
      <c r="A24" s="32" t="s">
        <v>109</v>
      </c>
      <c r="B24" s="32">
        <v>26372</v>
      </c>
      <c r="C24" s="32" t="s">
        <v>141</v>
      </c>
      <c r="D24" s="32" t="s">
        <v>525</v>
      </c>
      <c r="E24" s="32" t="s">
        <v>373</v>
      </c>
      <c r="F24" s="32">
        <v>41</v>
      </c>
      <c r="G24" s="32">
        <v>119</v>
      </c>
      <c r="H24" s="32">
        <v>1</v>
      </c>
      <c r="I24" s="32">
        <v>2</v>
      </c>
      <c r="J24" s="32">
        <v>2</v>
      </c>
      <c r="K24" s="32">
        <v>1</v>
      </c>
      <c r="X24" s="32">
        <f t="shared" si="9"/>
        <v>6</v>
      </c>
      <c r="Y24" s="32">
        <f t="shared" si="1"/>
        <v>246</v>
      </c>
      <c r="Z24" s="32">
        <f t="shared" si="10"/>
        <v>2.9024390243902438</v>
      </c>
    </row>
    <row r="25" spans="1:26" x14ac:dyDescent="0.25">
      <c r="A25" s="32" t="s">
        <v>12</v>
      </c>
      <c r="B25" s="32">
        <v>2656</v>
      </c>
      <c r="C25" s="32" t="s">
        <v>131</v>
      </c>
      <c r="D25" s="32" t="s">
        <v>534</v>
      </c>
      <c r="E25" s="32" t="s">
        <v>122</v>
      </c>
      <c r="F25" s="32">
        <v>16</v>
      </c>
      <c r="G25" s="32">
        <v>49</v>
      </c>
      <c r="H25" s="32">
        <v>4</v>
      </c>
      <c r="X25" s="32">
        <f t="shared" si="9"/>
        <v>4</v>
      </c>
      <c r="Y25" s="32">
        <f t="shared" si="1"/>
        <v>64</v>
      </c>
      <c r="Z25" s="32">
        <f t="shared" si="10"/>
        <v>3.0625</v>
      </c>
    </row>
    <row r="26" spans="1:26" x14ac:dyDescent="0.25">
      <c r="X26" s="32">
        <f t="shared" si="9"/>
        <v>0</v>
      </c>
      <c r="Y26" s="32">
        <f t="shared" si="1"/>
        <v>0</v>
      </c>
      <c r="Z26" s="32" t="e">
        <f t="shared" si="10"/>
        <v>#DIV/0!</v>
      </c>
    </row>
    <row r="27" spans="1:26" x14ac:dyDescent="0.25">
      <c r="X27" s="32">
        <f t="shared" si="9"/>
        <v>0</v>
      </c>
      <c r="Y27" s="32">
        <f t="shared" si="1"/>
        <v>0</v>
      </c>
      <c r="Z27" s="32" t="e">
        <f t="shared" si="10"/>
        <v>#DIV/0!</v>
      </c>
    </row>
    <row r="28" spans="1:26" x14ac:dyDescent="0.25">
      <c r="X28" s="32">
        <f t="shared" si="9"/>
        <v>0</v>
      </c>
      <c r="Y28" s="32">
        <f t="shared" si="1"/>
        <v>0</v>
      </c>
      <c r="Z28" s="32" t="e">
        <f t="shared" si="10"/>
        <v>#DIV/0!</v>
      </c>
    </row>
    <row r="29" spans="1:26" x14ac:dyDescent="0.25">
      <c r="X29" s="32">
        <f t="shared" si="9"/>
        <v>0</v>
      </c>
      <c r="Y29" s="32">
        <f t="shared" si="1"/>
        <v>0</v>
      </c>
      <c r="Z29" s="32" t="e">
        <f t="shared" si="10"/>
        <v>#DIV/0!</v>
      </c>
    </row>
    <row r="30" spans="1:26" x14ac:dyDescent="0.25">
      <c r="X30" s="32">
        <f t="shared" si="9"/>
        <v>0</v>
      </c>
      <c r="Y30" s="32">
        <f t="shared" si="1"/>
        <v>0</v>
      </c>
      <c r="Z30" s="32" t="e">
        <f t="shared" si="10"/>
        <v>#DIV/0!</v>
      </c>
    </row>
    <row r="31" spans="1:26" x14ac:dyDescent="0.25">
      <c r="X31" s="32">
        <f t="shared" si="9"/>
        <v>0</v>
      </c>
      <c r="Y31" s="32">
        <f t="shared" si="1"/>
        <v>0</v>
      </c>
      <c r="Z31" s="32" t="e">
        <f t="shared" si="10"/>
        <v>#DIV/0!</v>
      </c>
    </row>
    <row r="32" spans="1:26" x14ac:dyDescent="0.25">
      <c r="X32" s="32">
        <f t="shared" si="9"/>
        <v>0</v>
      </c>
      <c r="Y32" s="32">
        <f t="shared" si="1"/>
        <v>0</v>
      </c>
      <c r="Z32" s="32" t="e">
        <f t="shared" si="10"/>
        <v>#DIV/0!</v>
      </c>
    </row>
    <row r="33" spans="24:26" x14ac:dyDescent="0.25">
      <c r="X33" s="32">
        <f t="shared" si="9"/>
        <v>0</v>
      </c>
      <c r="Y33" s="32">
        <f t="shared" si="1"/>
        <v>0</v>
      </c>
      <c r="Z33" s="32" t="e">
        <f t="shared" si="10"/>
        <v>#DIV/0!</v>
      </c>
    </row>
    <row r="34" spans="24:26" x14ac:dyDescent="0.25">
      <c r="X34" s="32">
        <f t="shared" si="9"/>
        <v>0</v>
      </c>
      <c r="Y34" s="32">
        <f t="shared" si="1"/>
        <v>0</v>
      </c>
      <c r="Z34" s="32" t="e">
        <f t="shared" si="10"/>
        <v>#DIV/0!</v>
      </c>
    </row>
    <row r="35" spans="24:26" x14ac:dyDescent="0.25">
      <c r="X35" s="32">
        <f t="shared" si="9"/>
        <v>0</v>
      </c>
      <c r="Y35" s="32">
        <f t="shared" si="1"/>
        <v>0</v>
      </c>
      <c r="Z35" s="32" t="e">
        <f t="shared" si="10"/>
        <v>#DIV/0!</v>
      </c>
    </row>
    <row r="36" spans="24:26" x14ac:dyDescent="0.25">
      <c r="X36" s="32">
        <f t="shared" si="9"/>
        <v>0</v>
      </c>
      <c r="Y36" s="32">
        <f t="shared" si="1"/>
        <v>0</v>
      </c>
      <c r="Z36" s="32" t="e">
        <f t="shared" si="10"/>
        <v>#DIV/0!</v>
      </c>
    </row>
    <row r="37" spans="24:26" x14ac:dyDescent="0.25">
      <c r="X37" s="32">
        <f t="shared" si="9"/>
        <v>0</v>
      </c>
      <c r="Y37" s="32">
        <f t="shared" si="1"/>
        <v>0</v>
      </c>
      <c r="Z37" s="32" t="e">
        <f t="shared" si="10"/>
        <v>#DIV/0!</v>
      </c>
    </row>
    <row r="38" spans="24:26" x14ac:dyDescent="0.25">
      <c r="X38" s="32">
        <f t="shared" si="9"/>
        <v>0</v>
      </c>
      <c r="Y38" s="32">
        <f t="shared" si="1"/>
        <v>0</v>
      </c>
      <c r="Z38" s="32" t="e">
        <f t="shared" si="10"/>
        <v>#DIV/0!</v>
      </c>
    </row>
    <row r="39" spans="24:26" x14ac:dyDescent="0.25">
      <c r="X39" s="32">
        <f t="shared" si="9"/>
        <v>0</v>
      </c>
      <c r="Y39" s="32">
        <f>F40*X39</f>
        <v>0</v>
      </c>
      <c r="Z39" s="32" t="e">
        <f>SUM(G40/F40)</f>
        <v>#DIV/0!</v>
      </c>
    </row>
    <row r="40" spans="24:26" x14ac:dyDescent="0.25">
      <c r="X40" s="32">
        <f t="shared" si="9"/>
        <v>0</v>
      </c>
      <c r="Y40" s="32">
        <f>F41*X40</f>
        <v>0</v>
      </c>
      <c r="Z40" s="32" t="e">
        <f>SUM(G41/F41)</f>
        <v>#DIV/0!</v>
      </c>
    </row>
    <row r="41" spans="24:26" x14ac:dyDescent="0.25">
      <c r="X41" s="32">
        <f t="shared" si="9"/>
        <v>0</v>
      </c>
      <c r="Y41" s="32">
        <f t="shared" si="1"/>
        <v>0</v>
      </c>
      <c r="Z41" s="32" t="e">
        <f t="shared" si="10"/>
        <v>#DIV/0!</v>
      </c>
    </row>
    <row r="42" spans="24:26" x14ac:dyDescent="0.25">
      <c r="X42" s="32">
        <f t="shared" si="9"/>
        <v>0</v>
      </c>
      <c r="Y42" s="32">
        <f t="shared" si="1"/>
        <v>0</v>
      </c>
      <c r="Z42" s="32" t="e">
        <f t="shared" si="10"/>
        <v>#DIV/0!</v>
      </c>
    </row>
    <row r="43" spans="24:26" x14ac:dyDescent="0.25">
      <c r="Y43" s="32">
        <f t="shared" si="1"/>
        <v>0</v>
      </c>
      <c r="Z43" s="32" t="e">
        <f t="shared" si="10"/>
        <v>#DIV/0!</v>
      </c>
    </row>
    <row r="44" spans="24:26" x14ac:dyDescent="0.25">
      <c r="Y44" s="32">
        <f t="shared" si="1"/>
        <v>0</v>
      </c>
      <c r="Z44" s="32" t="e">
        <f t="shared" si="10"/>
        <v>#DIV/0!</v>
      </c>
    </row>
    <row r="45" spans="24:26" x14ac:dyDescent="0.25">
      <c r="X45" s="32">
        <f t="shared" si="9"/>
        <v>0</v>
      </c>
      <c r="Y45" s="32">
        <f t="shared" si="1"/>
        <v>0</v>
      </c>
      <c r="Z45" s="32" t="e">
        <f t="shared" si="10"/>
        <v>#DIV/0!</v>
      </c>
    </row>
    <row r="46" spans="24:26" x14ac:dyDescent="0.25">
      <c r="X46" s="32">
        <f t="shared" si="9"/>
        <v>0</v>
      </c>
      <c r="Y46" s="32">
        <f t="shared" si="1"/>
        <v>0</v>
      </c>
      <c r="Z46" s="32" t="e">
        <f t="shared" si="10"/>
        <v>#DIV/0!</v>
      </c>
    </row>
    <row r="47" spans="24:26" x14ac:dyDescent="0.25">
      <c r="X47" s="32">
        <f t="shared" si="9"/>
        <v>0</v>
      </c>
      <c r="Y47" s="32">
        <f t="shared" si="1"/>
        <v>0</v>
      </c>
      <c r="Z47" s="32" t="e">
        <f t="shared" si="10"/>
        <v>#DIV/0!</v>
      </c>
    </row>
    <row r="48" spans="24:26" x14ac:dyDescent="0.25">
      <c r="X48" s="32">
        <f t="shared" si="9"/>
        <v>0</v>
      </c>
      <c r="Y48" s="32">
        <f t="shared" si="1"/>
        <v>0</v>
      </c>
      <c r="Z48" s="32" t="e">
        <f t="shared" si="10"/>
        <v>#DIV/0!</v>
      </c>
    </row>
    <row r="49" spans="24:26" x14ac:dyDescent="0.25">
      <c r="X49" s="32">
        <f t="shared" si="9"/>
        <v>0</v>
      </c>
      <c r="Y49" s="32">
        <f t="shared" si="1"/>
        <v>0</v>
      </c>
      <c r="Z49" s="32" t="e">
        <f t="shared" si="10"/>
        <v>#DIV/0!</v>
      </c>
    </row>
    <row r="50" spans="24:26" x14ac:dyDescent="0.25">
      <c r="X50" s="32">
        <f t="shared" si="9"/>
        <v>0</v>
      </c>
      <c r="Y50" s="32">
        <f t="shared" si="1"/>
        <v>0</v>
      </c>
      <c r="Z50" s="32" t="e">
        <f t="shared" si="10"/>
        <v>#DIV/0!</v>
      </c>
    </row>
    <row r="51" spans="24:26" x14ac:dyDescent="0.25">
      <c r="X51" s="32">
        <f t="shared" si="9"/>
        <v>0</v>
      </c>
      <c r="Y51" s="32">
        <f t="shared" si="1"/>
        <v>0</v>
      </c>
      <c r="Z51" s="32" t="e">
        <f t="shared" si="10"/>
        <v>#DIV/0!</v>
      </c>
    </row>
    <row r="52" spans="24:26" x14ac:dyDescent="0.25">
      <c r="X52" s="32">
        <f t="shared" si="9"/>
        <v>0</v>
      </c>
      <c r="Y52" s="32">
        <f t="shared" si="1"/>
        <v>0</v>
      </c>
      <c r="Z52" s="32" t="e">
        <f t="shared" si="10"/>
        <v>#DIV/0!</v>
      </c>
    </row>
    <row r="53" spans="24:26" x14ac:dyDescent="0.25">
      <c r="X53" s="32">
        <f t="shared" si="9"/>
        <v>0</v>
      </c>
      <c r="Y53" s="32">
        <f t="shared" si="1"/>
        <v>0</v>
      </c>
      <c r="Z53" s="32" t="e">
        <f t="shared" si="10"/>
        <v>#DIV/0!</v>
      </c>
    </row>
    <row r="54" spans="24:26" x14ac:dyDescent="0.25">
      <c r="X54" s="32">
        <f t="shared" si="9"/>
        <v>0</v>
      </c>
      <c r="Y54" s="32">
        <f t="shared" si="1"/>
        <v>0</v>
      </c>
      <c r="Z54" s="32" t="e">
        <f t="shared" si="10"/>
        <v>#DIV/0!</v>
      </c>
    </row>
    <row r="55" spans="24:26" x14ac:dyDescent="0.25">
      <c r="X55" s="32">
        <f t="shared" si="9"/>
        <v>0</v>
      </c>
      <c r="Y55" s="32">
        <f t="shared" si="1"/>
        <v>0</v>
      </c>
      <c r="Z55" s="32" t="e">
        <f t="shared" si="10"/>
        <v>#DIV/0!</v>
      </c>
    </row>
    <row r="56" spans="24:26" x14ac:dyDescent="0.25">
      <c r="X56" s="32">
        <f t="shared" si="9"/>
        <v>0</v>
      </c>
      <c r="Y56" s="32">
        <f t="shared" si="1"/>
        <v>0</v>
      </c>
      <c r="Z56" s="32" t="e">
        <f t="shared" si="10"/>
        <v>#DIV/0!</v>
      </c>
    </row>
    <row r="57" spans="24:26" x14ac:dyDescent="0.25">
      <c r="X57" s="32">
        <f t="shared" si="9"/>
        <v>0</v>
      </c>
      <c r="Y57" s="32">
        <f t="shared" si="1"/>
        <v>0</v>
      </c>
      <c r="Z57" s="32" t="e">
        <f t="shared" si="10"/>
        <v>#DIV/0!</v>
      </c>
    </row>
    <row r="58" spans="24:26" x14ac:dyDescent="0.25">
      <c r="X58" s="32">
        <f t="shared" si="9"/>
        <v>0</v>
      </c>
      <c r="Y58" s="32">
        <f t="shared" si="1"/>
        <v>0</v>
      </c>
      <c r="Z58" s="32" t="e">
        <f t="shared" si="10"/>
        <v>#DIV/0!</v>
      </c>
    </row>
    <row r="59" spans="24:26" x14ac:dyDescent="0.25">
      <c r="X59" s="32">
        <f t="shared" si="9"/>
        <v>0</v>
      </c>
      <c r="Y59" s="32">
        <f t="shared" si="1"/>
        <v>0</v>
      </c>
      <c r="Z59" s="32" t="e">
        <f t="shared" si="10"/>
        <v>#DIV/0!</v>
      </c>
    </row>
    <row r="60" spans="24:26" x14ac:dyDescent="0.25">
      <c r="X60" s="32">
        <f t="shared" si="9"/>
        <v>0</v>
      </c>
      <c r="Y60" s="32">
        <f t="shared" si="1"/>
        <v>0</v>
      </c>
      <c r="Z60" s="32" t="e">
        <f t="shared" si="10"/>
        <v>#DIV/0!</v>
      </c>
    </row>
    <row r="61" spans="24:26" x14ac:dyDescent="0.25">
      <c r="X61" s="32">
        <f t="shared" si="9"/>
        <v>0</v>
      </c>
      <c r="Y61" s="32">
        <f t="shared" si="1"/>
        <v>0</v>
      </c>
      <c r="Z61" s="32" t="e">
        <f t="shared" si="10"/>
        <v>#DIV/0!</v>
      </c>
    </row>
    <row r="62" spans="24:26" x14ac:dyDescent="0.25">
      <c r="X62" s="32">
        <f t="shared" si="9"/>
        <v>0</v>
      </c>
      <c r="Y62" s="32">
        <f t="shared" si="1"/>
        <v>0</v>
      </c>
      <c r="Z62" s="32" t="e">
        <f t="shared" si="10"/>
        <v>#DIV/0!</v>
      </c>
    </row>
    <row r="63" spans="24:26" x14ac:dyDescent="0.25">
      <c r="X63" s="32">
        <f t="shared" si="9"/>
        <v>0</v>
      </c>
      <c r="Y63" s="32">
        <f t="shared" si="1"/>
        <v>0</v>
      </c>
      <c r="Z63" s="32" t="e">
        <f t="shared" si="10"/>
        <v>#DIV/0!</v>
      </c>
    </row>
    <row r="64" spans="24:26" x14ac:dyDescent="0.25">
      <c r="X64" s="32">
        <f t="shared" ref="X64:X127" si="12">SUM(H64:M64)</f>
        <v>0</v>
      </c>
      <c r="Y64" s="32">
        <f t="shared" ref="Y64:Y127" si="13">F64*X64</f>
        <v>0</v>
      </c>
      <c r="Z64" s="32" t="e">
        <f t="shared" si="10"/>
        <v>#DIV/0!</v>
      </c>
    </row>
    <row r="65" spans="24:26" x14ac:dyDescent="0.25">
      <c r="X65" s="32">
        <f t="shared" si="12"/>
        <v>0</v>
      </c>
      <c r="Y65" s="32">
        <f t="shared" si="13"/>
        <v>0</v>
      </c>
      <c r="Z65" s="32" t="e">
        <f t="shared" ref="Z65:Z76" si="14">SUM(G65/F65)</f>
        <v>#DIV/0!</v>
      </c>
    </row>
    <row r="66" spans="24:26" x14ac:dyDescent="0.25">
      <c r="X66" s="32">
        <f t="shared" si="12"/>
        <v>0</v>
      </c>
      <c r="Y66" s="32">
        <f t="shared" si="13"/>
        <v>0</v>
      </c>
      <c r="Z66" s="32" t="e">
        <f t="shared" si="14"/>
        <v>#DIV/0!</v>
      </c>
    </row>
    <row r="67" spans="24:26" x14ac:dyDescent="0.25">
      <c r="X67" s="32">
        <f t="shared" si="12"/>
        <v>0</v>
      </c>
      <c r="Y67" s="32">
        <f t="shared" si="13"/>
        <v>0</v>
      </c>
      <c r="Z67" s="32" t="e">
        <f t="shared" si="14"/>
        <v>#DIV/0!</v>
      </c>
    </row>
    <row r="68" spans="24:26" x14ac:dyDescent="0.25">
      <c r="X68" s="32">
        <f t="shared" si="12"/>
        <v>0</v>
      </c>
      <c r="Y68" s="32">
        <f t="shared" si="13"/>
        <v>0</v>
      </c>
      <c r="Z68" s="32" t="e">
        <f t="shared" si="14"/>
        <v>#DIV/0!</v>
      </c>
    </row>
    <row r="69" spans="24:26" x14ac:dyDescent="0.25">
      <c r="X69" s="32">
        <f t="shared" si="12"/>
        <v>0</v>
      </c>
      <c r="Y69" s="32">
        <f t="shared" si="13"/>
        <v>0</v>
      </c>
      <c r="Z69" s="32" t="e">
        <f t="shared" si="14"/>
        <v>#DIV/0!</v>
      </c>
    </row>
    <row r="70" spans="24:26" x14ac:dyDescent="0.25">
      <c r="X70" s="32">
        <f t="shared" si="12"/>
        <v>0</v>
      </c>
      <c r="Y70" s="32">
        <f t="shared" si="13"/>
        <v>0</v>
      </c>
      <c r="Z70" s="32" t="e">
        <f t="shared" si="14"/>
        <v>#DIV/0!</v>
      </c>
    </row>
    <row r="71" spans="24:26" x14ac:dyDescent="0.25">
      <c r="X71" s="32">
        <f t="shared" si="12"/>
        <v>0</v>
      </c>
      <c r="Y71" s="32">
        <f t="shared" si="13"/>
        <v>0</v>
      </c>
      <c r="Z71" s="32" t="e">
        <f t="shared" si="14"/>
        <v>#DIV/0!</v>
      </c>
    </row>
    <row r="72" spans="24:26" x14ac:dyDescent="0.25">
      <c r="X72" s="32">
        <f t="shared" si="12"/>
        <v>0</v>
      </c>
      <c r="Y72" s="32">
        <f t="shared" si="13"/>
        <v>0</v>
      </c>
      <c r="Z72" s="32" t="e">
        <f t="shared" si="14"/>
        <v>#DIV/0!</v>
      </c>
    </row>
    <row r="73" spans="24:26" x14ac:dyDescent="0.25">
      <c r="X73" s="32">
        <f t="shared" si="12"/>
        <v>0</v>
      </c>
      <c r="Y73" s="32">
        <f t="shared" si="13"/>
        <v>0</v>
      </c>
      <c r="Z73" s="32" t="e">
        <f t="shared" si="14"/>
        <v>#DIV/0!</v>
      </c>
    </row>
    <row r="74" spans="24:26" x14ac:dyDescent="0.25">
      <c r="X74" s="32">
        <f t="shared" si="12"/>
        <v>0</v>
      </c>
      <c r="Y74" s="32">
        <f t="shared" si="13"/>
        <v>0</v>
      </c>
      <c r="Z74" s="32" t="e">
        <f t="shared" si="14"/>
        <v>#DIV/0!</v>
      </c>
    </row>
    <row r="75" spans="24:26" x14ac:dyDescent="0.25">
      <c r="X75" s="32">
        <f t="shared" si="12"/>
        <v>0</v>
      </c>
      <c r="Y75" s="32">
        <f t="shared" si="13"/>
        <v>0</v>
      </c>
      <c r="Z75" s="32" t="e">
        <f t="shared" si="14"/>
        <v>#DIV/0!</v>
      </c>
    </row>
    <row r="76" spans="24:26" x14ac:dyDescent="0.25">
      <c r="X76" s="32">
        <f t="shared" si="12"/>
        <v>0</v>
      </c>
      <c r="Y76" s="32">
        <f t="shared" si="13"/>
        <v>0</v>
      </c>
      <c r="Z76" s="32" t="e">
        <f t="shared" si="14"/>
        <v>#DIV/0!</v>
      </c>
    </row>
    <row r="77" spans="24:26" x14ac:dyDescent="0.25">
      <c r="X77" s="32">
        <f t="shared" si="12"/>
        <v>0</v>
      </c>
      <c r="Y77" s="32">
        <f t="shared" si="13"/>
        <v>0</v>
      </c>
    </row>
    <row r="78" spans="24:26" x14ac:dyDescent="0.25">
      <c r="X78" s="32">
        <f t="shared" si="12"/>
        <v>0</v>
      </c>
      <c r="Y78" s="32">
        <f t="shared" si="13"/>
        <v>0</v>
      </c>
      <c r="Z78" s="32" t="e">
        <f t="shared" ref="Z78:Z85" si="15">SUM(G78/F78)</f>
        <v>#DIV/0!</v>
      </c>
    </row>
    <row r="79" spans="24:26" x14ac:dyDescent="0.25">
      <c r="X79" s="32">
        <f t="shared" si="12"/>
        <v>0</v>
      </c>
      <c r="Y79" s="32">
        <f t="shared" si="13"/>
        <v>0</v>
      </c>
      <c r="Z79" s="32" t="e">
        <f t="shared" si="15"/>
        <v>#DIV/0!</v>
      </c>
    </row>
    <row r="80" spans="24:26" x14ac:dyDescent="0.25">
      <c r="X80" s="32">
        <f t="shared" si="12"/>
        <v>0</v>
      </c>
      <c r="Y80" s="32">
        <f t="shared" si="13"/>
        <v>0</v>
      </c>
      <c r="Z80" s="32" t="e">
        <f t="shared" si="15"/>
        <v>#DIV/0!</v>
      </c>
    </row>
    <row r="81" spans="24:26" x14ac:dyDescent="0.25">
      <c r="X81" s="32">
        <f t="shared" si="12"/>
        <v>0</v>
      </c>
      <c r="Y81" s="32">
        <f t="shared" si="13"/>
        <v>0</v>
      </c>
      <c r="Z81" s="32" t="e">
        <f t="shared" si="15"/>
        <v>#DIV/0!</v>
      </c>
    </row>
    <row r="82" spans="24:26" x14ac:dyDescent="0.25">
      <c r="X82" s="32">
        <f t="shared" si="12"/>
        <v>0</v>
      </c>
      <c r="Y82" s="32">
        <f t="shared" si="13"/>
        <v>0</v>
      </c>
      <c r="Z82" s="32" t="e">
        <f t="shared" si="15"/>
        <v>#DIV/0!</v>
      </c>
    </row>
    <row r="83" spans="24:26" x14ac:dyDescent="0.25">
      <c r="X83" s="32">
        <f t="shared" si="12"/>
        <v>0</v>
      </c>
      <c r="Y83" s="32">
        <f t="shared" si="13"/>
        <v>0</v>
      </c>
      <c r="Z83" s="32" t="e">
        <f t="shared" si="15"/>
        <v>#DIV/0!</v>
      </c>
    </row>
    <row r="84" spans="24:26" x14ac:dyDescent="0.25">
      <c r="X84" s="32">
        <f t="shared" si="12"/>
        <v>0</v>
      </c>
      <c r="Y84" s="32">
        <f t="shared" si="13"/>
        <v>0</v>
      </c>
      <c r="Z84" s="32" t="e">
        <f t="shared" si="15"/>
        <v>#DIV/0!</v>
      </c>
    </row>
    <row r="85" spans="24:26" x14ac:dyDescent="0.25">
      <c r="X85" s="32">
        <f t="shared" si="12"/>
        <v>0</v>
      </c>
      <c r="Y85" s="32">
        <f t="shared" si="13"/>
        <v>0</v>
      </c>
      <c r="Z85" s="32" t="e">
        <f t="shared" si="15"/>
        <v>#DIV/0!</v>
      </c>
    </row>
    <row r="86" spans="24:26" x14ac:dyDescent="0.25">
      <c r="X86" s="32">
        <f t="shared" si="12"/>
        <v>0</v>
      </c>
      <c r="Y86" s="32">
        <f t="shared" si="13"/>
        <v>0</v>
      </c>
    </row>
    <row r="87" spans="24:26" x14ac:dyDescent="0.25">
      <c r="X87" s="32">
        <f t="shared" si="12"/>
        <v>0</v>
      </c>
      <c r="Y87" s="32">
        <f t="shared" si="13"/>
        <v>0</v>
      </c>
    </row>
    <row r="88" spans="24:26" x14ac:dyDescent="0.25">
      <c r="X88" s="32">
        <f t="shared" si="12"/>
        <v>0</v>
      </c>
      <c r="Y88" s="32">
        <f t="shared" si="13"/>
        <v>0</v>
      </c>
    </row>
    <row r="89" spans="24:26" x14ac:dyDescent="0.25">
      <c r="X89" s="32">
        <f t="shared" si="12"/>
        <v>0</v>
      </c>
      <c r="Y89" s="32">
        <f t="shared" si="13"/>
        <v>0</v>
      </c>
    </row>
    <row r="90" spans="24:26" x14ac:dyDescent="0.25">
      <c r="X90" s="32">
        <f t="shared" si="12"/>
        <v>0</v>
      </c>
      <c r="Y90" s="32">
        <f t="shared" si="13"/>
        <v>0</v>
      </c>
    </row>
    <row r="91" spans="24:26" x14ac:dyDescent="0.25">
      <c r="X91" s="32">
        <f t="shared" si="12"/>
        <v>0</v>
      </c>
      <c r="Y91" s="32">
        <f t="shared" si="13"/>
        <v>0</v>
      </c>
    </row>
    <row r="92" spans="24:26" x14ac:dyDescent="0.25">
      <c r="X92" s="32">
        <f t="shared" si="12"/>
        <v>0</v>
      </c>
      <c r="Y92" s="32">
        <f t="shared" si="13"/>
        <v>0</v>
      </c>
    </row>
    <row r="93" spans="24:26" x14ac:dyDescent="0.25">
      <c r="X93" s="32">
        <f t="shared" si="12"/>
        <v>0</v>
      </c>
      <c r="Y93" s="32">
        <f t="shared" si="13"/>
        <v>0</v>
      </c>
    </row>
    <row r="94" spans="24:26" x14ac:dyDescent="0.25">
      <c r="X94" s="32">
        <f t="shared" si="12"/>
        <v>0</v>
      </c>
      <c r="Y94" s="32">
        <f t="shared" si="13"/>
        <v>0</v>
      </c>
    </row>
    <row r="95" spans="24:26" x14ac:dyDescent="0.25">
      <c r="X95" s="32">
        <f t="shared" si="12"/>
        <v>0</v>
      </c>
      <c r="Y95" s="32">
        <f t="shared" si="13"/>
        <v>0</v>
      </c>
    </row>
    <row r="96" spans="24:26" x14ac:dyDescent="0.25">
      <c r="X96" s="32">
        <f t="shared" si="12"/>
        <v>0</v>
      </c>
      <c r="Y96" s="32">
        <f t="shared" si="13"/>
        <v>0</v>
      </c>
    </row>
    <row r="97" spans="24:26" x14ac:dyDescent="0.25">
      <c r="X97" s="32">
        <f t="shared" si="12"/>
        <v>0</v>
      </c>
      <c r="Y97" s="32">
        <f t="shared" si="13"/>
        <v>0</v>
      </c>
    </row>
    <row r="98" spans="24:26" x14ac:dyDescent="0.25">
      <c r="X98" s="32">
        <f t="shared" si="12"/>
        <v>0</v>
      </c>
      <c r="Y98" s="32">
        <f t="shared" si="13"/>
        <v>0</v>
      </c>
    </row>
    <row r="99" spans="24:26" x14ac:dyDescent="0.25">
      <c r="X99" s="32">
        <f t="shared" si="12"/>
        <v>0</v>
      </c>
      <c r="Y99" s="32">
        <f t="shared" si="13"/>
        <v>0</v>
      </c>
    </row>
    <row r="100" spans="24:26" x14ac:dyDescent="0.25">
      <c r="X100" s="32">
        <f t="shared" si="12"/>
        <v>0</v>
      </c>
      <c r="Y100" s="32">
        <f t="shared" si="13"/>
        <v>0</v>
      </c>
      <c r="Z100" s="32" t="s">
        <v>50</v>
      </c>
    </row>
    <row r="101" spans="24:26" x14ac:dyDescent="0.25">
      <c r="X101" s="32">
        <f t="shared" si="12"/>
        <v>0</v>
      </c>
      <c r="Y101" s="32">
        <f t="shared" si="13"/>
        <v>0</v>
      </c>
    </row>
    <row r="102" spans="24:26" x14ac:dyDescent="0.25">
      <c r="X102" s="32">
        <f t="shared" si="12"/>
        <v>0</v>
      </c>
      <c r="Y102" s="32">
        <f t="shared" si="13"/>
        <v>0</v>
      </c>
    </row>
    <row r="103" spans="24:26" x14ac:dyDescent="0.25">
      <c r="X103" s="32">
        <f t="shared" si="12"/>
        <v>0</v>
      </c>
      <c r="Y103" s="32">
        <f t="shared" si="13"/>
        <v>0</v>
      </c>
    </row>
    <row r="104" spans="24:26" x14ac:dyDescent="0.25">
      <c r="X104" s="32">
        <f t="shared" si="12"/>
        <v>0</v>
      </c>
      <c r="Y104" s="32">
        <f t="shared" si="13"/>
        <v>0</v>
      </c>
    </row>
    <row r="105" spans="24:26" x14ac:dyDescent="0.25">
      <c r="X105" s="32">
        <f t="shared" si="12"/>
        <v>0</v>
      </c>
      <c r="Y105" s="32">
        <f t="shared" si="13"/>
        <v>0</v>
      </c>
    </row>
    <row r="106" spans="24:26" x14ac:dyDescent="0.25">
      <c r="X106" s="32">
        <f t="shared" si="12"/>
        <v>0</v>
      </c>
      <c r="Y106" s="32">
        <f t="shared" si="13"/>
        <v>0</v>
      </c>
    </row>
    <row r="107" spans="24:26" x14ac:dyDescent="0.25">
      <c r="X107" s="32">
        <f t="shared" si="12"/>
        <v>0</v>
      </c>
      <c r="Y107" s="32">
        <f t="shared" si="13"/>
        <v>0</v>
      </c>
    </row>
    <row r="108" spans="24:26" x14ac:dyDescent="0.25">
      <c r="X108" s="32">
        <f t="shared" si="12"/>
        <v>0</v>
      </c>
      <c r="Y108" s="32">
        <f t="shared" si="13"/>
        <v>0</v>
      </c>
    </row>
    <row r="109" spans="24:26" x14ac:dyDescent="0.25">
      <c r="X109" s="32">
        <f t="shared" si="12"/>
        <v>0</v>
      </c>
      <c r="Y109" s="32">
        <f t="shared" si="13"/>
        <v>0</v>
      </c>
    </row>
    <row r="110" spans="24:26" x14ac:dyDescent="0.25">
      <c r="X110" s="32">
        <f t="shared" si="12"/>
        <v>0</v>
      </c>
      <c r="Y110" s="32">
        <f t="shared" si="13"/>
        <v>0</v>
      </c>
    </row>
    <row r="111" spans="24:26" x14ac:dyDescent="0.25">
      <c r="X111" s="32">
        <f t="shared" si="12"/>
        <v>0</v>
      </c>
      <c r="Y111" s="32">
        <f t="shared" si="13"/>
        <v>0</v>
      </c>
    </row>
    <row r="112" spans="24:26" x14ac:dyDescent="0.25">
      <c r="X112" s="32">
        <f t="shared" si="12"/>
        <v>0</v>
      </c>
      <c r="Y112" s="32">
        <f t="shared" si="13"/>
        <v>0</v>
      </c>
    </row>
    <row r="113" spans="24:25" x14ac:dyDescent="0.25">
      <c r="X113" s="32">
        <f t="shared" si="12"/>
        <v>0</v>
      </c>
      <c r="Y113" s="32">
        <f t="shared" si="13"/>
        <v>0</v>
      </c>
    </row>
    <row r="114" spans="24:25" x14ac:dyDescent="0.25">
      <c r="X114" s="32">
        <f t="shared" si="12"/>
        <v>0</v>
      </c>
      <c r="Y114" s="32">
        <f t="shared" si="13"/>
        <v>0</v>
      </c>
    </row>
    <row r="115" spans="24:25" x14ac:dyDescent="0.25">
      <c r="X115" s="32">
        <f t="shared" si="12"/>
        <v>0</v>
      </c>
      <c r="Y115" s="32">
        <f t="shared" si="13"/>
        <v>0</v>
      </c>
    </row>
    <row r="116" spans="24:25" x14ac:dyDescent="0.25">
      <c r="X116" s="32">
        <f t="shared" si="12"/>
        <v>0</v>
      </c>
      <c r="Y116" s="32">
        <f t="shared" si="13"/>
        <v>0</v>
      </c>
    </row>
    <row r="117" spans="24:25" x14ac:dyDescent="0.25">
      <c r="X117" s="32">
        <f t="shared" si="12"/>
        <v>0</v>
      </c>
      <c r="Y117" s="32">
        <f t="shared" si="13"/>
        <v>0</v>
      </c>
    </row>
    <row r="118" spans="24:25" x14ac:dyDescent="0.25">
      <c r="X118" s="32">
        <f t="shared" si="12"/>
        <v>0</v>
      </c>
      <c r="Y118" s="32">
        <f t="shared" si="13"/>
        <v>0</v>
      </c>
    </row>
    <row r="119" spans="24:25" x14ac:dyDescent="0.25">
      <c r="X119" s="32">
        <f t="shared" si="12"/>
        <v>0</v>
      </c>
      <c r="Y119" s="32">
        <f t="shared" si="13"/>
        <v>0</v>
      </c>
    </row>
    <row r="120" spans="24:25" x14ac:dyDescent="0.25">
      <c r="X120" s="32">
        <f t="shared" si="12"/>
        <v>0</v>
      </c>
      <c r="Y120" s="32">
        <f t="shared" si="13"/>
        <v>0</v>
      </c>
    </row>
    <row r="121" spans="24:25" x14ac:dyDescent="0.25">
      <c r="X121" s="32">
        <f t="shared" si="12"/>
        <v>0</v>
      </c>
      <c r="Y121" s="32">
        <f t="shared" si="13"/>
        <v>0</v>
      </c>
    </row>
    <row r="122" spans="24:25" x14ac:dyDescent="0.25">
      <c r="X122" s="32">
        <f t="shared" si="12"/>
        <v>0</v>
      </c>
      <c r="Y122" s="32">
        <f t="shared" si="13"/>
        <v>0</v>
      </c>
    </row>
    <row r="123" spans="24:25" x14ac:dyDescent="0.25">
      <c r="X123" s="32">
        <f t="shared" si="12"/>
        <v>0</v>
      </c>
      <c r="Y123" s="32">
        <f t="shared" si="13"/>
        <v>0</v>
      </c>
    </row>
    <row r="124" spans="24:25" x14ac:dyDescent="0.25">
      <c r="X124" s="32">
        <f t="shared" si="12"/>
        <v>0</v>
      </c>
      <c r="Y124" s="32">
        <f t="shared" si="13"/>
        <v>0</v>
      </c>
    </row>
    <row r="125" spans="24:25" x14ac:dyDescent="0.25">
      <c r="X125" s="32">
        <f t="shared" si="12"/>
        <v>0</v>
      </c>
      <c r="Y125" s="32">
        <f t="shared" si="13"/>
        <v>0</v>
      </c>
    </row>
    <row r="126" spans="24:25" x14ac:dyDescent="0.25">
      <c r="X126" s="32">
        <f t="shared" si="12"/>
        <v>0</v>
      </c>
      <c r="Y126" s="32">
        <f t="shared" si="13"/>
        <v>0</v>
      </c>
    </row>
    <row r="127" spans="24:25" x14ac:dyDescent="0.25">
      <c r="X127" s="32">
        <f t="shared" si="12"/>
        <v>0</v>
      </c>
      <c r="Y127" s="32">
        <f t="shared" si="13"/>
        <v>0</v>
      </c>
    </row>
    <row r="128" spans="24:25" x14ac:dyDescent="0.25">
      <c r="X128" s="32">
        <f t="shared" ref="X128:X187" si="16">SUM(H128:M128)</f>
        <v>0</v>
      </c>
      <c r="Y128" s="32">
        <f t="shared" ref="Y128:Y187" si="17">F128*X128</f>
        <v>0</v>
      </c>
    </row>
    <row r="129" spans="24:25" x14ac:dyDescent="0.25">
      <c r="X129" s="32">
        <f t="shared" si="16"/>
        <v>0</v>
      </c>
      <c r="Y129" s="32">
        <f t="shared" si="17"/>
        <v>0</v>
      </c>
    </row>
    <row r="130" spans="24:25" x14ac:dyDescent="0.25">
      <c r="X130" s="32">
        <f t="shared" si="16"/>
        <v>0</v>
      </c>
      <c r="Y130" s="32">
        <f t="shared" si="17"/>
        <v>0</v>
      </c>
    </row>
    <row r="131" spans="24:25" x14ac:dyDescent="0.25">
      <c r="X131" s="32">
        <f t="shared" si="16"/>
        <v>0</v>
      </c>
      <c r="Y131" s="32">
        <f t="shared" si="17"/>
        <v>0</v>
      </c>
    </row>
    <row r="132" spans="24:25" x14ac:dyDescent="0.25">
      <c r="X132" s="32">
        <f t="shared" si="16"/>
        <v>0</v>
      </c>
      <c r="Y132" s="32">
        <f t="shared" si="17"/>
        <v>0</v>
      </c>
    </row>
    <row r="133" spans="24:25" x14ac:dyDescent="0.25">
      <c r="X133" s="32">
        <f t="shared" si="16"/>
        <v>0</v>
      </c>
      <c r="Y133" s="32">
        <f t="shared" si="17"/>
        <v>0</v>
      </c>
    </row>
    <row r="134" spans="24:25" x14ac:dyDescent="0.25">
      <c r="X134" s="32">
        <f t="shared" si="16"/>
        <v>0</v>
      </c>
      <c r="Y134" s="32">
        <f t="shared" si="17"/>
        <v>0</v>
      </c>
    </row>
    <row r="135" spans="24:25" x14ac:dyDescent="0.25">
      <c r="X135" s="32">
        <f t="shared" si="16"/>
        <v>0</v>
      </c>
      <c r="Y135" s="32">
        <f t="shared" si="17"/>
        <v>0</v>
      </c>
    </row>
    <row r="136" spans="24:25" x14ac:dyDescent="0.25">
      <c r="X136" s="32">
        <f t="shared" si="16"/>
        <v>0</v>
      </c>
      <c r="Y136" s="32">
        <f t="shared" si="17"/>
        <v>0</v>
      </c>
    </row>
    <row r="137" spans="24:25" x14ac:dyDescent="0.25">
      <c r="X137" s="32">
        <f t="shared" si="16"/>
        <v>0</v>
      </c>
      <c r="Y137" s="32">
        <f t="shared" si="17"/>
        <v>0</v>
      </c>
    </row>
    <row r="138" spans="24:25" x14ac:dyDescent="0.25">
      <c r="X138" s="32">
        <f t="shared" si="16"/>
        <v>0</v>
      </c>
      <c r="Y138" s="32">
        <f t="shared" si="17"/>
        <v>0</v>
      </c>
    </row>
    <row r="139" spans="24:25" x14ac:dyDescent="0.25">
      <c r="X139" s="32">
        <f t="shared" si="16"/>
        <v>0</v>
      </c>
      <c r="Y139" s="32">
        <f t="shared" si="17"/>
        <v>0</v>
      </c>
    </row>
    <row r="140" spans="24:25" x14ac:dyDescent="0.25">
      <c r="X140" s="32">
        <f t="shared" si="16"/>
        <v>0</v>
      </c>
      <c r="Y140" s="32">
        <f t="shared" si="17"/>
        <v>0</v>
      </c>
    </row>
    <row r="141" spans="24:25" x14ac:dyDescent="0.25">
      <c r="X141" s="32">
        <f t="shared" si="16"/>
        <v>0</v>
      </c>
      <c r="Y141" s="32">
        <f t="shared" si="17"/>
        <v>0</v>
      </c>
    </row>
    <row r="142" spans="24:25" x14ac:dyDescent="0.25">
      <c r="X142" s="32">
        <f t="shared" si="16"/>
        <v>0</v>
      </c>
      <c r="Y142" s="32">
        <f t="shared" si="17"/>
        <v>0</v>
      </c>
    </row>
    <row r="143" spans="24:25" x14ac:dyDescent="0.25">
      <c r="X143" s="32">
        <f t="shared" si="16"/>
        <v>0</v>
      </c>
      <c r="Y143" s="32">
        <f t="shared" si="17"/>
        <v>0</v>
      </c>
    </row>
    <row r="144" spans="24:25" x14ac:dyDescent="0.25">
      <c r="X144" s="32">
        <f t="shared" si="16"/>
        <v>0</v>
      </c>
      <c r="Y144" s="32">
        <f t="shared" si="17"/>
        <v>0</v>
      </c>
    </row>
    <row r="145" spans="24:25" x14ac:dyDescent="0.25">
      <c r="X145" s="32">
        <f t="shared" si="16"/>
        <v>0</v>
      </c>
      <c r="Y145" s="32">
        <f t="shared" si="17"/>
        <v>0</v>
      </c>
    </row>
    <row r="146" spans="24:25" x14ac:dyDescent="0.25">
      <c r="X146" s="32">
        <f t="shared" si="16"/>
        <v>0</v>
      </c>
      <c r="Y146" s="32">
        <f t="shared" si="17"/>
        <v>0</v>
      </c>
    </row>
    <row r="147" spans="24:25" x14ac:dyDescent="0.25">
      <c r="X147" s="32">
        <f t="shared" si="16"/>
        <v>0</v>
      </c>
      <c r="Y147" s="32">
        <f t="shared" si="17"/>
        <v>0</v>
      </c>
    </row>
    <row r="148" spans="24:25" x14ac:dyDescent="0.25">
      <c r="X148" s="32">
        <f t="shared" si="16"/>
        <v>0</v>
      </c>
      <c r="Y148" s="32">
        <f t="shared" si="17"/>
        <v>0</v>
      </c>
    </row>
    <row r="149" spans="24:25" x14ac:dyDescent="0.25">
      <c r="X149" s="32">
        <f t="shared" si="16"/>
        <v>0</v>
      </c>
      <c r="Y149" s="32">
        <f t="shared" si="17"/>
        <v>0</v>
      </c>
    </row>
    <row r="150" spans="24:25" x14ac:dyDescent="0.25">
      <c r="X150" s="32">
        <f t="shared" si="16"/>
        <v>0</v>
      </c>
      <c r="Y150" s="32">
        <f t="shared" si="17"/>
        <v>0</v>
      </c>
    </row>
    <row r="151" spans="24:25" x14ac:dyDescent="0.25">
      <c r="X151" s="32">
        <f t="shared" si="16"/>
        <v>0</v>
      </c>
      <c r="Y151" s="32">
        <f t="shared" si="17"/>
        <v>0</v>
      </c>
    </row>
    <row r="152" spans="24:25" x14ac:dyDescent="0.25">
      <c r="X152" s="32">
        <f t="shared" si="16"/>
        <v>0</v>
      </c>
      <c r="Y152" s="32">
        <f t="shared" si="17"/>
        <v>0</v>
      </c>
    </row>
    <row r="153" spans="24:25" x14ac:dyDescent="0.25">
      <c r="X153" s="32">
        <f t="shared" si="16"/>
        <v>0</v>
      </c>
      <c r="Y153" s="32">
        <f t="shared" si="17"/>
        <v>0</v>
      </c>
    </row>
    <row r="154" spans="24:25" x14ac:dyDescent="0.25">
      <c r="X154" s="32">
        <f t="shared" si="16"/>
        <v>0</v>
      </c>
      <c r="Y154" s="32">
        <f t="shared" si="17"/>
        <v>0</v>
      </c>
    </row>
    <row r="155" spans="24:25" x14ac:dyDescent="0.25">
      <c r="X155" s="32">
        <f t="shared" si="16"/>
        <v>0</v>
      </c>
      <c r="Y155" s="32">
        <f t="shared" si="17"/>
        <v>0</v>
      </c>
    </row>
    <row r="156" spans="24:25" x14ac:dyDescent="0.25">
      <c r="X156" s="32">
        <f t="shared" si="16"/>
        <v>0</v>
      </c>
      <c r="Y156" s="32">
        <f t="shared" si="17"/>
        <v>0</v>
      </c>
    </row>
    <row r="157" spans="24:25" x14ac:dyDescent="0.25">
      <c r="X157" s="32">
        <f t="shared" si="16"/>
        <v>0</v>
      </c>
      <c r="Y157" s="32">
        <f t="shared" si="17"/>
        <v>0</v>
      </c>
    </row>
    <row r="158" spans="24:25" x14ac:dyDescent="0.25">
      <c r="X158" s="32">
        <f t="shared" si="16"/>
        <v>0</v>
      </c>
      <c r="Y158" s="32">
        <f t="shared" si="17"/>
        <v>0</v>
      </c>
    </row>
    <row r="159" spans="24:25" x14ac:dyDescent="0.25">
      <c r="X159" s="32">
        <f t="shared" si="16"/>
        <v>0</v>
      </c>
      <c r="Y159" s="32">
        <f t="shared" si="17"/>
        <v>0</v>
      </c>
    </row>
    <row r="160" spans="24:25" x14ac:dyDescent="0.25">
      <c r="X160" s="32">
        <f t="shared" si="16"/>
        <v>0</v>
      </c>
      <c r="Y160" s="32">
        <f t="shared" si="17"/>
        <v>0</v>
      </c>
    </row>
    <row r="161" spans="24:25" x14ac:dyDescent="0.25">
      <c r="X161" s="32">
        <f t="shared" si="16"/>
        <v>0</v>
      </c>
      <c r="Y161" s="32">
        <f t="shared" si="17"/>
        <v>0</v>
      </c>
    </row>
    <row r="162" spans="24:25" x14ac:dyDescent="0.25">
      <c r="X162" s="32">
        <f t="shared" si="16"/>
        <v>0</v>
      </c>
      <c r="Y162" s="32">
        <f t="shared" si="17"/>
        <v>0</v>
      </c>
    </row>
    <row r="163" spans="24:25" x14ac:dyDescent="0.25">
      <c r="X163" s="32">
        <f t="shared" si="16"/>
        <v>0</v>
      </c>
      <c r="Y163" s="32">
        <f t="shared" si="17"/>
        <v>0</v>
      </c>
    </row>
    <row r="164" spans="24:25" x14ac:dyDescent="0.25">
      <c r="X164" s="32">
        <f t="shared" si="16"/>
        <v>0</v>
      </c>
      <c r="Y164" s="32">
        <f t="shared" si="17"/>
        <v>0</v>
      </c>
    </row>
    <row r="165" spans="24:25" x14ac:dyDescent="0.25">
      <c r="X165" s="32">
        <f t="shared" si="16"/>
        <v>0</v>
      </c>
      <c r="Y165" s="32">
        <f t="shared" si="17"/>
        <v>0</v>
      </c>
    </row>
    <row r="166" spans="24:25" x14ac:dyDescent="0.25">
      <c r="X166" s="32">
        <f t="shared" si="16"/>
        <v>0</v>
      </c>
      <c r="Y166" s="32">
        <f t="shared" si="17"/>
        <v>0</v>
      </c>
    </row>
    <row r="167" spans="24:25" x14ac:dyDescent="0.25">
      <c r="X167" s="32">
        <f t="shared" si="16"/>
        <v>0</v>
      </c>
      <c r="Y167" s="32">
        <f t="shared" si="17"/>
        <v>0</v>
      </c>
    </row>
    <row r="168" spans="24:25" x14ac:dyDescent="0.25">
      <c r="X168" s="32">
        <f t="shared" si="16"/>
        <v>0</v>
      </c>
      <c r="Y168" s="32">
        <f t="shared" si="17"/>
        <v>0</v>
      </c>
    </row>
    <row r="169" spans="24:25" x14ac:dyDescent="0.25">
      <c r="X169" s="32">
        <f t="shared" si="16"/>
        <v>0</v>
      </c>
      <c r="Y169" s="32">
        <f t="shared" si="17"/>
        <v>0</v>
      </c>
    </row>
    <row r="170" spans="24:25" x14ac:dyDescent="0.25">
      <c r="X170" s="32">
        <f t="shared" si="16"/>
        <v>0</v>
      </c>
      <c r="Y170" s="32">
        <f t="shared" si="17"/>
        <v>0</v>
      </c>
    </row>
    <row r="171" spans="24:25" x14ac:dyDescent="0.25">
      <c r="X171" s="32">
        <f t="shared" si="16"/>
        <v>0</v>
      </c>
      <c r="Y171" s="32">
        <f t="shared" si="17"/>
        <v>0</v>
      </c>
    </row>
    <row r="172" spans="24:25" x14ac:dyDescent="0.25">
      <c r="X172" s="32">
        <f t="shared" si="16"/>
        <v>0</v>
      </c>
      <c r="Y172" s="32">
        <f t="shared" si="17"/>
        <v>0</v>
      </c>
    </row>
    <row r="173" spans="24:25" x14ac:dyDescent="0.25">
      <c r="X173" s="32">
        <f t="shared" si="16"/>
        <v>0</v>
      </c>
      <c r="Y173" s="32">
        <f t="shared" si="17"/>
        <v>0</v>
      </c>
    </row>
    <row r="174" spans="24:25" x14ac:dyDescent="0.25">
      <c r="X174" s="32">
        <f t="shared" si="16"/>
        <v>0</v>
      </c>
      <c r="Y174" s="32">
        <f t="shared" si="17"/>
        <v>0</v>
      </c>
    </row>
    <row r="175" spans="24:25" x14ac:dyDescent="0.25">
      <c r="X175" s="32">
        <f t="shared" si="16"/>
        <v>0</v>
      </c>
      <c r="Y175" s="32">
        <f t="shared" si="17"/>
        <v>0</v>
      </c>
    </row>
    <row r="176" spans="24:25" x14ac:dyDescent="0.25">
      <c r="X176" s="32">
        <f t="shared" si="16"/>
        <v>0</v>
      </c>
      <c r="Y176" s="32">
        <f t="shared" si="17"/>
        <v>0</v>
      </c>
    </row>
    <row r="177" spans="24:25" x14ac:dyDescent="0.25">
      <c r="X177" s="32">
        <f t="shared" si="16"/>
        <v>0</v>
      </c>
      <c r="Y177" s="32">
        <f t="shared" si="17"/>
        <v>0</v>
      </c>
    </row>
    <row r="178" spans="24:25" x14ac:dyDescent="0.25">
      <c r="X178" s="32">
        <f t="shared" si="16"/>
        <v>0</v>
      </c>
      <c r="Y178" s="32">
        <f t="shared" si="17"/>
        <v>0</v>
      </c>
    </row>
    <row r="179" spans="24:25" x14ac:dyDescent="0.25">
      <c r="X179" s="32">
        <f t="shared" si="16"/>
        <v>0</v>
      </c>
      <c r="Y179" s="32">
        <f t="shared" si="17"/>
        <v>0</v>
      </c>
    </row>
    <row r="180" spans="24:25" x14ac:dyDescent="0.25">
      <c r="X180" s="32">
        <f t="shared" si="16"/>
        <v>0</v>
      </c>
      <c r="Y180" s="32">
        <f t="shared" si="17"/>
        <v>0</v>
      </c>
    </row>
    <row r="181" spans="24:25" x14ac:dyDescent="0.25">
      <c r="X181" s="32">
        <f t="shared" si="16"/>
        <v>0</v>
      </c>
      <c r="Y181" s="32">
        <f t="shared" si="17"/>
        <v>0</v>
      </c>
    </row>
    <row r="182" spans="24:25" x14ac:dyDescent="0.25">
      <c r="X182" s="32">
        <f t="shared" si="16"/>
        <v>0</v>
      </c>
      <c r="Y182" s="32">
        <f t="shared" si="17"/>
        <v>0</v>
      </c>
    </row>
    <row r="183" spans="24:25" x14ac:dyDescent="0.25">
      <c r="X183" s="32">
        <f t="shared" si="16"/>
        <v>0</v>
      </c>
      <c r="Y183" s="32">
        <f t="shared" si="17"/>
        <v>0</v>
      </c>
    </row>
    <row r="184" spans="24:25" x14ac:dyDescent="0.25">
      <c r="X184" s="32">
        <f t="shared" si="16"/>
        <v>0</v>
      </c>
      <c r="Y184" s="32">
        <f t="shared" si="17"/>
        <v>0</v>
      </c>
    </row>
    <row r="185" spans="24:25" x14ac:dyDescent="0.25">
      <c r="X185" s="32">
        <f t="shared" si="16"/>
        <v>0</v>
      </c>
      <c r="Y185" s="32">
        <f t="shared" si="17"/>
        <v>0</v>
      </c>
    </row>
    <row r="186" spans="24:25" x14ac:dyDescent="0.25">
      <c r="X186" s="32">
        <f t="shared" si="16"/>
        <v>0</v>
      </c>
      <c r="Y186" s="32">
        <f t="shared" si="17"/>
        <v>0</v>
      </c>
    </row>
    <row r="187" spans="24:25" x14ac:dyDescent="0.25">
      <c r="X187" s="32">
        <f t="shared" si="16"/>
        <v>0</v>
      </c>
      <c r="Y187" s="32">
        <f t="shared" si="17"/>
        <v>0</v>
      </c>
    </row>
    <row r="189" spans="24:25" x14ac:dyDescent="0.25">
      <c r="X189" s="32">
        <f>SUM(X3:X188)</f>
        <v>105</v>
      </c>
      <c r="Y189" s="32">
        <f>SUM(Y3:Y188)</f>
        <v>4098</v>
      </c>
    </row>
  </sheetData>
  <phoneticPr fontId="4" type="noConversion"/>
  <hyperlinks>
    <hyperlink ref="D1" r:id="rId1" display="sales@palladioassociates.com" xr:uid="{00000000-0004-0000-1D00-000000000000}"/>
  </hyperlinks>
  <pageMargins left="0.75000000000000011" right="0.75000000000000011" top="1" bottom="1" header="0.5" footer="0.5"/>
  <pageSetup paperSize="9" scale="91" orientation="landscape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67F8-92B6-8D47-B73A-B75826100516}">
  <dimension ref="A1:AM189"/>
  <sheetViews>
    <sheetView workbookViewId="0">
      <selection activeCell="B6" sqref="B6"/>
    </sheetView>
  </sheetViews>
  <sheetFormatPr baseColWidth="10" defaultColWidth="8.83203125" defaultRowHeight="19" x14ac:dyDescent="0.25"/>
  <cols>
    <col min="1" max="1" width="8.83203125" style="32"/>
    <col min="2" max="2" width="11.5" style="32" bestFit="1" customWidth="1"/>
    <col min="3" max="3" width="11" style="32" bestFit="1" customWidth="1"/>
    <col min="4" max="4" width="32.6640625" style="32" bestFit="1" customWidth="1"/>
    <col min="5" max="5" width="11" style="32" bestFit="1" customWidth="1"/>
    <col min="6" max="6" width="9.6640625" style="32" customWidth="1"/>
    <col min="7" max="7" width="11" style="32" bestFit="1" customWidth="1"/>
    <col min="8" max="12" width="4.83203125" style="59" customWidth="1"/>
    <col min="13" max="13" width="4.83203125" style="32" customWidth="1"/>
    <col min="14" max="23" width="4.83203125" style="32" hidden="1" customWidth="1"/>
    <col min="24" max="24" width="8.6640625" style="32" bestFit="1" customWidth="1"/>
    <col min="25" max="25" width="6.1640625" style="32" bestFit="1" customWidth="1"/>
    <col min="26" max="27" width="8.83203125" style="32"/>
    <col min="28" max="28" width="11.5" style="32" bestFit="1" customWidth="1"/>
    <col min="29" max="16384" width="8.83203125" style="32"/>
  </cols>
  <sheetData>
    <row r="1" spans="1:39" x14ac:dyDescent="0.25">
      <c r="A1" s="41" t="s">
        <v>119</v>
      </c>
      <c r="B1" s="5"/>
      <c r="C1" s="5"/>
      <c r="D1" s="5"/>
      <c r="E1" s="5">
        <f>X189</f>
        <v>109</v>
      </c>
      <c r="F1" s="5">
        <f>Y189</f>
        <v>3422.9799999999996</v>
      </c>
      <c r="G1" s="5"/>
      <c r="H1" s="58">
        <v>8</v>
      </c>
      <c r="I1" s="58">
        <v>10</v>
      </c>
      <c r="J1" s="58">
        <v>12</v>
      </c>
      <c r="K1" s="58">
        <v>14</v>
      </c>
      <c r="L1" s="58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5"/>
      <c r="Y1" s="5"/>
      <c r="Z1" s="5"/>
      <c r="AG1" s="32" t="str">
        <f>$A$1</f>
        <v>Yaya</v>
      </c>
      <c r="AH1" s="32" t="str">
        <f t="shared" ref="AH1:AM1" si="0">$A$1</f>
        <v>Yaya</v>
      </c>
      <c r="AI1" s="32" t="str">
        <f t="shared" si="0"/>
        <v>Yaya</v>
      </c>
      <c r="AJ1" s="32" t="str">
        <f t="shared" si="0"/>
        <v>Yaya</v>
      </c>
      <c r="AK1" s="32" t="str">
        <f t="shared" si="0"/>
        <v>Yaya</v>
      </c>
      <c r="AL1" s="32" t="str">
        <f t="shared" si="0"/>
        <v>Yaya</v>
      </c>
      <c r="AM1" s="32" t="str">
        <f t="shared" si="0"/>
        <v>Yaya</v>
      </c>
    </row>
    <row r="2" spans="1:39" x14ac:dyDescent="0.2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59">
        <v>34</v>
      </c>
      <c r="I2" s="59">
        <v>36</v>
      </c>
      <c r="J2" s="59">
        <v>38</v>
      </c>
      <c r="K2" s="59">
        <v>40</v>
      </c>
      <c r="L2" s="59">
        <v>42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5" t="s">
        <v>42</v>
      </c>
      <c r="Y2" s="5" t="s">
        <v>6</v>
      </c>
      <c r="Z2" s="5" t="s">
        <v>43</v>
      </c>
      <c r="AG2" s="32" t="s">
        <v>6</v>
      </c>
      <c r="AH2" s="32" t="s">
        <v>44</v>
      </c>
      <c r="AI2" s="32" t="s">
        <v>45</v>
      </c>
      <c r="AJ2" s="32" t="s">
        <v>46</v>
      </c>
      <c r="AK2" s="32" t="s">
        <v>47</v>
      </c>
      <c r="AL2" s="32" t="s">
        <v>48</v>
      </c>
      <c r="AM2" s="32" t="s">
        <v>49</v>
      </c>
    </row>
    <row r="3" spans="1:39" x14ac:dyDescent="0.25">
      <c r="H3" s="59" t="s">
        <v>527</v>
      </c>
      <c r="I3" s="59" t="s">
        <v>528</v>
      </c>
      <c r="J3" s="59" t="s">
        <v>529</v>
      </c>
      <c r="K3" s="59" t="s">
        <v>530</v>
      </c>
      <c r="L3" s="59" t="s">
        <v>533</v>
      </c>
      <c r="Y3" s="32">
        <f t="shared" ref="Y3:Y6" si="1">F3*X3</f>
        <v>0</v>
      </c>
      <c r="AF3" s="32" t="s">
        <v>12</v>
      </c>
      <c r="AG3" s="32">
        <f t="shared" ref="AG3:AG14" si="2">SUMIF($A$3:$A$182,AF3,$Y$3:$Y$182)</f>
        <v>1873.7099999999998</v>
      </c>
      <c r="AH3" s="32">
        <f t="shared" ref="AH3:AH14" si="3">SUMIF($A$3:$A$182,AF3,$H$3:$H$182)</f>
        <v>7</v>
      </c>
      <c r="AI3" s="32">
        <f t="shared" ref="AI3:AI14" si="4">SUMIF($A$3:$A$182,AF3,$I$3:$I$182)</f>
        <v>17</v>
      </c>
      <c r="AJ3" s="32">
        <f t="shared" ref="AJ3:AJ14" si="5">SUMIF($A$3:$A$182,AF3,$J$3:$J$182)</f>
        <v>16</v>
      </c>
      <c r="AK3" s="32">
        <f t="shared" ref="AK3:AK14" si="6">SUMIF($A$3:$A$182,AF3,$K$3:$K$182)</f>
        <v>9</v>
      </c>
      <c r="AL3" s="32">
        <f t="shared" ref="AL3:AL14" si="7">SUMIF($A$3:$A$182,AF3,$L$3:$L$182)</f>
        <v>7</v>
      </c>
      <c r="AM3" s="32">
        <f t="shared" ref="AM3:AM14" si="8">SUMIF($A$3:$A$182,AF3,$M$3:$M$182)</f>
        <v>0</v>
      </c>
    </row>
    <row r="4" spans="1:39" x14ac:dyDescent="0.25">
      <c r="N4" s="32">
        <v>42</v>
      </c>
      <c r="O4" s="32">
        <v>35</v>
      </c>
      <c r="AF4" s="32" t="s">
        <v>13</v>
      </c>
      <c r="AG4" s="32">
        <f t="shared" si="2"/>
        <v>614.64</v>
      </c>
      <c r="AH4" s="32">
        <f t="shared" si="3"/>
        <v>2</v>
      </c>
      <c r="AI4" s="32">
        <f t="shared" si="4"/>
        <v>4</v>
      </c>
      <c r="AJ4" s="32">
        <f t="shared" si="5"/>
        <v>5</v>
      </c>
      <c r="AK4" s="32">
        <f t="shared" si="6"/>
        <v>4</v>
      </c>
      <c r="AL4" s="32">
        <f t="shared" si="7"/>
        <v>3</v>
      </c>
      <c r="AM4" s="32">
        <f t="shared" si="8"/>
        <v>0</v>
      </c>
    </row>
    <row r="5" spans="1:39" x14ac:dyDescent="0.25"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AF5" s="32" t="s">
        <v>14</v>
      </c>
      <c r="AG5" s="32">
        <f t="shared" si="2"/>
        <v>934.63</v>
      </c>
      <c r="AH5" s="32">
        <f t="shared" si="3"/>
        <v>7</v>
      </c>
      <c r="AI5" s="32">
        <f t="shared" si="4"/>
        <v>8</v>
      </c>
      <c r="AJ5" s="32">
        <f t="shared" si="5"/>
        <v>10</v>
      </c>
      <c r="AK5" s="32">
        <f t="shared" si="6"/>
        <v>5</v>
      </c>
      <c r="AL5" s="32">
        <f t="shared" si="7"/>
        <v>5</v>
      </c>
      <c r="AM5" s="32">
        <f t="shared" si="8"/>
        <v>0</v>
      </c>
    </row>
    <row r="6" spans="1:39" x14ac:dyDescent="0.25">
      <c r="X6" s="32">
        <f t="shared" ref="X6:X63" si="9">SUM(H6:M6)</f>
        <v>0</v>
      </c>
      <c r="Y6" s="32">
        <f t="shared" si="1"/>
        <v>0</v>
      </c>
      <c r="Z6" s="32" t="e">
        <f t="shared" ref="Z6:Z7" si="10">SUM(G6/F6)</f>
        <v>#DIV/0!</v>
      </c>
      <c r="AF6" s="32" t="s">
        <v>15</v>
      </c>
      <c r="AG6" s="32">
        <f t="shared" si="2"/>
        <v>0</v>
      </c>
      <c r="AH6" s="32">
        <f t="shared" si="3"/>
        <v>0</v>
      </c>
      <c r="AI6" s="32">
        <f t="shared" si="4"/>
        <v>0</v>
      </c>
      <c r="AJ6" s="32">
        <f t="shared" si="5"/>
        <v>0</v>
      </c>
      <c r="AK6" s="32">
        <f t="shared" si="6"/>
        <v>0</v>
      </c>
      <c r="AL6" s="32">
        <f t="shared" si="7"/>
        <v>0</v>
      </c>
      <c r="AM6" s="32">
        <f t="shared" si="8"/>
        <v>0</v>
      </c>
    </row>
    <row r="7" spans="1:39" x14ac:dyDescent="0.25">
      <c r="A7" s="32" t="s">
        <v>12</v>
      </c>
      <c r="B7" s="32">
        <v>1000112</v>
      </c>
      <c r="C7" s="32" t="s">
        <v>128</v>
      </c>
      <c r="D7" s="32" t="s">
        <v>701</v>
      </c>
      <c r="E7" s="32" t="s">
        <v>134</v>
      </c>
      <c r="F7" s="32">
        <v>25.6</v>
      </c>
      <c r="G7" s="32">
        <v>69</v>
      </c>
      <c r="H7" s="59">
        <v>1</v>
      </c>
      <c r="I7" s="59">
        <v>2</v>
      </c>
      <c r="J7" s="59">
        <v>2</v>
      </c>
      <c r="K7" s="59">
        <v>1</v>
      </c>
      <c r="L7" s="59">
        <v>1</v>
      </c>
      <c r="X7" s="32">
        <f>SUM(H7:M7)</f>
        <v>7</v>
      </c>
      <c r="Y7" s="32">
        <f>F7*X7</f>
        <v>179.20000000000002</v>
      </c>
      <c r="Z7" s="32">
        <f t="shared" si="10"/>
        <v>2.6953125</v>
      </c>
      <c r="AF7" s="32" t="s">
        <v>16</v>
      </c>
      <c r="AG7" s="32">
        <f t="shared" si="2"/>
        <v>0</v>
      </c>
      <c r="AH7" s="32">
        <f t="shared" si="3"/>
        <v>0</v>
      </c>
      <c r="AI7" s="32">
        <f t="shared" si="4"/>
        <v>0</v>
      </c>
      <c r="AJ7" s="32">
        <f t="shared" si="5"/>
        <v>0</v>
      </c>
      <c r="AK7" s="32">
        <f t="shared" si="6"/>
        <v>0</v>
      </c>
      <c r="AL7" s="32">
        <f t="shared" si="7"/>
        <v>0</v>
      </c>
      <c r="AM7" s="32">
        <f t="shared" si="8"/>
        <v>0</v>
      </c>
    </row>
    <row r="8" spans="1:39" x14ac:dyDescent="0.25">
      <c r="A8" s="32" t="s">
        <v>12</v>
      </c>
      <c r="B8" s="32">
        <v>100072</v>
      </c>
      <c r="C8" s="32" t="s">
        <v>128</v>
      </c>
      <c r="D8" s="32" t="s">
        <v>702</v>
      </c>
      <c r="E8" s="32" t="s">
        <v>311</v>
      </c>
      <c r="F8" s="32">
        <v>38.42</v>
      </c>
      <c r="G8" s="32">
        <v>99</v>
      </c>
      <c r="H8" s="59">
        <v>1</v>
      </c>
      <c r="I8" s="59">
        <v>2</v>
      </c>
      <c r="J8" s="59">
        <v>2</v>
      </c>
      <c r="K8" s="59">
        <v>1</v>
      </c>
      <c r="L8" s="59">
        <v>1</v>
      </c>
      <c r="X8" s="32">
        <f t="shared" si="9"/>
        <v>7</v>
      </c>
      <c r="Y8" s="32">
        <f t="shared" ref="Y8:Y25" si="11">F8*X8</f>
        <v>268.94</v>
      </c>
      <c r="Z8" s="32">
        <f t="shared" ref="Z8:Z25" si="12">SUM(G8/F8)</f>
        <v>2.5767829255596042</v>
      </c>
      <c r="AF8" s="32" t="s">
        <v>17</v>
      </c>
      <c r="AG8" s="32">
        <f t="shared" si="2"/>
        <v>0</v>
      </c>
      <c r="AH8" s="32">
        <f t="shared" si="3"/>
        <v>0</v>
      </c>
      <c r="AI8" s="32">
        <f t="shared" si="4"/>
        <v>0</v>
      </c>
      <c r="AJ8" s="32">
        <f t="shared" si="5"/>
        <v>0</v>
      </c>
      <c r="AK8" s="32">
        <f t="shared" si="6"/>
        <v>0</v>
      </c>
      <c r="AL8" s="32">
        <f t="shared" si="7"/>
        <v>0</v>
      </c>
      <c r="AM8" s="32">
        <f t="shared" si="8"/>
        <v>0</v>
      </c>
    </row>
    <row r="9" spans="1:39" x14ac:dyDescent="0.25">
      <c r="A9" s="32" t="s">
        <v>12</v>
      </c>
      <c r="B9" s="32">
        <v>110161</v>
      </c>
      <c r="C9" s="32" t="s">
        <v>144</v>
      </c>
      <c r="D9" s="32" t="s">
        <v>703</v>
      </c>
      <c r="E9" s="32" t="s">
        <v>162</v>
      </c>
      <c r="F9" s="32">
        <v>34.14</v>
      </c>
      <c r="G9" s="32">
        <v>89</v>
      </c>
      <c r="H9" s="59">
        <v>1</v>
      </c>
      <c r="I9" s="59">
        <v>2</v>
      </c>
      <c r="J9" s="59">
        <v>2</v>
      </c>
      <c r="K9" s="59">
        <v>1</v>
      </c>
      <c r="L9" s="59">
        <v>1</v>
      </c>
      <c r="X9" s="32">
        <f t="shared" si="9"/>
        <v>7</v>
      </c>
      <c r="Y9" s="32">
        <f t="shared" si="11"/>
        <v>238.98000000000002</v>
      </c>
      <c r="Z9" s="32">
        <f t="shared" si="12"/>
        <v>2.6069127123608671</v>
      </c>
      <c r="AF9" s="32" t="s">
        <v>18</v>
      </c>
      <c r="AG9" s="32">
        <f t="shared" si="2"/>
        <v>0</v>
      </c>
      <c r="AH9" s="32">
        <f t="shared" si="3"/>
        <v>0</v>
      </c>
      <c r="AI9" s="32">
        <f t="shared" si="4"/>
        <v>0</v>
      </c>
      <c r="AJ9" s="32">
        <f t="shared" si="5"/>
        <v>0</v>
      </c>
      <c r="AK9" s="32">
        <f t="shared" si="6"/>
        <v>0</v>
      </c>
      <c r="AL9" s="32">
        <f t="shared" si="7"/>
        <v>0</v>
      </c>
      <c r="AM9" s="32">
        <f t="shared" si="8"/>
        <v>0</v>
      </c>
    </row>
    <row r="10" spans="1:39" x14ac:dyDescent="0.25">
      <c r="A10" s="32" t="s">
        <v>12</v>
      </c>
      <c r="B10" s="32">
        <v>110170</v>
      </c>
      <c r="C10" s="32" t="s">
        <v>144</v>
      </c>
      <c r="D10" s="32" t="s">
        <v>704</v>
      </c>
      <c r="E10" s="32" t="s">
        <v>137</v>
      </c>
      <c r="F10" s="32">
        <v>34.14</v>
      </c>
      <c r="G10" s="32">
        <v>89</v>
      </c>
      <c r="H10" s="59">
        <v>1</v>
      </c>
      <c r="I10" s="59">
        <v>2</v>
      </c>
      <c r="J10" s="59">
        <v>1</v>
      </c>
      <c r="K10" s="59">
        <v>1</v>
      </c>
      <c r="L10" s="59">
        <v>1</v>
      </c>
      <c r="X10" s="32">
        <f t="shared" si="9"/>
        <v>6</v>
      </c>
      <c r="Y10" s="32">
        <f t="shared" si="11"/>
        <v>204.84</v>
      </c>
      <c r="Z10" s="32">
        <f t="shared" si="12"/>
        <v>2.6069127123608671</v>
      </c>
      <c r="AF10" s="32" t="s">
        <v>19</v>
      </c>
      <c r="AG10" s="32">
        <f t="shared" si="2"/>
        <v>0</v>
      </c>
      <c r="AH10" s="32">
        <f t="shared" si="3"/>
        <v>0</v>
      </c>
      <c r="AI10" s="32">
        <f t="shared" si="4"/>
        <v>0</v>
      </c>
      <c r="AJ10" s="32">
        <f t="shared" si="5"/>
        <v>0</v>
      </c>
      <c r="AK10" s="32">
        <f t="shared" si="6"/>
        <v>0</v>
      </c>
      <c r="AL10" s="32">
        <f t="shared" si="7"/>
        <v>0</v>
      </c>
      <c r="AM10" s="32">
        <f t="shared" si="8"/>
        <v>0</v>
      </c>
    </row>
    <row r="11" spans="1:39" x14ac:dyDescent="0.25">
      <c r="A11" s="32" t="s">
        <v>12</v>
      </c>
      <c r="B11" s="32">
        <v>180160</v>
      </c>
      <c r="C11" s="32" t="s">
        <v>141</v>
      </c>
      <c r="D11" s="32" t="s">
        <v>705</v>
      </c>
      <c r="E11" s="32" t="s">
        <v>137</v>
      </c>
      <c r="F11" s="32">
        <v>42.69</v>
      </c>
      <c r="G11" s="32">
        <v>119</v>
      </c>
      <c r="I11" s="59">
        <v>1</v>
      </c>
      <c r="J11" s="59">
        <v>1</v>
      </c>
      <c r="K11" s="59">
        <v>1</v>
      </c>
      <c r="L11" s="59">
        <v>1</v>
      </c>
      <c r="X11" s="32">
        <f t="shared" si="9"/>
        <v>4</v>
      </c>
      <c r="Y11" s="32">
        <f t="shared" si="11"/>
        <v>170.76</v>
      </c>
      <c r="Z11" s="32">
        <f t="shared" si="12"/>
        <v>2.7875380651206374</v>
      </c>
      <c r="AF11" s="32" t="s">
        <v>20</v>
      </c>
      <c r="AG11" s="32">
        <f t="shared" si="2"/>
        <v>0</v>
      </c>
      <c r="AH11" s="32">
        <f t="shared" si="3"/>
        <v>0</v>
      </c>
      <c r="AI11" s="32">
        <f t="shared" si="4"/>
        <v>0</v>
      </c>
      <c r="AJ11" s="32">
        <f t="shared" si="5"/>
        <v>0</v>
      </c>
      <c r="AK11" s="32">
        <f t="shared" si="6"/>
        <v>0</v>
      </c>
      <c r="AL11" s="32">
        <f t="shared" si="7"/>
        <v>0</v>
      </c>
      <c r="AM11" s="32">
        <f t="shared" si="8"/>
        <v>0</v>
      </c>
    </row>
    <row r="12" spans="1:39" x14ac:dyDescent="0.25">
      <c r="A12" s="32" t="s">
        <v>12</v>
      </c>
      <c r="B12" s="32">
        <v>180162</v>
      </c>
      <c r="C12" s="32" t="s">
        <v>141</v>
      </c>
      <c r="D12" s="32" t="s">
        <v>706</v>
      </c>
      <c r="E12" s="32" t="s">
        <v>127</v>
      </c>
      <c r="F12" s="32">
        <v>34.14</v>
      </c>
      <c r="G12" s="32">
        <v>109</v>
      </c>
      <c r="I12" s="59">
        <v>2</v>
      </c>
      <c r="J12" s="59">
        <v>2</v>
      </c>
      <c r="K12" s="59">
        <v>1</v>
      </c>
      <c r="L12" s="59">
        <v>1</v>
      </c>
      <c r="X12" s="32">
        <f t="shared" si="9"/>
        <v>6</v>
      </c>
      <c r="Y12" s="32">
        <f t="shared" si="11"/>
        <v>204.84</v>
      </c>
      <c r="Z12" s="32">
        <f t="shared" si="12"/>
        <v>3.1927357937902752</v>
      </c>
      <c r="AF12" s="32" t="s">
        <v>21</v>
      </c>
      <c r="AG12" s="32">
        <f t="shared" si="2"/>
        <v>0</v>
      </c>
      <c r="AH12" s="32">
        <f t="shared" si="3"/>
        <v>0</v>
      </c>
      <c r="AI12" s="32">
        <f t="shared" si="4"/>
        <v>0</v>
      </c>
      <c r="AJ12" s="32">
        <f t="shared" si="5"/>
        <v>0</v>
      </c>
      <c r="AK12" s="32">
        <f t="shared" si="6"/>
        <v>0</v>
      </c>
      <c r="AL12" s="32">
        <f t="shared" si="7"/>
        <v>0</v>
      </c>
      <c r="AM12" s="32">
        <f t="shared" si="8"/>
        <v>0</v>
      </c>
    </row>
    <row r="13" spans="1:39" x14ac:dyDescent="0.25">
      <c r="A13" s="32" t="s">
        <v>12</v>
      </c>
      <c r="B13" s="32">
        <v>180187</v>
      </c>
      <c r="C13" s="32" t="s">
        <v>141</v>
      </c>
      <c r="D13" s="32" t="s">
        <v>707</v>
      </c>
      <c r="E13" s="32" t="s">
        <v>162</v>
      </c>
      <c r="F13" s="32">
        <v>42.69</v>
      </c>
      <c r="G13" s="32">
        <v>119</v>
      </c>
      <c r="H13" s="59">
        <v>1</v>
      </c>
      <c r="I13" s="59">
        <v>2</v>
      </c>
      <c r="J13" s="59">
        <v>2</v>
      </c>
      <c r="K13" s="59">
        <v>1</v>
      </c>
      <c r="X13" s="32">
        <f t="shared" si="9"/>
        <v>6</v>
      </c>
      <c r="Y13" s="32">
        <f t="shared" si="11"/>
        <v>256.14</v>
      </c>
      <c r="Z13" s="32">
        <f t="shared" si="12"/>
        <v>2.7875380651206374</v>
      </c>
      <c r="AF13" s="32" t="s">
        <v>22</v>
      </c>
      <c r="AG13" s="32">
        <f t="shared" si="2"/>
        <v>0</v>
      </c>
      <c r="AH13" s="32">
        <f t="shared" si="3"/>
        <v>0</v>
      </c>
      <c r="AI13" s="32">
        <f t="shared" si="4"/>
        <v>0</v>
      </c>
      <c r="AJ13" s="32">
        <f t="shared" si="5"/>
        <v>0</v>
      </c>
      <c r="AK13" s="32">
        <f t="shared" si="6"/>
        <v>0</v>
      </c>
      <c r="AL13" s="32">
        <f t="shared" si="7"/>
        <v>0</v>
      </c>
      <c r="AM13" s="32">
        <f t="shared" si="8"/>
        <v>0</v>
      </c>
    </row>
    <row r="14" spans="1:39" x14ac:dyDescent="0.25">
      <c r="A14" s="32" t="s">
        <v>12</v>
      </c>
      <c r="B14" s="32">
        <v>1901116</v>
      </c>
      <c r="C14" s="32" t="s">
        <v>144</v>
      </c>
      <c r="D14" s="32" t="s">
        <v>708</v>
      </c>
      <c r="E14" s="32" t="s">
        <v>127</v>
      </c>
      <c r="F14" s="32">
        <v>17.07</v>
      </c>
      <c r="G14" s="32">
        <v>49</v>
      </c>
      <c r="H14" s="59">
        <v>1</v>
      </c>
      <c r="I14" s="59">
        <v>2</v>
      </c>
      <c r="J14" s="59">
        <v>2</v>
      </c>
      <c r="K14" s="59">
        <v>1</v>
      </c>
      <c r="L14" s="59">
        <v>1</v>
      </c>
      <c r="X14" s="32">
        <f t="shared" si="9"/>
        <v>7</v>
      </c>
      <c r="Y14" s="32">
        <f t="shared" si="11"/>
        <v>119.49000000000001</v>
      </c>
      <c r="Z14" s="32">
        <f t="shared" si="12"/>
        <v>2.8705330990041009</v>
      </c>
      <c r="AF14" s="32" t="s">
        <v>23</v>
      </c>
      <c r="AG14" s="32">
        <f t="shared" si="2"/>
        <v>0</v>
      </c>
      <c r="AH14" s="32">
        <f t="shared" si="3"/>
        <v>0</v>
      </c>
      <c r="AI14" s="32">
        <f t="shared" si="4"/>
        <v>0</v>
      </c>
      <c r="AJ14" s="32">
        <f t="shared" si="5"/>
        <v>0</v>
      </c>
      <c r="AK14" s="32">
        <f t="shared" si="6"/>
        <v>0</v>
      </c>
      <c r="AL14" s="32">
        <f t="shared" si="7"/>
        <v>0</v>
      </c>
      <c r="AM14" s="32">
        <f t="shared" si="8"/>
        <v>0</v>
      </c>
    </row>
    <row r="15" spans="1:39" x14ac:dyDescent="0.25">
      <c r="A15" s="32" t="s">
        <v>12</v>
      </c>
      <c r="B15" s="32">
        <v>1901121</v>
      </c>
      <c r="C15" s="32" t="s">
        <v>144</v>
      </c>
      <c r="D15" s="32" t="s">
        <v>709</v>
      </c>
      <c r="E15" s="32" t="s">
        <v>162</v>
      </c>
      <c r="F15" s="32">
        <v>38.42</v>
      </c>
      <c r="G15" s="32">
        <v>99</v>
      </c>
      <c r="H15" s="59">
        <v>1</v>
      </c>
      <c r="I15" s="59">
        <v>2</v>
      </c>
      <c r="J15" s="59">
        <v>2</v>
      </c>
      <c r="K15" s="59">
        <v>1</v>
      </c>
      <c r="X15" s="32">
        <f t="shared" si="9"/>
        <v>6</v>
      </c>
      <c r="Y15" s="32">
        <f t="shared" si="11"/>
        <v>230.52</v>
      </c>
      <c r="Z15" s="32">
        <f t="shared" si="12"/>
        <v>2.5767829255596042</v>
      </c>
      <c r="AF15" s="32" t="str">
        <f>A1</f>
        <v>Yaya</v>
      </c>
      <c r="AG15" s="32">
        <f>SUM(AG3:AG14)</f>
        <v>3422.98</v>
      </c>
      <c r="AH15" s="32">
        <f t="shared" ref="AH15:AM15" si="13">SUM(AH3:AH14)</f>
        <v>16</v>
      </c>
      <c r="AI15" s="32">
        <f t="shared" si="13"/>
        <v>29</v>
      </c>
      <c r="AJ15" s="32">
        <f t="shared" si="13"/>
        <v>31</v>
      </c>
      <c r="AK15" s="32">
        <f t="shared" si="13"/>
        <v>18</v>
      </c>
      <c r="AL15" s="32">
        <f t="shared" si="13"/>
        <v>15</v>
      </c>
      <c r="AM15" s="32">
        <f t="shared" si="13"/>
        <v>0</v>
      </c>
    </row>
    <row r="16" spans="1:39" x14ac:dyDescent="0.25">
      <c r="A16" s="32" t="s">
        <v>13</v>
      </c>
      <c r="B16" s="32">
        <v>180168</v>
      </c>
      <c r="C16" s="32" t="s">
        <v>141</v>
      </c>
      <c r="D16" s="32" t="s">
        <v>710</v>
      </c>
      <c r="E16" s="32" t="s">
        <v>137</v>
      </c>
      <c r="F16" s="32">
        <v>34.14</v>
      </c>
      <c r="G16" s="32">
        <v>99</v>
      </c>
      <c r="H16" s="59">
        <v>1</v>
      </c>
      <c r="I16" s="59">
        <v>1</v>
      </c>
      <c r="J16" s="59">
        <v>1</v>
      </c>
      <c r="K16" s="59">
        <v>2</v>
      </c>
      <c r="L16" s="59">
        <v>1</v>
      </c>
      <c r="X16" s="32">
        <f t="shared" si="9"/>
        <v>6</v>
      </c>
      <c r="Y16" s="32">
        <f t="shared" si="11"/>
        <v>204.84</v>
      </c>
      <c r="Z16" s="32">
        <f t="shared" si="12"/>
        <v>2.8998242530755713</v>
      </c>
    </row>
    <row r="17" spans="1:26" x14ac:dyDescent="0.25">
      <c r="A17" s="32" t="s">
        <v>13</v>
      </c>
      <c r="B17" s="32">
        <v>180169</v>
      </c>
      <c r="C17" s="32" t="s">
        <v>141</v>
      </c>
      <c r="D17" s="32" t="s">
        <v>711</v>
      </c>
      <c r="E17" s="32" t="s">
        <v>137</v>
      </c>
      <c r="F17" s="32">
        <v>38.42</v>
      </c>
      <c r="G17" s="32">
        <v>109</v>
      </c>
      <c r="I17" s="59">
        <v>2</v>
      </c>
      <c r="J17" s="59">
        <v>2</v>
      </c>
      <c r="K17" s="59">
        <v>1</v>
      </c>
      <c r="L17" s="59">
        <v>1</v>
      </c>
      <c r="X17" s="32">
        <f t="shared" si="9"/>
        <v>6</v>
      </c>
      <c r="Y17" s="32">
        <f t="shared" si="11"/>
        <v>230.52</v>
      </c>
      <c r="Z17" s="32">
        <f t="shared" si="12"/>
        <v>2.8370640291514833</v>
      </c>
    </row>
    <row r="18" spans="1:26" x14ac:dyDescent="0.25">
      <c r="A18" s="32" t="s">
        <v>13</v>
      </c>
      <c r="B18" s="32">
        <v>1901102</v>
      </c>
      <c r="C18" s="32" t="s">
        <v>144</v>
      </c>
      <c r="D18" s="32" t="s">
        <v>712</v>
      </c>
      <c r="E18" s="32" t="s">
        <v>700</v>
      </c>
      <c r="F18" s="32">
        <v>29.88</v>
      </c>
      <c r="G18" s="32">
        <v>79</v>
      </c>
      <c r="H18" s="59">
        <v>1</v>
      </c>
      <c r="I18" s="59">
        <v>1</v>
      </c>
      <c r="J18" s="59">
        <v>2</v>
      </c>
      <c r="K18" s="59">
        <v>1</v>
      </c>
      <c r="L18" s="59">
        <v>1</v>
      </c>
      <c r="X18" s="32">
        <f t="shared" si="9"/>
        <v>6</v>
      </c>
      <c r="Y18" s="32">
        <f t="shared" si="11"/>
        <v>179.28</v>
      </c>
      <c r="Z18" s="32">
        <f t="shared" si="12"/>
        <v>2.643908969210174</v>
      </c>
    </row>
    <row r="19" spans="1:26" x14ac:dyDescent="0.25">
      <c r="A19" s="32" t="s">
        <v>14</v>
      </c>
      <c r="B19" s="32">
        <v>1000112</v>
      </c>
      <c r="C19" s="32" t="s">
        <v>128</v>
      </c>
      <c r="D19" s="32" t="s">
        <v>701</v>
      </c>
      <c r="E19" s="32" t="s">
        <v>698</v>
      </c>
      <c r="F19" s="32">
        <v>25.6</v>
      </c>
      <c r="G19" s="32">
        <v>69</v>
      </c>
      <c r="H19" s="59">
        <v>1</v>
      </c>
      <c r="I19" s="59">
        <v>1</v>
      </c>
      <c r="J19" s="59">
        <v>2</v>
      </c>
      <c r="K19" s="59">
        <v>1</v>
      </c>
      <c r="L19" s="59">
        <v>1</v>
      </c>
      <c r="X19" s="32">
        <f t="shared" si="9"/>
        <v>6</v>
      </c>
      <c r="Y19" s="32">
        <f t="shared" si="11"/>
        <v>153.60000000000002</v>
      </c>
      <c r="Z19" s="32">
        <f t="shared" si="12"/>
        <v>2.6953125</v>
      </c>
    </row>
    <row r="20" spans="1:26" x14ac:dyDescent="0.25">
      <c r="A20" s="32" t="s">
        <v>14</v>
      </c>
      <c r="B20" s="32">
        <v>110167</v>
      </c>
      <c r="C20" s="32" t="s">
        <v>144</v>
      </c>
      <c r="D20" s="32" t="s">
        <v>704</v>
      </c>
      <c r="E20" s="32" t="s">
        <v>122</v>
      </c>
      <c r="F20" s="32">
        <v>38.42</v>
      </c>
      <c r="G20" s="32">
        <v>99</v>
      </c>
      <c r="H20" s="59">
        <v>1</v>
      </c>
      <c r="I20" s="59">
        <v>2</v>
      </c>
      <c r="J20" s="59">
        <v>2</v>
      </c>
      <c r="K20" s="59">
        <v>1</v>
      </c>
      <c r="L20" s="59">
        <v>1</v>
      </c>
      <c r="X20" s="32">
        <f t="shared" si="9"/>
        <v>7</v>
      </c>
      <c r="Y20" s="32">
        <f t="shared" si="11"/>
        <v>268.94</v>
      </c>
      <c r="Z20" s="32">
        <f t="shared" si="12"/>
        <v>2.5767829255596042</v>
      </c>
    </row>
    <row r="21" spans="1:26" x14ac:dyDescent="0.25">
      <c r="A21" s="32" t="s">
        <v>14</v>
      </c>
      <c r="B21" s="32">
        <v>131314</v>
      </c>
      <c r="C21" s="32" t="s">
        <v>369</v>
      </c>
      <c r="D21" s="32" t="s">
        <v>713</v>
      </c>
      <c r="E21" s="32" t="s">
        <v>699</v>
      </c>
      <c r="F21" s="32">
        <v>25.6</v>
      </c>
      <c r="G21" s="32">
        <v>69</v>
      </c>
      <c r="H21" s="59">
        <v>2</v>
      </c>
      <c r="X21" s="32">
        <f t="shared" si="9"/>
        <v>2</v>
      </c>
      <c r="Y21" s="32">
        <f t="shared" si="11"/>
        <v>51.2</v>
      </c>
      <c r="Z21" s="32">
        <f t="shared" si="12"/>
        <v>2.6953125</v>
      </c>
    </row>
    <row r="22" spans="1:26" x14ac:dyDescent="0.25">
      <c r="A22" s="32" t="s">
        <v>14</v>
      </c>
      <c r="B22" s="32">
        <v>1901104</v>
      </c>
      <c r="C22" s="32" t="s">
        <v>144</v>
      </c>
      <c r="D22" s="32" t="s">
        <v>714</v>
      </c>
      <c r="E22" s="32" t="s">
        <v>699</v>
      </c>
      <c r="F22" s="32">
        <v>34.14</v>
      </c>
      <c r="G22" s="32">
        <v>89</v>
      </c>
      <c r="H22" s="59">
        <v>1</v>
      </c>
      <c r="I22" s="59">
        <v>2</v>
      </c>
      <c r="J22" s="59">
        <v>2</v>
      </c>
      <c r="K22" s="59">
        <v>1</v>
      </c>
      <c r="L22" s="59">
        <v>1</v>
      </c>
      <c r="X22" s="32">
        <f t="shared" si="9"/>
        <v>7</v>
      </c>
      <c r="Y22" s="32">
        <f t="shared" si="11"/>
        <v>238.98000000000002</v>
      </c>
      <c r="Z22" s="32">
        <f t="shared" si="12"/>
        <v>2.6069127123608671</v>
      </c>
    </row>
    <row r="23" spans="1:26" x14ac:dyDescent="0.25">
      <c r="A23" s="32" t="s">
        <v>14</v>
      </c>
      <c r="B23" s="32">
        <v>1901116</v>
      </c>
      <c r="C23" s="32" t="s">
        <v>144</v>
      </c>
      <c r="D23" s="32" t="s">
        <v>708</v>
      </c>
      <c r="E23" s="32" t="s">
        <v>698</v>
      </c>
      <c r="F23" s="32">
        <v>17.07</v>
      </c>
      <c r="G23" s="32">
        <v>49</v>
      </c>
      <c r="H23" s="59">
        <v>1</v>
      </c>
      <c r="I23" s="59">
        <v>1</v>
      </c>
      <c r="J23" s="59">
        <v>2</v>
      </c>
      <c r="K23" s="59">
        <v>1</v>
      </c>
      <c r="L23" s="59">
        <v>1</v>
      </c>
      <c r="X23" s="32">
        <f t="shared" si="9"/>
        <v>6</v>
      </c>
      <c r="Y23" s="32">
        <f t="shared" si="11"/>
        <v>102.42</v>
      </c>
      <c r="Z23" s="32">
        <f t="shared" si="12"/>
        <v>2.8705330990041009</v>
      </c>
    </row>
    <row r="24" spans="1:26" x14ac:dyDescent="0.25">
      <c r="A24" s="32" t="s">
        <v>14</v>
      </c>
      <c r="B24" s="32">
        <v>1901116</v>
      </c>
      <c r="C24" s="32" t="s">
        <v>144</v>
      </c>
      <c r="D24" s="32" t="s">
        <v>708</v>
      </c>
      <c r="E24" s="32" t="s">
        <v>700</v>
      </c>
      <c r="F24" s="32">
        <v>17.07</v>
      </c>
      <c r="G24" s="32">
        <v>49</v>
      </c>
      <c r="H24" s="59">
        <v>1</v>
      </c>
      <c r="I24" s="59">
        <v>2</v>
      </c>
      <c r="J24" s="59">
        <v>2</v>
      </c>
      <c r="K24" s="59">
        <v>1</v>
      </c>
      <c r="L24" s="59">
        <v>1</v>
      </c>
      <c r="X24" s="32">
        <f t="shared" si="9"/>
        <v>7</v>
      </c>
      <c r="Y24" s="32">
        <f t="shared" si="11"/>
        <v>119.49000000000001</v>
      </c>
      <c r="Z24" s="32">
        <f t="shared" si="12"/>
        <v>2.8705330990041009</v>
      </c>
    </row>
    <row r="25" spans="1:26" x14ac:dyDescent="0.25">
      <c r="X25" s="32">
        <f t="shared" si="9"/>
        <v>0</v>
      </c>
      <c r="Y25" s="32">
        <f t="shared" si="11"/>
        <v>0</v>
      </c>
      <c r="Z25" s="32" t="e">
        <f t="shared" si="12"/>
        <v>#DIV/0!</v>
      </c>
    </row>
    <row r="26" spans="1:26" x14ac:dyDescent="0.25">
      <c r="X26" s="32">
        <f t="shared" si="9"/>
        <v>0</v>
      </c>
      <c r="Y26" s="32">
        <f t="shared" ref="Y26:Y38" si="14">F23*X26</f>
        <v>0</v>
      </c>
      <c r="Z26" s="32">
        <f t="shared" ref="Z26:Z38" si="15">SUM(G26/F23)</f>
        <v>0</v>
      </c>
    </row>
    <row r="27" spans="1:26" x14ac:dyDescent="0.25">
      <c r="X27" s="32">
        <f t="shared" si="9"/>
        <v>0</v>
      </c>
      <c r="Y27" s="32">
        <f t="shared" si="14"/>
        <v>0</v>
      </c>
      <c r="Z27" s="32">
        <f t="shared" si="15"/>
        <v>0</v>
      </c>
    </row>
    <row r="28" spans="1:26" x14ac:dyDescent="0.25">
      <c r="X28" s="32">
        <f t="shared" si="9"/>
        <v>0</v>
      </c>
      <c r="Y28" s="32">
        <f t="shared" si="14"/>
        <v>0</v>
      </c>
      <c r="Z28" s="32" t="e">
        <f t="shared" si="15"/>
        <v>#DIV/0!</v>
      </c>
    </row>
    <row r="29" spans="1:26" x14ac:dyDescent="0.25">
      <c r="X29" s="32">
        <f t="shared" si="9"/>
        <v>0</v>
      </c>
      <c r="Y29" s="32">
        <f t="shared" si="14"/>
        <v>0</v>
      </c>
      <c r="Z29" s="32" t="e">
        <f t="shared" si="15"/>
        <v>#DIV/0!</v>
      </c>
    </row>
    <row r="30" spans="1:26" x14ac:dyDescent="0.25">
      <c r="X30" s="32">
        <f t="shared" si="9"/>
        <v>0</v>
      </c>
      <c r="Y30" s="32">
        <f t="shared" si="14"/>
        <v>0</v>
      </c>
      <c r="Z30" s="32" t="e">
        <f t="shared" si="15"/>
        <v>#DIV/0!</v>
      </c>
    </row>
    <row r="31" spans="1:26" x14ac:dyDescent="0.25">
      <c r="X31" s="32">
        <f t="shared" si="9"/>
        <v>0</v>
      </c>
      <c r="Y31" s="32">
        <f t="shared" si="14"/>
        <v>0</v>
      </c>
      <c r="Z31" s="32" t="e">
        <f t="shared" si="15"/>
        <v>#DIV/0!</v>
      </c>
    </row>
    <row r="32" spans="1:26" x14ac:dyDescent="0.25">
      <c r="X32" s="32">
        <f t="shared" si="9"/>
        <v>0</v>
      </c>
      <c r="Y32" s="32">
        <f t="shared" si="14"/>
        <v>0</v>
      </c>
      <c r="Z32" s="32" t="e">
        <f t="shared" si="15"/>
        <v>#DIV/0!</v>
      </c>
    </row>
    <row r="33" spans="24:26" x14ac:dyDescent="0.25">
      <c r="X33" s="32">
        <f t="shared" si="9"/>
        <v>0</v>
      </c>
      <c r="Y33" s="32">
        <f t="shared" si="14"/>
        <v>0</v>
      </c>
      <c r="Z33" s="32" t="e">
        <f t="shared" si="15"/>
        <v>#DIV/0!</v>
      </c>
    </row>
    <row r="34" spans="24:26" x14ac:dyDescent="0.25">
      <c r="X34" s="32">
        <f t="shared" si="9"/>
        <v>0</v>
      </c>
      <c r="Y34" s="32">
        <f t="shared" si="14"/>
        <v>0</v>
      </c>
      <c r="Z34" s="32" t="e">
        <f t="shared" si="15"/>
        <v>#DIV/0!</v>
      </c>
    </row>
    <row r="35" spans="24:26" x14ac:dyDescent="0.25">
      <c r="X35" s="32">
        <f t="shared" si="9"/>
        <v>0</v>
      </c>
      <c r="Y35" s="32">
        <f t="shared" si="14"/>
        <v>0</v>
      </c>
      <c r="Z35" s="32" t="e">
        <f t="shared" si="15"/>
        <v>#DIV/0!</v>
      </c>
    </row>
    <row r="36" spans="24:26" x14ac:dyDescent="0.25">
      <c r="X36" s="32">
        <f t="shared" si="9"/>
        <v>0</v>
      </c>
      <c r="Y36" s="32">
        <f t="shared" si="14"/>
        <v>0</v>
      </c>
      <c r="Z36" s="32" t="e">
        <f t="shared" si="15"/>
        <v>#DIV/0!</v>
      </c>
    </row>
    <row r="37" spans="24:26" x14ac:dyDescent="0.25">
      <c r="X37" s="32">
        <f t="shared" si="9"/>
        <v>0</v>
      </c>
      <c r="Y37" s="32">
        <f t="shared" si="14"/>
        <v>0</v>
      </c>
      <c r="Z37" s="32" t="e">
        <f t="shared" si="15"/>
        <v>#DIV/0!</v>
      </c>
    </row>
    <row r="38" spans="24:26" x14ac:dyDescent="0.25">
      <c r="X38" s="32">
        <f t="shared" si="9"/>
        <v>0</v>
      </c>
      <c r="Y38" s="32">
        <f t="shared" si="14"/>
        <v>0</v>
      </c>
      <c r="Z38" s="32" t="e">
        <f t="shared" si="15"/>
        <v>#DIV/0!</v>
      </c>
    </row>
    <row r="39" spans="24:26" x14ac:dyDescent="0.25">
      <c r="X39" s="32">
        <f t="shared" si="9"/>
        <v>0</v>
      </c>
      <c r="Y39" s="32">
        <f>F37*X39</f>
        <v>0</v>
      </c>
      <c r="Z39" s="32" t="e">
        <f>SUM(G40/F37)</f>
        <v>#DIV/0!</v>
      </c>
    </row>
    <row r="40" spans="24:26" x14ac:dyDescent="0.25">
      <c r="X40" s="32">
        <f t="shared" si="9"/>
        <v>0</v>
      </c>
      <c r="Y40" s="32">
        <f>F38*X40</f>
        <v>0</v>
      </c>
      <c r="Z40" s="32" t="e">
        <f>SUM(G41/F38)</f>
        <v>#DIV/0!</v>
      </c>
    </row>
    <row r="41" spans="24:26" x14ac:dyDescent="0.25">
      <c r="X41" s="32">
        <f t="shared" si="9"/>
        <v>0</v>
      </c>
      <c r="Y41" s="32">
        <f t="shared" ref="Y41:Y72" si="16">F38*X41</f>
        <v>0</v>
      </c>
      <c r="Z41" s="32" t="e">
        <f t="shared" ref="Z41:Z76" si="17">SUM(G41/F38)</f>
        <v>#DIV/0!</v>
      </c>
    </row>
    <row r="42" spans="24:26" x14ac:dyDescent="0.25">
      <c r="X42" s="32">
        <f t="shared" si="9"/>
        <v>0</v>
      </c>
      <c r="Y42" s="32">
        <f t="shared" si="16"/>
        <v>0</v>
      </c>
      <c r="Z42" s="32" t="e">
        <f t="shared" si="17"/>
        <v>#DIV/0!</v>
      </c>
    </row>
    <row r="43" spans="24:26" x14ac:dyDescent="0.25">
      <c r="Y43" s="32">
        <f t="shared" si="16"/>
        <v>0</v>
      </c>
      <c r="Z43" s="32" t="e">
        <f t="shared" si="17"/>
        <v>#DIV/0!</v>
      </c>
    </row>
    <row r="44" spans="24:26" x14ac:dyDescent="0.25">
      <c r="Y44" s="32">
        <f t="shared" si="16"/>
        <v>0</v>
      </c>
      <c r="Z44" s="32" t="e">
        <f t="shared" si="17"/>
        <v>#DIV/0!</v>
      </c>
    </row>
    <row r="45" spans="24:26" x14ac:dyDescent="0.25">
      <c r="X45" s="32">
        <f t="shared" si="9"/>
        <v>0</v>
      </c>
      <c r="Y45" s="32">
        <f t="shared" si="16"/>
        <v>0</v>
      </c>
      <c r="Z45" s="32" t="e">
        <f t="shared" si="17"/>
        <v>#DIV/0!</v>
      </c>
    </row>
    <row r="46" spans="24:26" x14ac:dyDescent="0.25">
      <c r="X46" s="32">
        <f t="shared" si="9"/>
        <v>0</v>
      </c>
      <c r="Y46" s="32">
        <f t="shared" si="16"/>
        <v>0</v>
      </c>
      <c r="Z46" s="32" t="e">
        <f t="shared" si="17"/>
        <v>#DIV/0!</v>
      </c>
    </row>
    <row r="47" spans="24:26" x14ac:dyDescent="0.25">
      <c r="X47" s="32">
        <f t="shared" si="9"/>
        <v>0</v>
      </c>
      <c r="Y47" s="32">
        <f t="shared" si="16"/>
        <v>0</v>
      </c>
      <c r="Z47" s="32" t="e">
        <f t="shared" si="17"/>
        <v>#DIV/0!</v>
      </c>
    </row>
    <row r="48" spans="24:26" x14ac:dyDescent="0.25">
      <c r="X48" s="32">
        <f t="shared" si="9"/>
        <v>0</v>
      </c>
      <c r="Y48" s="32">
        <f t="shared" si="16"/>
        <v>0</v>
      </c>
      <c r="Z48" s="32" t="e">
        <f t="shared" si="17"/>
        <v>#DIV/0!</v>
      </c>
    </row>
    <row r="49" spans="24:26" x14ac:dyDescent="0.25">
      <c r="X49" s="32">
        <f t="shared" si="9"/>
        <v>0</v>
      </c>
      <c r="Y49" s="32">
        <f t="shared" si="16"/>
        <v>0</v>
      </c>
      <c r="Z49" s="32" t="e">
        <f t="shared" si="17"/>
        <v>#DIV/0!</v>
      </c>
    </row>
    <row r="50" spans="24:26" x14ac:dyDescent="0.25">
      <c r="X50" s="32">
        <f t="shared" si="9"/>
        <v>0</v>
      </c>
      <c r="Y50" s="32">
        <f t="shared" si="16"/>
        <v>0</v>
      </c>
      <c r="Z50" s="32" t="e">
        <f t="shared" si="17"/>
        <v>#DIV/0!</v>
      </c>
    </row>
    <row r="51" spans="24:26" x14ac:dyDescent="0.25">
      <c r="X51" s="32">
        <f t="shared" si="9"/>
        <v>0</v>
      </c>
      <c r="Y51" s="32">
        <f t="shared" si="16"/>
        <v>0</v>
      </c>
      <c r="Z51" s="32" t="e">
        <f t="shared" si="17"/>
        <v>#DIV/0!</v>
      </c>
    </row>
    <row r="52" spans="24:26" x14ac:dyDescent="0.25">
      <c r="X52" s="32">
        <f t="shared" si="9"/>
        <v>0</v>
      </c>
      <c r="Y52" s="32">
        <f t="shared" si="16"/>
        <v>0</v>
      </c>
      <c r="Z52" s="32" t="e">
        <f t="shared" si="17"/>
        <v>#DIV/0!</v>
      </c>
    </row>
    <row r="53" spans="24:26" x14ac:dyDescent="0.25">
      <c r="X53" s="32">
        <f t="shared" si="9"/>
        <v>0</v>
      </c>
      <c r="Y53" s="32">
        <f t="shared" si="16"/>
        <v>0</v>
      </c>
      <c r="Z53" s="32" t="e">
        <f t="shared" si="17"/>
        <v>#DIV/0!</v>
      </c>
    </row>
    <row r="54" spans="24:26" x14ac:dyDescent="0.25">
      <c r="X54" s="32">
        <f t="shared" si="9"/>
        <v>0</v>
      </c>
      <c r="Y54" s="32">
        <f t="shared" si="16"/>
        <v>0</v>
      </c>
      <c r="Z54" s="32" t="e">
        <f t="shared" si="17"/>
        <v>#DIV/0!</v>
      </c>
    </row>
    <row r="55" spans="24:26" x14ac:dyDescent="0.25">
      <c r="X55" s="32">
        <f t="shared" si="9"/>
        <v>0</v>
      </c>
      <c r="Y55" s="32">
        <f t="shared" si="16"/>
        <v>0</v>
      </c>
      <c r="Z55" s="32" t="e">
        <f t="shared" si="17"/>
        <v>#DIV/0!</v>
      </c>
    </row>
    <row r="56" spans="24:26" x14ac:dyDescent="0.25">
      <c r="X56" s="32">
        <f t="shared" si="9"/>
        <v>0</v>
      </c>
      <c r="Y56" s="32">
        <f t="shared" si="16"/>
        <v>0</v>
      </c>
      <c r="Z56" s="32" t="e">
        <f t="shared" si="17"/>
        <v>#DIV/0!</v>
      </c>
    </row>
    <row r="57" spans="24:26" x14ac:dyDescent="0.25">
      <c r="X57" s="32">
        <f t="shared" si="9"/>
        <v>0</v>
      </c>
      <c r="Y57" s="32">
        <f t="shared" si="16"/>
        <v>0</v>
      </c>
      <c r="Z57" s="32" t="e">
        <f t="shared" si="17"/>
        <v>#DIV/0!</v>
      </c>
    </row>
    <row r="58" spans="24:26" x14ac:dyDescent="0.25">
      <c r="X58" s="32">
        <f t="shared" si="9"/>
        <v>0</v>
      </c>
      <c r="Y58" s="32">
        <f t="shared" si="16"/>
        <v>0</v>
      </c>
      <c r="Z58" s="32" t="e">
        <f t="shared" si="17"/>
        <v>#DIV/0!</v>
      </c>
    </row>
    <row r="59" spans="24:26" x14ac:dyDescent="0.25">
      <c r="X59" s="32">
        <f t="shared" si="9"/>
        <v>0</v>
      </c>
      <c r="Y59" s="32">
        <f t="shared" si="16"/>
        <v>0</v>
      </c>
      <c r="Z59" s="32" t="e">
        <f t="shared" si="17"/>
        <v>#DIV/0!</v>
      </c>
    </row>
    <row r="60" spans="24:26" x14ac:dyDescent="0.25">
      <c r="X60" s="32">
        <f t="shared" si="9"/>
        <v>0</v>
      </c>
      <c r="Y60" s="32">
        <f t="shared" si="16"/>
        <v>0</v>
      </c>
      <c r="Z60" s="32" t="e">
        <f t="shared" si="17"/>
        <v>#DIV/0!</v>
      </c>
    </row>
    <row r="61" spans="24:26" x14ac:dyDescent="0.25">
      <c r="X61" s="32">
        <f t="shared" si="9"/>
        <v>0</v>
      </c>
      <c r="Y61" s="32">
        <f t="shared" si="16"/>
        <v>0</v>
      </c>
      <c r="Z61" s="32" t="e">
        <f t="shared" si="17"/>
        <v>#DIV/0!</v>
      </c>
    </row>
    <row r="62" spans="24:26" x14ac:dyDescent="0.25">
      <c r="X62" s="32">
        <f t="shared" si="9"/>
        <v>0</v>
      </c>
      <c r="Y62" s="32">
        <f t="shared" si="16"/>
        <v>0</v>
      </c>
      <c r="Z62" s="32" t="e">
        <f t="shared" si="17"/>
        <v>#DIV/0!</v>
      </c>
    </row>
    <row r="63" spans="24:26" x14ac:dyDescent="0.25">
      <c r="X63" s="32">
        <f t="shared" si="9"/>
        <v>0</v>
      </c>
      <c r="Y63" s="32">
        <f t="shared" si="16"/>
        <v>0</v>
      </c>
      <c r="Z63" s="32" t="e">
        <f t="shared" si="17"/>
        <v>#DIV/0!</v>
      </c>
    </row>
    <row r="64" spans="24:26" x14ac:dyDescent="0.25">
      <c r="X64" s="32">
        <f t="shared" ref="X64:X127" si="18">SUM(H64:M64)</f>
        <v>0</v>
      </c>
      <c r="Y64" s="32">
        <f t="shared" si="16"/>
        <v>0</v>
      </c>
      <c r="Z64" s="32" t="e">
        <f t="shared" si="17"/>
        <v>#DIV/0!</v>
      </c>
    </row>
    <row r="65" spans="24:26" x14ac:dyDescent="0.25">
      <c r="X65" s="32">
        <f t="shared" si="18"/>
        <v>0</v>
      </c>
      <c r="Y65" s="32">
        <f t="shared" si="16"/>
        <v>0</v>
      </c>
      <c r="Z65" s="32" t="e">
        <f t="shared" si="17"/>
        <v>#DIV/0!</v>
      </c>
    </row>
    <row r="66" spans="24:26" x14ac:dyDescent="0.25">
      <c r="X66" s="32">
        <f t="shared" si="18"/>
        <v>0</v>
      </c>
      <c r="Y66" s="32">
        <f t="shared" si="16"/>
        <v>0</v>
      </c>
      <c r="Z66" s="32" t="e">
        <f t="shared" si="17"/>
        <v>#DIV/0!</v>
      </c>
    </row>
    <row r="67" spans="24:26" x14ac:dyDescent="0.25">
      <c r="X67" s="32">
        <f t="shared" si="18"/>
        <v>0</v>
      </c>
      <c r="Y67" s="32">
        <f t="shared" si="16"/>
        <v>0</v>
      </c>
      <c r="Z67" s="32" t="e">
        <f t="shared" si="17"/>
        <v>#DIV/0!</v>
      </c>
    </row>
    <row r="68" spans="24:26" x14ac:dyDescent="0.25">
      <c r="X68" s="32">
        <f t="shared" si="18"/>
        <v>0</v>
      </c>
      <c r="Y68" s="32">
        <f t="shared" si="16"/>
        <v>0</v>
      </c>
      <c r="Z68" s="32" t="e">
        <f t="shared" si="17"/>
        <v>#DIV/0!</v>
      </c>
    </row>
    <row r="69" spans="24:26" x14ac:dyDescent="0.25">
      <c r="X69" s="32">
        <f t="shared" si="18"/>
        <v>0</v>
      </c>
      <c r="Y69" s="32">
        <f t="shared" si="16"/>
        <v>0</v>
      </c>
      <c r="Z69" s="32" t="e">
        <f t="shared" si="17"/>
        <v>#DIV/0!</v>
      </c>
    </row>
    <row r="70" spans="24:26" x14ac:dyDescent="0.25">
      <c r="X70" s="32">
        <f t="shared" si="18"/>
        <v>0</v>
      </c>
      <c r="Y70" s="32">
        <f t="shared" si="16"/>
        <v>0</v>
      </c>
      <c r="Z70" s="32" t="e">
        <f t="shared" si="17"/>
        <v>#DIV/0!</v>
      </c>
    </row>
    <row r="71" spans="24:26" x14ac:dyDescent="0.25">
      <c r="X71" s="32">
        <f t="shared" si="18"/>
        <v>0</v>
      </c>
      <c r="Y71" s="32">
        <f t="shared" si="16"/>
        <v>0</v>
      </c>
      <c r="Z71" s="32" t="e">
        <f t="shared" si="17"/>
        <v>#DIV/0!</v>
      </c>
    </row>
    <row r="72" spans="24:26" x14ac:dyDescent="0.25">
      <c r="X72" s="32">
        <f t="shared" si="18"/>
        <v>0</v>
      </c>
      <c r="Y72" s="32">
        <f t="shared" si="16"/>
        <v>0</v>
      </c>
      <c r="Z72" s="32" t="e">
        <f t="shared" si="17"/>
        <v>#DIV/0!</v>
      </c>
    </row>
    <row r="73" spans="24:26" x14ac:dyDescent="0.25">
      <c r="X73" s="32">
        <f t="shared" si="18"/>
        <v>0</v>
      </c>
      <c r="Y73" s="32">
        <f t="shared" ref="Y73:Y104" si="19">F70*X73</f>
        <v>0</v>
      </c>
      <c r="Z73" s="32" t="e">
        <f t="shared" si="17"/>
        <v>#DIV/0!</v>
      </c>
    </row>
    <row r="74" spans="24:26" x14ac:dyDescent="0.25">
      <c r="X74" s="32">
        <f t="shared" si="18"/>
        <v>0</v>
      </c>
      <c r="Y74" s="32">
        <f t="shared" si="19"/>
        <v>0</v>
      </c>
      <c r="Z74" s="32" t="e">
        <f t="shared" si="17"/>
        <v>#DIV/0!</v>
      </c>
    </row>
    <row r="75" spans="24:26" x14ac:dyDescent="0.25">
      <c r="X75" s="32">
        <f t="shared" si="18"/>
        <v>0</v>
      </c>
      <c r="Y75" s="32">
        <f t="shared" si="19"/>
        <v>0</v>
      </c>
      <c r="Z75" s="32" t="e">
        <f t="shared" si="17"/>
        <v>#DIV/0!</v>
      </c>
    </row>
    <row r="76" spans="24:26" x14ac:dyDescent="0.25">
      <c r="X76" s="32">
        <f t="shared" si="18"/>
        <v>0</v>
      </c>
      <c r="Y76" s="32">
        <f t="shared" si="19"/>
        <v>0</v>
      </c>
      <c r="Z76" s="32" t="e">
        <f t="shared" si="17"/>
        <v>#DIV/0!</v>
      </c>
    </row>
    <row r="77" spans="24:26" x14ac:dyDescent="0.25">
      <c r="X77" s="32">
        <f t="shared" si="18"/>
        <v>0</v>
      </c>
      <c r="Y77" s="32">
        <f t="shared" si="19"/>
        <v>0</v>
      </c>
    </row>
    <row r="78" spans="24:26" x14ac:dyDescent="0.25">
      <c r="X78" s="32">
        <f t="shared" si="18"/>
        <v>0</v>
      </c>
      <c r="Y78" s="32">
        <f t="shared" si="19"/>
        <v>0</v>
      </c>
      <c r="Z78" s="32" t="e">
        <f t="shared" ref="Z78:Z85" si="20">SUM(G78/F75)</f>
        <v>#DIV/0!</v>
      </c>
    </row>
    <row r="79" spans="24:26" x14ac:dyDescent="0.25">
      <c r="X79" s="32">
        <f t="shared" si="18"/>
        <v>0</v>
      </c>
      <c r="Y79" s="32">
        <f t="shared" si="19"/>
        <v>0</v>
      </c>
      <c r="Z79" s="32" t="e">
        <f t="shared" si="20"/>
        <v>#DIV/0!</v>
      </c>
    </row>
    <row r="80" spans="24:26" x14ac:dyDescent="0.25">
      <c r="X80" s="32">
        <f t="shared" si="18"/>
        <v>0</v>
      </c>
      <c r="Y80" s="32">
        <f t="shared" si="19"/>
        <v>0</v>
      </c>
      <c r="Z80" s="32" t="e">
        <f t="shared" si="20"/>
        <v>#DIV/0!</v>
      </c>
    </row>
    <row r="81" spans="24:26" x14ac:dyDescent="0.25">
      <c r="X81" s="32">
        <f t="shared" si="18"/>
        <v>0</v>
      </c>
      <c r="Y81" s="32">
        <f t="shared" si="19"/>
        <v>0</v>
      </c>
      <c r="Z81" s="32" t="e">
        <f t="shared" si="20"/>
        <v>#DIV/0!</v>
      </c>
    </row>
    <row r="82" spans="24:26" x14ac:dyDescent="0.25">
      <c r="X82" s="32">
        <f t="shared" si="18"/>
        <v>0</v>
      </c>
      <c r="Y82" s="32">
        <f t="shared" si="19"/>
        <v>0</v>
      </c>
      <c r="Z82" s="32" t="e">
        <f t="shared" si="20"/>
        <v>#DIV/0!</v>
      </c>
    </row>
    <row r="83" spans="24:26" x14ac:dyDescent="0.25">
      <c r="X83" s="32">
        <f t="shared" si="18"/>
        <v>0</v>
      </c>
      <c r="Y83" s="32">
        <f t="shared" si="19"/>
        <v>0</v>
      </c>
      <c r="Z83" s="32" t="e">
        <f t="shared" si="20"/>
        <v>#DIV/0!</v>
      </c>
    </row>
    <row r="84" spans="24:26" x14ac:dyDescent="0.25">
      <c r="X84" s="32">
        <f t="shared" si="18"/>
        <v>0</v>
      </c>
      <c r="Y84" s="32">
        <f t="shared" si="19"/>
        <v>0</v>
      </c>
      <c r="Z84" s="32" t="e">
        <f t="shared" si="20"/>
        <v>#DIV/0!</v>
      </c>
    </row>
    <row r="85" spans="24:26" x14ac:dyDescent="0.25">
      <c r="X85" s="32">
        <f t="shared" si="18"/>
        <v>0</v>
      </c>
      <c r="Y85" s="32">
        <f t="shared" si="19"/>
        <v>0</v>
      </c>
      <c r="Z85" s="32" t="e">
        <f t="shared" si="20"/>
        <v>#DIV/0!</v>
      </c>
    </row>
    <row r="86" spans="24:26" x14ac:dyDescent="0.25">
      <c r="X86" s="32">
        <f t="shared" si="18"/>
        <v>0</v>
      </c>
      <c r="Y86" s="32">
        <f t="shared" si="19"/>
        <v>0</v>
      </c>
    </row>
    <row r="87" spans="24:26" x14ac:dyDescent="0.25">
      <c r="X87" s="32">
        <f t="shared" si="18"/>
        <v>0</v>
      </c>
      <c r="Y87" s="32">
        <f t="shared" si="19"/>
        <v>0</v>
      </c>
    </row>
    <row r="88" spans="24:26" x14ac:dyDescent="0.25">
      <c r="X88" s="32">
        <f t="shared" si="18"/>
        <v>0</v>
      </c>
      <c r="Y88" s="32">
        <f t="shared" si="19"/>
        <v>0</v>
      </c>
    </row>
    <row r="89" spans="24:26" x14ac:dyDescent="0.25">
      <c r="X89" s="32">
        <f t="shared" si="18"/>
        <v>0</v>
      </c>
      <c r="Y89" s="32">
        <f t="shared" si="19"/>
        <v>0</v>
      </c>
    </row>
    <row r="90" spans="24:26" x14ac:dyDescent="0.25">
      <c r="X90" s="32">
        <f t="shared" si="18"/>
        <v>0</v>
      </c>
      <c r="Y90" s="32">
        <f t="shared" si="19"/>
        <v>0</v>
      </c>
    </row>
    <row r="91" spans="24:26" x14ac:dyDescent="0.25">
      <c r="X91" s="32">
        <f t="shared" si="18"/>
        <v>0</v>
      </c>
      <c r="Y91" s="32">
        <f t="shared" si="19"/>
        <v>0</v>
      </c>
    </row>
    <row r="92" spans="24:26" x14ac:dyDescent="0.25">
      <c r="X92" s="32">
        <f t="shared" si="18"/>
        <v>0</v>
      </c>
      <c r="Y92" s="32">
        <f t="shared" si="19"/>
        <v>0</v>
      </c>
    </row>
    <row r="93" spans="24:26" x14ac:dyDescent="0.25">
      <c r="X93" s="32">
        <f t="shared" si="18"/>
        <v>0</v>
      </c>
      <c r="Y93" s="32">
        <f t="shared" si="19"/>
        <v>0</v>
      </c>
    </row>
    <row r="94" spans="24:26" x14ac:dyDescent="0.25">
      <c r="X94" s="32">
        <f t="shared" si="18"/>
        <v>0</v>
      </c>
      <c r="Y94" s="32">
        <f t="shared" si="19"/>
        <v>0</v>
      </c>
    </row>
    <row r="95" spans="24:26" x14ac:dyDescent="0.25">
      <c r="X95" s="32">
        <f t="shared" si="18"/>
        <v>0</v>
      </c>
      <c r="Y95" s="32">
        <f t="shared" si="19"/>
        <v>0</v>
      </c>
    </row>
    <row r="96" spans="24:26" x14ac:dyDescent="0.25">
      <c r="X96" s="32">
        <f t="shared" si="18"/>
        <v>0</v>
      </c>
      <c r="Y96" s="32">
        <f t="shared" si="19"/>
        <v>0</v>
      </c>
    </row>
    <row r="97" spans="24:26" x14ac:dyDescent="0.25">
      <c r="X97" s="32">
        <f t="shared" si="18"/>
        <v>0</v>
      </c>
      <c r="Y97" s="32">
        <f t="shared" si="19"/>
        <v>0</v>
      </c>
    </row>
    <row r="98" spans="24:26" x14ac:dyDescent="0.25">
      <c r="X98" s="32">
        <f t="shared" si="18"/>
        <v>0</v>
      </c>
      <c r="Y98" s="32">
        <f t="shared" si="19"/>
        <v>0</v>
      </c>
    </row>
    <row r="99" spans="24:26" x14ac:dyDescent="0.25">
      <c r="X99" s="32">
        <f t="shared" si="18"/>
        <v>0</v>
      </c>
      <c r="Y99" s="32">
        <f t="shared" si="19"/>
        <v>0</v>
      </c>
    </row>
    <row r="100" spans="24:26" x14ac:dyDescent="0.25">
      <c r="X100" s="32">
        <f t="shared" si="18"/>
        <v>0</v>
      </c>
      <c r="Y100" s="32">
        <f t="shared" si="19"/>
        <v>0</v>
      </c>
      <c r="Z100" s="32" t="s">
        <v>50</v>
      </c>
    </row>
    <row r="101" spans="24:26" x14ac:dyDescent="0.25">
      <c r="X101" s="32">
        <f t="shared" si="18"/>
        <v>0</v>
      </c>
      <c r="Y101" s="32">
        <f t="shared" si="19"/>
        <v>0</v>
      </c>
    </row>
    <row r="102" spans="24:26" x14ac:dyDescent="0.25">
      <c r="X102" s="32">
        <f t="shared" si="18"/>
        <v>0</v>
      </c>
      <c r="Y102" s="32">
        <f t="shared" si="19"/>
        <v>0</v>
      </c>
    </row>
    <row r="103" spans="24:26" x14ac:dyDescent="0.25">
      <c r="X103" s="32">
        <f t="shared" si="18"/>
        <v>0</v>
      </c>
      <c r="Y103" s="32">
        <f t="shared" si="19"/>
        <v>0</v>
      </c>
    </row>
    <row r="104" spans="24:26" x14ac:dyDescent="0.25">
      <c r="X104" s="32">
        <f t="shared" si="18"/>
        <v>0</v>
      </c>
      <c r="Y104" s="32">
        <f t="shared" si="19"/>
        <v>0</v>
      </c>
    </row>
    <row r="105" spans="24:26" x14ac:dyDescent="0.25">
      <c r="X105" s="32">
        <f t="shared" si="18"/>
        <v>0</v>
      </c>
      <c r="Y105" s="32">
        <f t="shared" ref="Y105:Y136" si="21">F102*X105</f>
        <v>0</v>
      </c>
    </row>
    <row r="106" spans="24:26" x14ac:dyDescent="0.25">
      <c r="X106" s="32">
        <f t="shared" si="18"/>
        <v>0</v>
      </c>
      <c r="Y106" s="32">
        <f t="shared" si="21"/>
        <v>0</v>
      </c>
    </row>
    <row r="107" spans="24:26" x14ac:dyDescent="0.25">
      <c r="X107" s="32">
        <f t="shared" si="18"/>
        <v>0</v>
      </c>
      <c r="Y107" s="32">
        <f t="shared" si="21"/>
        <v>0</v>
      </c>
    </row>
    <row r="108" spans="24:26" x14ac:dyDescent="0.25">
      <c r="X108" s="32">
        <f t="shared" si="18"/>
        <v>0</v>
      </c>
      <c r="Y108" s="32">
        <f t="shared" si="21"/>
        <v>0</v>
      </c>
    </row>
    <row r="109" spans="24:26" x14ac:dyDescent="0.25">
      <c r="X109" s="32">
        <f t="shared" si="18"/>
        <v>0</v>
      </c>
      <c r="Y109" s="32">
        <f t="shared" si="21"/>
        <v>0</v>
      </c>
    </row>
    <row r="110" spans="24:26" x14ac:dyDescent="0.25">
      <c r="X110" s="32">
        <f t="shared" si="18"/>
        <v>0</v>
      </c>
      <c r="Y110" s="32">
        <f t="shared" si="21"/>
        <v>0</v>
      </c>
    </row>
    <row r="111" spans="24:26" x14ac:dyDescent="0.25">
      <c r="X111" s="32">
        <f t="shared" si="18"/>
        <v>0</v>
      </c>
      <c r="Y111" s="32">
        <f t="shared" si="21"/>
        <v>0</v>
      </c>
    </row>
    <row r="112" spans="24:26" x14ac:dyDescent="0.25">
      <c r="X112" s="32">
        <f t="shared" si="18"/>
        <v>0</v>
      </c>
      <c r="Y112" s="32">
        <f t="shared" si="21"/>
        <v>0</v>
      </c>
    </row>
    <row r="113" spans="24:25" x14ac:dyDescent="0.25">
      <c r="X113" s="32">
        <f t="shared" si="18"/>
        <v>0</v>
      </c>
      <c r="Y113" s="32">
        <f t="shared" si="21"/>
        <v>0</v>
      </c>
    </row>
    <row r="114" spans="24:25" x14ac:dyDescent="0.25">
      <c r="X114" s="32">
        <f t="shared" si="18"/>
        <v>0</v>
      </c>
      <c r="Y114" s="32">
        <f t="shared" si="21"/>
        <v>0</v>
      </c>
    </row>
    <row r="115" spans="24:25" x14ac:dyDescent="0.25">
      <c r="X115" s="32">
        <f t="shared" si="18"/>
        <v>0</v>
      </c>
      <c r="Y115" s="32">
        <f t="shared" si="21"/>
        <v>0</v>
      </c>
    </row>
    <row r="116" spans="24:25" x14ac:dyDescent="0.25">
      <c r="X116" s="32">
        <f t="shared" si="18"/>
        <v>0</v>
      </c>
      <c r="Y116" s="32">
        <f t="shared" si="21"/>
        <v>0</v>
      </c>
    </row>
    <row r="117" spans="24:25" x14ac:dyDescent="0.25">
      <c r="X117" s="32">
        <f t="shared" si="18"/>
        <v>0</v>
      </c>
      <c r="Y117" s="32">
        <f t="shared" si="21"/>
        <v>0</v>
      </c>
    </row>
    <row r="118" spans="24:25" x14ac:dyDescent="0.25">
      <c r="X118" s="32">
        <f t="shared" si="18"/>
        <v>0</v>
      </c>
      <c r="Y118" s="32">
        <f t="shared" si="21"/>
        <v>0</v>
      </c>
    </row>
    <row r="119" spans="24:25" x14ac:dyDescent="0.25">
      <c r="X119" s="32">
        <f t="shared" si="18"/>
        <v>0</v>
      </c>
      <c r="Y119" s="32">
        <f t="shared" si="21"/>
        <v>0</v>
      </c>
    </row>
    <row r="120" spans="24:25" x14ac:dyDescent="0.25">
      <c r="X120" s="32">
        <f t="shared" si="18"/>
        <v>0</v>
      </c>
      <c r="Y120" s="32">
        <f t="shared" si="21"/>
        <v>0</v>
      </c>
    </row>
    <row r="121" spans="24:25" x14ac:dyDescent="0.25">
      <c r="X121" s="32">
        <f t="shared" si="18"/>
        <v>0</v>
      </c>
      <c r="Y121" s="32">
        <f t="shared" si="21"/>
        <v>0</v>
      </c>
    </row>
    <row r="122" spans="24:25" x14ac:dyDescent="0.25">
      <c r="X122" s="32">
        <f t="shared" si="18"/>
        <v>0</v>
      </c>
      <c r="Y122" s="32">
        <f t="shared" si="21"/>
        <v>0</v>
      </c>
    </row>
    <row r="123" spans="24:25" x14ac:dyDescent="0.25">
      <c r="X123" s="32">
        <f t="shared" si="18"/>
        <v>0</v>
      </c>
      <c r="Y123" s="32">
        <f t="shared" si="21"/>
        <v>0</v>
      </c>
    </row>
    <row r="124" spans="24:25" x14ac:dyDescent="0.25">
      <c r="X124" s="32">
        <f t="shared" si="18"/>
        <v>0</v>
      </c>
      <c r="Y124" s="32">
        <f t="shared" si="21"/>
        <v>0</v>
      </c>
    </row>
    <row r="125" spans="24:25" x14ac:dyDescent="0.25">
      <c r="X125" s="32">
        <f t="shared" si="18"/>
        <v>0</v>
      </c>
      <c r="Y125" s="32">
        <f t="shared" si="21"/>
        <v>0</v>
      </c>
    </row>
    <row r="126" spans="24:25" x14ac:dyDescent="0.25">
      <c r="X126" s="32">
        <f t="shared" si="18"/>
        <v>0</v>
      </c>
      <c r="Y126" s="32">
        <f t="shared" si="21"/>
        <v>0</v>
      </c>
    </row>
    <row r="127" spans="24:25" x14ac:dyDescent="0.25">
      <c r="X127" s="32">
        <f t="shared" si="18"/>
        <v>0</v>
      </c>
      <c r="Y127" s="32">
        <f t="shared" si="21"/>
        <v>0</v>
      </c>
    </row>
    <row r="128" spans="24:25" x14ac:dyDescent="0.25">
      <c r="X128" s="32">
        <f t="shared" ref="X128:X187" si="22">SUM(H128:M128)</f>
        <v>0</v>
      </c>
      <c r="Y128" s="32">
        <f t="shared" si="21"/>
        <v>0</v>
      </c>
    </row>
    <row r="129" spans="24:25" x14ac:dyDescent="0.25">
      <c r="X129" s="32">
        <f t="shared" si="22"/>
        <v>0</v>
      </c>
      <c r="Y129" s="32">
        <f t="shared" si="21"/>
        <v>0</v>
      </c>
    </row>
    <row r="130" spans="24:25" x14ac:dyDescent="0.25">
      <c r="X130" s="32">
        <f t="shared" si="22"/>
        <v>0</v>
      </c>
      <c r="Y130" s="32">
        <f t="shared" si="21"/>
        <v>0</v>
      </c>
    </row>
    <row r="131" spans="24:25" x14ac:dyDescent="0.25">
      <c r="X131" s="32">
        <f t="shared" si="22"/>
        <v>0</v>
      </c>
      <c r="Y131" s="32">
        <f t="shared" si="21"/>
        <v>0</v>
      </c>
    </row>
    <row r="132" spans="24:25" x14ac:dyDescent="0.25">
      <c r="X132" s="32">
        <f t="shared" si="22"/>
        <v>0</v>
      </c>
      <c r="Y132" s="32">
        <f t="shared" si="21"/>
        <v>0</v>
      </c>
    </row>
    <row r="133" spans="24:25" x14ac:dyDescent="0.25">
      <c r="X133" s="32">
        <f t="shared" si="22"/>
        <v>0</v>
      </c>
      <c r="Y133" s="32">
        <f t="shared" si="21"/>
        <v>0</v>
      </c>
    </row>
    <row r="134" spans="24:25" x14ac:dyDescent="0.25">
      <c r="X134" s="32">
        <f t="shared" si="22"/>
        <v>0</v>
      </c>
      <c r="Y134" s="32">
        <f t="shared" si="21"/>
        <v>0</v>
      </c>
    </row>
    <row r="135" spans="24:25" x14ac:dyDescent="0.25">
      <c r="X135" s="32">
        <f t="shared" si="22"/>
        <v>0</v>
      </c>
      <c r="Y135" s="32">
        <f t="shared" si="21"/>
        <v>0</v>
      </c>
    </row>
    <row r="136" spans="24:25" x14ac:dyDescent="0.25">
      <c r="X136" s="32">
        <f t="shared" si="22"/>
        <v>0</v>
      </c>
      <c r="Y136" s="32">
        <f t="shared" si="21"/>
        <v>0</v>
      </c>
    </row>
    <row r="137" spans="24:25" x14ac:dyDescent="0.25">
      <c r="X137" s="32">
        <f t="shared" si="22"/>
        <v>0</v>
      </c>
      <c r="Y137" s="32">
        <f t="shared" ref="Y137:Y168" si="23">F134*X137</f>
        <v>0</v>
      </c>
    </row>
    <row r="138" spans="24:25" x14ac:dyDescent="0.25">
      <c r="X138" s="32">
        <f t="shared" si="22"/>
        <v>0</v>
      </c>
      <c r="Y138" s="32">
        <f t="shared" si="23"/>
        <v>0</v>
      </c>
    </row>
    <row r="139" spans="24:25" x14ac:dyDescent="0.25">
      <c r="X139" s="32">
        <f t="shared" si="22"/>
        <v>0</v>
      </c>
      <c r="Y139" s="32">
        <f t="shared" si="23"/>
        <v>0</v>
      </c>
    </row>
    <row r="140" spans="24:25" x14ac:dyDescent="0.25">
      <c r="X140" s="32">
        <f t="shared" si="22"/>
        <v>0</v>
      </c>
      <c r="Y140" s="32">
        <f t="shared" si="23"/>
        <v>0</v>
      </c>
    </row>
    <row r="141" spans="24:25" x14ac:dyDescent="0.25">
      <c r="X141" s="32">
        <f t="shared" si="22"/>
        <v>0</v>
      </c>
      <c r="Y141" s="32">
        <f t="shared" si="23"/>
        <v>0</v>
      </c>
    </row>
    <row r="142" spans="24:25" x14ac:dyDescent="0.25">
      <c r="X142" s="32">
        <f t="shared" si="22"/>
        <v>0</v>
      </c>
      <c r="Y142" s="32">
        <f t="shared" si="23"/>
        <v>0</v>
      </c>
    </row>
    <row r="143" spans="24:25" x14ac:dyDescent="0.25">
      <c r="X143" s="32">
        <f t="shared" si="22"/>
        <v>0</v>
      </c>
      <c r="Y143" s="32">
        <f t="shared" si="23"/>
        <v>0</v>
      </c>
    </row>
    <row r="144" spans="24:25" x14ac:dyDescent="0.25">
      <c r="X144" s="32">
        <f t="shared" si="22"/>
        <v>0</v>
      </c>
      <c r="Y144" s="32">
        <f t="shared" si="23"/>
        <v>0</v>
      </c>
    </row>
    <row r="145" spans="24:25" x14ac:dyDescent="0.25">
      <c r="X145" s="32">
        <f t="shared" si="22"/>
        <v>0</v>
      </c>
      <c r="Y145" s="32">
        <f t="shared" si="23"/>
        <v>0</v>
      </c>
    </row>
    <row r="146" spans="24:25" x14ac:dyDescent="0.25">
      <c r="X146" s="32">
        <f t="shared" si="22"/>
        <v>0</v>
      </c>
      <c r="Y146" s="32">
        <f t="shared" si="23"/>
        <v>0</v>
      </c>
    </row>
    <row r="147" spans="24:25" x14ac:dyDescent="0.25">
      <c r="X147" s="32">
        <f t="shared" si="22"/>
        <v>0</v>
      </c>
      <c r="Y147" s="32">
        <f t="shared" si="23"/>
        <v>0</v>
      </c>
    </row>
    <row r="148" spans="24:25" x14ac:dyDescent="0.25">
      <c r="X148" s="32">
        <f t="shared" si="22"/>
        <v>0</v>
      </c>
      <c r="Y148" s="32">
        <f t="shared" si="23"/>
        <v>0</v>
      </c>
    </row>
    <row r="149" spans="24:25" x14ac:dyDescent="0.25">
      <c r="X149" s="32">
        <f t="shared" si="22"/>
        <v>0</v>
      </c>
      <c r="Y149" s="32">
        <f t="shared" si="23"/>
        <v>0</v>
      </c>
    </row>
    <row r="150" spans="24:25" x14ac:dyDescent="0.25">
      <c r="X150" s="32">
        <f t="shared" si="22"/>
        <v>0</v>
      </c>
      <c r="Y150" s="32">
        <f t="shared" si="23"/>
        <v>0</v>
      </c>
    </row>
    <row r="151" spans="24:25" x14ac:dyDescent="0.25">
      <c r="X151" s="32">
        <f t="shared" si="22"/>
        <v>0</v>
      </c>
      <c r="Y151" s="32">
        <f t="shared" si="23"/>
        <v>0</v>
      </c>
    </row>
    <row r="152" spans="24:25" x14ac:dyDescent="0.25">
      <c r="X152" s="32">
        <f t="shared" si="22"/>
        <v>0</v>
      </c>
      <c r="Y152" s="32">
        <f t="shared" si="23"/>
        <v>0</v>
      </c>
    </row>
    <row r="153" spans="24:25" x14ac:dyDescent="0.25">
      <c r="X153" s="32">
        <f t="shared" si="22"/>
        <v>0</v>
      </c>
      <c r="Y153" s="32">
        <f t="shared" si="23"/>
        <v>0</v>
      </c>
    </row>
    <row r="154" spans="24:25" x14ac:dyDescent="0.25">
      <c r="X154" s="32">
        <f t="shared" si="22"/>
        <v>0</v>
      </c>
      <c r="Y154" s="32">
        <f t="shared" si="23"/>
        <v>0</v>
      </c>
    </row>
    <row r="155" spans="24:25" x14ac:dyDescent="0.25">
      <c r="X155" s="32">
        <f t="shared" si="22"/>
        <v>0</v>
      </c>
      <c r="Y155" s="32">
        <f t="shared" si="23"/>
        <v>0</v>
      </c>
    </row>
    <row r="156" spans="24:25" x14ac:dyDescent="0.25">
      <c r="X156" s="32">
        <f t="shared" si="22"/>
        <v>0</v>
      </c>
      <c r="Y156" s="32">
        <f t="shared" si="23"/>
        <v>0</v>
      </c>
    </row>
    <row r="157" spans="24:25" x14ac:dyDescent="0.25">
      <c r="X157" s="32">
        <f t="shared" si="22"/>
        <v>0</v>
      </c>
      <c r="Y157" s="32">
        <f t="shared" si="23"/>
        <v>0</v>
      </c>
    </row>
    <row r="158" spans="24:25" x14ac:dyDescent="0.25">
      <c r="X158" s="32">
        <f t="shared" si="22"/>
        <v>0</v>
      </c>
      <c r="Y158" s="32">
        <f t="shared" si="23"/>
        <v>0</v>
      </c>
    </row>
    <row r="159" spans="24:25" x14ac:dyDescent="0.25">
      <c r="X159" s="32">
        <f t="shared" si="22"/>
        <v>0</v>
      </c>
      <c r="Y159" s="32">
        <f t="shared" si="23"/>
        <v>0</v>
      </c>
    </row>
    <row r="160" spans="24:25" x14ac:dyDescent="0.25">
      <c r="X160" s="32">
        <f t="shared" si="22"/>
        <v>0</v>
      </c>
      <c r="Y160" s="32">
        <f t="shared" si="23"/>
        <v>0</v>
      </c>
    </row>
    <row r="161" spans="24:25" x14ac:dyDescent="0.25">
      <c r="X161" s="32">
        <f t="shared" si="22"/>
        <v>0</v>
      </c>
      <c r="Y161" s="32">
        <f t="shared" si="23"/>
        <v>0</v>
      </c>
    </row>
    <row r="162" spans="24:25" x14ac:dyDescent="0.25">
      <c r="X162" s="32">
        <f t="shared" si="22"/>
        <v>0</v>
      </c>
      <c r="Y162" s="32">
        <f t="shared" si="23"/>
        <v>0</v>
      </c>
    </row>
    <row r="163" spans="24:25" x14ac:dyDescent="0.25">
      <c r="X163" s="32">
        <f t="shared" si="22"/>
        <v>0</v>
      </c>
      <c r="Y163" s="32">
        <f t="shared" si="23"/>
        <v>0</v>
      </c>
    </row>
    <row r="164" spans="24:25" x14ac:dyDescent="0.25">
      <c r="X164" s="32">
        <f t="shared" si="22"/>
        <v>0</v>
      </c>
      <c r="Y164" s="32">
        <f t="shared" si="23"/>
        <v>0</v>
      </c>
    </row>
    <row r="165" spans="24:25" x14ac:dyDescent="0.25">
      <c r="X165" s="32">
        <f t="shared" si="22"/>
        <v>0</v>
      </c>
      <c r="Y165" s="32">
        <f t="shared" si="23"/>
        <v>0</v>
      </c>
    </row>
    <row r="166" spans="24:25" x14ac:dyDescent="0.25">
      <c r="X166" s="32">
        <f t="shared" si="22"/>
        <v>0</v>
      </c>
      <c r="Y166" s="32">
        <f t="shared" si="23"/>
        <v>0</v>
      </c>
    </row>
    <row r="167" spans="24:25" x14ac:dyDescent="0.25">
      <c r="X167" s="32">
        <f t="shared" si="22"/>
        <v>0</v>
      </c>
      <c r="Y167" s="32">
        <f t="shared" si="23"/>
        <v>0</v>
      </c>
    </row>
    <row r="168" spans="24:25" x14ac:dyDescent="0.25">
      <c r="X168" s="32">
        <f t="shared" si="22"/>
        <v>0</v>
      </c>
      <c r="Y168" s="32">
        <f t="shared" si="23"/>
        <v>0</v>
      </c>
    </row>
    <row r="169" spans="24:25" x14ac:dyDescent="0.25">
      <c r="X169" s="32">
        <f t="shared" si="22"/>
        <v>0</v>
      </c>
      <c r="Y169" s="32">
        <f t="shared" ref="Y169:Y187" si="24">F166*X169</f>
        <v>0</v>
      </c>
    </row>
    <row r="170" spans="24:25" x14ac:dyDescent="0.25">
      <c r="X170" s="32">
        <f t="shared" si="22"/>
        <v>0</v>
      </c>
      <c r="Y170" s="32">
        <f t="shared" si="24"/>
        <v>0</v>
      </c>
    </row>
    <row r="171" spans="24:25" x14ac:dyDescent="0.25">
      <c r="X171" s="32">
        <f t="shared" si="22"/>
        <v>0</v>
      </c>
      <c r="Y171" s="32">
        <f t="shared" si="24"/>
        <v>0</v>
      </c>
    </row>
    <row r="172" spans="24:25" x14ac:dyDescent="0.25">
      <c r="X172" s="32">
        <f t="shared" si="22"/>
        <v>0</v>
      </c>
      <c r="Y172" s="32">
        <f t="shared" si="24"/>
        <v>0</v>
      </c>
    </row>
    <row r="173" spans="24:25" x14ac:dyDescent="0.25">
      <c r="X173" s="32">
        <f t="shared" si="22"/>
        <v>0</v>
      </c>
      <c r="Y173" s="32">
        <f t="shared" si="24"/>
        <v>0</v>
      </c>
    </row>
    <row r="174" spans="24:25" x14ac:dyDescent="0.25">
      <c r="X174" s="32">
        <f t="shared" si="22"/>
        <v>0</v>
      </c>
      <c r="Y174" s="32">
        <f t="shared" si="24"/>
        <v>0</v>
      </c>
    </row>
    <row r="175" spans="24:25" x14ac:dyDescent="0.25">
      <c r="X175" s="32">
        <f t="shared" si="22"/>
        <v>0</v>
      </c>
      <c r="Y175" s="32">
        <f t="shared" si="24"/>
        <v>0</v>
      </c>
    </row>
    <row r="176" spans="24:25" x14ac:dyDescent="0.25">
      <c r="X176" s="32">
        <f t="shared" si="22"/>
        <v>0</v>
      </c>
      <c r="Y176" s="32">
        <f t="shared" si="24"/>
        <v>0</v>
      </c>
    </row>
    <row r="177" spans="24:25" x14ac:dyDescent="0.25">
      <c r="X177" s="32">
        <f t="shared" si="22"/>
        <v>0</v>
      </c>
      <c r="Y177" s="32">
        <f t="shared" si="24"/>
        <v>0</v>
      </c>
    </row>
    <row r="178" spans="24:25" x14ac:dyDescent="0.25">
      <c r="X178" s="32">
        <f t="shared" si="22"/>
        <v>0</v>
      </c>
      <c r="Y178" s="32">
        <f t="shared" si="24"/>
        <v>0</v>
      </c>
    </row>
    <row r="179" spans="24:25" x14ac:dyDescent="0.25">
      <c r="X179" s="32">
        <f t="shared" si="22"/>
        <v>0</v>
      </c>
      <c r="Y179" s="32">
        <f t="shared" si="24"/>
        <v>0</v>
      </c>
    </row>
    <row r="180" spans="24:25" x14ac:dyDescent="0.25">
      <c r="X180" s="32">
        <f t="shared" si="22"/>
        <v>0</v>
      </c>
      <c r="Y180" s="32">
        <f t="shared" si="24"/>
        <v>0</v>
      </c>
    </row>
    <row r="181" spans="24:25" x14ac:dyDescent="0.25">
      <c r="X181" s="32">
        <f t="shared" si="22"/>
        <v>0</v>
      </c>
      <c r="Y181" s="32">
        <f t="shared" si="24"/>
        <v>0</v>
      </c>
    </row>
    <row r="182" spans="24:25" x14ac:dyDescent="0.25">
      <c r="X182" s="32">
        <f t="shared" si="22"/>
        <v>0</v>
      </c>
      <c r="Y182" s="32">
        <f t="shared" si="24"/>
        <v>0</v>
      </c>
    </row>
    <row r="183" spans="24:25" x14ac:dyDescent="0.25">
      <c r="X183" s="32">
        <f t="shared" si="22"/>
        <v>0</v>
      </c>
      <c r="Y183" s="32">
        <f t="shared" si="24"/>
        <v>0</v>
      </c>
    </row>
    <row r="184" spans="24:25" x14ac:dyDescent="0.25">
      <c r="X184" s="32">
        <f t="shared" si="22"/>
        <v>0</v>
      </c>
      <c r="Y184" s="32">
        <f t="shared" si="24"/>
        <v>0</v>
      </c>
    </row>
    <row r="185" spans="24:25" x14ac:dyDescent="0.25">
      <c r="X185" s="32">
        <f t="shared" si="22"/>
        <v>0</v>
      </c>
      <c r="Y185" s="32">
        <f t="shared" si="24"/>
        <v>0</v>
      </c>
    </row>
    <row r="186" spans="24:25" x14ac:dyDescent="0.25">
      <c r="X186" s="32">
        <f t="shared" si="22"/>
        <v>0</v>
      </c>
      <c r="Y186" s="32">
        <f t="shared" si="24"/>
        <v>0</v>
      </c>
    </row>
    <row r="187" spans="24:25" x14ac:dyDescent="0.25">
      <c r="X187" s="32">
        <f t="shared" si="22"/>
        <v>0</v>
      </c>
      <c r="Y187" s="32">
        <f t="shared" si="24"/>
        <v>0</v>
      </c>
    </row>
    <row r="189" spans="24:25" x14ac:dyDescent="0.25">
      <c r="X189" s="32">
        <f>SUM(X3:X188)</f>
        <v>109</v>
      </c>
      <c r="Y189" s="32">
        <f>SUM(Y3:Y188)</f>
        <v>3422.9799999999996</v>
      </c>
    </row>
  </sheetData>
  <hyperlinks>
    <hyperlink ref="D1" r:id="rId1" display="sales@palladioassociates.com" xr:uid="{809AC3B3-4699-6E47-9A68-42B9A24D03F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3C1C-648B-9049-8C88-8276CC605A1F}">
  <dimension ref="A1:AM191"/>
  <sheetViews>
    <sheetView workbookViewId="0">
      <selection activeCell="AC17" sqref="AC17"/>
    </sheetView>
  </sheetViews>
  <sheetFormatPr baseColWidth="10" defaultColWidth="8.83203125" defaultRowHeight="19" x14ac:dyDescent="0.25"/>
  <cols>
    <col min="1" max="1" width="7.6640625" style="32" bestFit="1" customWidth="1"/>
    <col min="2" max="2" width="8" style="32" bestFit="1" customWidth="1"/>
    <col min="3" max="3" width="7.83203125" style="32" bestFit="1" customWidth="1"/>
    <col min="4" max="4" width="29.33203125" style="32" bestFit="1" customWidth="1"/>
    <col min="5" max="5" width="8.83203125" style="32" bestFit="1" customWidth="1"/>
    <col min="6" max="6" width="10.6640625" style="32" bestFit="1" customWidth="1"/>
    <col min="7" max="7" width="10.1640625" style="32" bestFit="1" customWidth="1"/>
    <col min="8" max="12" width="3.5" style="32" bestFit="1" customWidth="1"/>
    <col min="13" max="23" width="4.83203125" style="32" customWidth="1"/>
    <col min="24" max="24" width="8.83203125" style="32" bestFit="1" customWidth="1"/>
    <col min="25" max="25" width="6.33203125" style="32" bestFit="1" customWidth="1"/>
    <col min="26" max="26" width="9" style="32" bestFit="1" customWidth="1"/>
    <col min="28" max="28" width="11.5" style="32" bestFit="1" customWidth="1"/>
    <col min="29" max="32" width="8.83203125" style="32"/>
    <col min="33" max="39" width="9" style="32" bestFit="1" customWidth="1"/>
    <col min="40" max="16384" width="8.83203125" style="32"/>
  </cols>
  <sheetData>
    <row r="1" spans="1:39" x14ac:dyDescent="0.25">
      <c r="A1" s="41" t="s">
        <v>106</v>
      </c>
      <c r="B1" s="5"/>
      <c r="C1" s="5"/>
      <c r="D1" s="5"/>
      <c r="E1" s="5">
        <f>X191</f>
        <v>176</v>
      </c>
      <c r="F1" s="5">
        <f>Y191</f>
        <v>3146.0099999999993</v>
      </c>
      <c r="G1" s="5"/>
      <c r="H1" s="42">
        <v>8</v>
      </c>
      <c r="I1" s="42">
        <v>10</v>
      </c>
      <c r="J1" s="42">
        <v>12</v>
      </c>
      <c r="K1" s="42">
        <v>14</v>
      </c>
      <c r="L1" s="42">
        <v>16</v>
      </c>
      <c r="M1" s="42"/>
      <c r="N1" s="42">
        <v>6</v>
      </c>
      <c r="O1" s="42">
        <v>20</v>
      </c>
      <c r="P1" s="42">
        <v>4</v>
      </c>
      <c r="Q1" s="42"/>
      <c r="R1" s="42"/>
      <c r="S1" s="42"/>
      <c r="T1" s="42"/>
      <c r="U1" s="42"/>
      <c r="V1" s="42"/>
      <c r="W1" s="42"/>
      <c r="X1" s="5"/>
      <c r="Y1" s="5"/>
      <c r="Z1" s="5"/>
      <c r="AG1" s="32" t="str">
        <f>$A$1</f>
        <v>Yest</v>
      </c>
      <c r="AH1" s="32" t="str">
        <f t="shared" ref="AH1:AM1" si="0">$A$1</f>
        <v>Yest</v>
      </c>
      <c r="AI1" s="32" t="str">
        <f t="shared" si="0"/>
        <v>Yest</v>
      </c>
      <c r="AJ1" s="32" t="str">
        <f t="shared" si="0"/>
        <v>Yest</v>
      </c>
      <c r="AK1" s="32" t="str">
        <f t="shared" si="0"/>
        <v>Yest</v>
      </c>
      <c r="AL1" s="32" t="str">
        <f t="shared" si="0"/>
        <v>Yest</v>
      </c>
      <c r="AM1" s="32" t="str">
        <f t="shared" si="0"/>
        <v>Yest</v>
      </c>
    </row>
    <row r="2" spans="1:39" x14ac:dyDescent="0.2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32">
        <v>38</v>
      </c>
      <c r="I2" s="32">
        <v>40</v>
      </c>
      <c r="J2" s="32">
        <v>42</v>
      </c>
      <c r="K2" s="32">
        <v>44</v>
      </c>
      <c r="L2" s="32">
        <v>46</v>
      </c>
      <c r="N2" s="33" t="s">
        <v>55</v>
      </c>
      <c r="O2" s="33" t="s">
        <v>56</v>
      </c>
      <c r="P2" s="33">
        <v>14</v>
      </c>
      <c r="Q2" s="33" t="s">
        <v>57</v>
      </c>
      <c r="R2" s="33" t="s">
        <v>58</v>
      </c>
      <c r="S2" s="33">
        <v>16</v>
      </c>
      <c r="T2" s="33" t="s">
        <v>59</v>
      </c>
      <c r="U2" s="33">
        <v>18</v>
      </c>
      <c r="V2" s="33">
        <v>6</v>
      </c>
      <c r="W2" s="33" t="s">
        <v>60</v>
      </c>
      <c r="X2" s="5" t="s">
        <v>42</v>
      </c>
      <c r="Y2" s="5" t="s">
        <v>6</v>
      </c>
      <c r="Z2" s="5" t="s">
        <v>43</v>
      </c>
      <c r="AG2" s="32" t="s">
        <v>6</v>
      </c>
      <c r="AH2" s="32" t="s">
        <v>44</v>
      </c>
      <c r="AI2" s="32" t="s">
        <v>45</v>
      </c>
      <c r="AJ2" s="32" t="s">
        <v>46</v>
      </c>
      <c r="AK2" s="32" t="s">
        <v>47</v>
      </c>
      <c r="AL2" s="32" t="s">
        <v>48</v>
      </c>
      <c r="AM2" s="32" t="s">
        <v>49</v>
      </c>
    </row>
    <row r="3" spans="1:39" x14ac:dyDescent="0.25">
      <c r="Y3" s="32">
        <f t="shared" ref="Y3:Y66" si="1">F3*X3</f>
        <v>0</v>
      </c>
      <c r="AF3" s="32" t="s">
        <v>12</v>
      </c>
      <c r="AG3" s="32">
        <f t="shared" ref="AG3:AG14" si="2">SUMIF($A$3:$A$184,AF3,$Y$3:$Y$184)</f>
        <v>1749.7199999999998</v>
      </c>
      <c r="AH3" s="32">
        <f t="shared" ref="AH3:AH14" si="3">SUMIF($A$3:$A$184,AF3,$H$3:$H$184)</f>
        <v>12</v>
      </c>
      <c r="AI3" s="32">
        <f t="shared" ref="AI3:AI14" si="4">SUMIF($A$3:$A$184,AF3,$I$3:$I$184)</f>
        <v>21</v>
      </c>
      <c r="AJ3" s="32">
        <f t="shared" ref="AJ3:AJ14" si="5">SUMIF($A$3:$A$184,AF3,$J$3:$J$184)</f>
        <v>33</v>
      </c>
      <c r="AK3" s="32">
        <f t="shared" ref="AK3:AK14" si="6">SUMIF($A$3:$A$184,AF3,$K$3:$K$184)</f>
        <v>20</v>
      </c>
      <c r="AL3" s="32">
        <f t="shared" ref="AL3:AL14" si="7">SUMIF($A$3:$A$184,AF3,$L$3:$L$184)</f>
        <v>12</v>
      </c>
      <c r="AM3" s="32">
        <f t="shared" ref="AM3:AM14" si="8">SUMIF($A$3:$A$184,AF3,$M$3:$M$184)</f>
        <v>0</v>
      </c>
    </row>
    <row r="4" spans="1:39" x14ac:dyDescent="0.25">
      <c r="N4" s="32">
        <v>42</v>
      </c>
      <c r="O4" s="32">
        <v>35</v>
      </c>
      <c r="AF4" s="32" t="s">
        <v>13</v>
      </c>
      <c r="AG4" s="32">
        <f t="shared" si="2"/>
        <v>1396.29</v>
      </c>
      <c r="AH4" s="32">
        <f t="shared" si="3"/>
        <v>6</v>
      </c>
      <c r="AI4" s="32">
        <f t="shared" si="4"/>
        <v>21</v>
      </c>
      <c r="AJ4" s="32">
        <f t="shared" si="5"/>
        <v>24</v>
      </c>
      <c r="AK4" s="32">
        <f t="shared" si="6"/>
        <v>17</v>
      </c>
      <c r="AL4" s="32">
        <f t="shared" si="7"/>
        <v>10</v>
      </c>
      <c r="AM4" s="32">
        <f t="shared" si="8"/>
        <v>0</v>
      </c>
    </row>
    <row r="5" spans="1:39" x14ac:dyDescent="0.25">
      <c r="N5" s="43">
        <v>41</v>
      </c>
      <c r="O5" s="43">
        <v>38.5</v>
      </c>
      <c r="P5" s="43">
        <v>39.5</v>
      </c>
      <c r="Q5" s="43">
        <v>42</v>
      </c>
      <c r="R5" s="43">
        <v>35.5</v>
      </c>
      <c r="S5" s="43">
        <v>37.5</v>
      </c>
      <c r="T5" s="43">
        <v>41.5</v>
      </c>
      <c r="AF5" s="32" t="s">
        <v>14</v>
      </c>
      <c r="AG5" s="32">
        <f t="shared" si="2"/>
        <v>0</v>
      </c>
      <c r="AH5" s="32">
        <f t="shared" si="3"/>
        <v>0</v>
      </c>
      <c r="AI5" s="32">
        <f t="shared" si="4"/>
        <v>0</v>
      </c>
      <c r="AJ5" s="32">
        <f t="shared" si="5"/>
        <v>0</v>
      </c>
      <c r="AK5" s="32">
        <f t="shared" si="6"/>
        <v>0</v>
      </c>
      <c r="AL5" s="32">
        <f t="shared" si="7"/>
        <v>0</v>
      </c>
      <c r="AM5" s="32">
        <f t="shared" si="8"/>
        <v>0</v>
      </c>
    </row>
    <row r="6" spans="1:39" x14ac:dyDescent="0.25">
      <c r="AF6" s="32" t="s">
        <v>15</v>
      </c>
      <c r="AG6" s="32">
        <f t="shared" si="2"/>
        <v>0</v>
      </c>
      <c r="AH6" s="32">
        <f t="shared" si="3"/>
        <v>0</v>
      </c>
      <c r="AI6" s="32">
        <f t="shared" si="4"/>
        <v>0</v>
      </c>
      <c r="AJ6" s="32">
        <f t="shared" si="5"/>
        <v>0</v>
      </c>
      <c r="AK6" s="32">
        <f t="shared" si="6"/>
        <v>0</v>
      </c>
      <c r="AL6" s="32">
        <f t="shared" si="7"/>
        <v>0</v>
      </c>
      <c r="AM6" s="32">
        <f t="shared" si="8"/>
        <v>0</v>
      </c>
    </row>
    <row r="7" spans="1:39" x14ac:dyDescent="0.25">
      <c r="A7" t="s">
        <v>109</v>
      </c>
      <c r="B7" t="s">
        <v>181</v>
      </c>
      <c r="C7" t="s">
        <v>120</v>
      </c>
      <c r="D7" t="s">
        <v>182</v>
      </c>
      <c r="E7" t="s">
        <v>134</v>
      </c>
      <c r="F7">
        <v>28.66</v>
      </c>
      <c r="G7">
        <v>79.95</v>
      </c>
      <c r="H7">
        <v>1</v>
      </c>
      <c r="I7">
        <v>1</v>
      </c>
      <c r="J7">
        <v>2</v>
      </c>
      <c r="K7">
        <v>1</v>
      </c>
      <c r="L7">
        <v>1</v>
      </c>
      <c r="M7"/>
      <c r="X7" s="32">
        <f t="shared" ref="X7:X34" si="9">SUM(H7:M7)</f>
        <v>6</v>
      </c>
      <c r="Y7" s="32">
        <f t="shared" ref="Y7:Y34" si="10">F7*X7</f>
        <v>171.96</v>
      </c>
      <c r="Z7" s="32">
        <f t="shared" ref="Z7:Z34" si="11">SUM(G7/F7)</f>
        <v>2.7896022330774599</v>
      </c>
      <c r="AF7" s="32" t="s">
        <v>16</v>
      </c>
      <c r="AG7" s="32">
        <f t="shared" si="2"/>
        <v>0</v>
      </c>
      <c r="AH7" s="32">
        <f t="shared" si="3"/>
        <v>0</v>
      </c>
      <c r="AI7" s="32">
        <f t="shared" si="4"/>
        <v>0</v>
      </c>
      <c r="AJ7" s="32">
        <f t="shared" si="5"/>
        <v>0</v>
      </c>
      <c r="AK7" s="32">
        <f t="shared" si="6"/>
        <v>0</v>
      </c>
      <c r="AL7" s="32">
        <f t="shared" si="7"/>
        <v>0</v>
      </c>
      <c r="AM7" s="32">
        <f t="shared" si="8"/>
        <v>0</v>
      </c>
    </row>
    <row r="8" spans="1:39" x14ac:dyDescent="0.25">
      <c r="A8" t="s">
        <v>12</v>
      </c>
      <c r="B8" t="s">
        <v>183</v>
      </c>
      <c r="C8" t="s">
        <v>128</v>
      </c>
      <c r="D8" t="s">
        <v>184</v>
      </c>
      <c r="E8" t="s">
        <v>137</v>
      </c>
      <c r="F8">
        <v>18.09</v>
      </c>
      <c r="G8">
        <v>49.95</v>
      </c>
      <c r="H8">
        <v>1</v>
      </c>
      <c r="I8">
        <v>1</v>
      </c>
      <c r="J8">
        <v>2</v>
      </c>
      <c r="K8">
        <v>1</v>
      </c>
      <c r="L8">
        <v>1</v>
      </c>
      <c r="M8"/>
      <c r="X8" s="32">
        <f t="shared" si="9"/>
        <v>6</v>
      </c>
      <c r="Y8" s="32">
        <f t="shared" si="10"/>
        <v>108.53999999999999</v>
      </c>
      <c r="Z8" s="32">
        <f t="shared" si="11"/>
        <v>2.7611940298507465</v>
      </c>
      <c r="AF8" s="32" t="s">
        <v>17</v>
      </c>
      <c r="AG8" s="32">
        <f t="shared" si="2"/>
        <v>0</v>
      </c>
      <c r="AH8" s="32">
        <f t="shared" si="3"/>
        <v>0</v>
      </c>
      <c r="AI8" s="32">
        <f t="shared" si="4"/>
        <v>0</v>
      </c>
      <c r="AJ8" s="32">
        <f t="shared" si="5"/>
        <v>0</v>
      </c>
      <c r="AK8" s="32">
        <f t="shared" si="6"/>
        <v>0</v>
      </c>
      <c r="AL8" s="32">
        <f t="shared" si="7"/>
        <v>0</v>
      </c>
      <c r="AM8" s="32">
        <f t="shared" si="8"/>
        <v>0</v>
      </c>
    </row>
    <row r="9" spans="1:39" x14ac:dyDescent="0.25">
      <c r="A9" t="s">
        <v>12</v>
      </c>
      <c r="B9" t="s">
        <v>185</v>
      </c>
      <c r="C9" t="s">
        <v>144</v>
      </c>
      <c r="D9" t="s">
        <v>186</v>
      </c>
      <c r="E9" t="s">
        <v>187</v>
      </c>
      <c r="F9">
        <v>14.32</v>
      </c>
      <c r="G9">
        <v>39.950000000000003</v>
      </c>
      <c r="H9">
        <v>1</v>
      </c>
      <c r="I9">
        <v>1</v>
      </c>
      <c r="J9">
        <v>2</v>
      </c>
      <c r="K9">
        <v>1</v>
      </c>
      <c r="L9">
        <v>1</v>
      </c>
      <c r="M9"/>
      <c r="X9" s="32">
        <f t="shared" si="9"/>
        <v>6</v>
      </c>
      <c r="Y9" s="32">
        <f t="shared" si="10"/>
        <v>85.92</v>
      </c>
      <c r="Z9" s="32">
        <f t="shared" si="11"/>
        <v>2.7898044692737431</v>
      </c>
      <c r="AF9" s="32" t="s">
        <v>18</v>
      </c>
      <c r="AG9" s="32">
        <f t="shared" si="2"/>
        <v>0</v>
      </c>
      <c r="AH9" s="32">
        <f t="shared" si="3"/>
        <v>0</v>
      </c>
      <c r="AI9" s="32">
        <f t="shared" si="4"/>
        <v>0</v>
      </c>
      <c r="AJ9" s="32">
        <f t="shared" si="5"/>
        <v>0</v>
      </c>
      <c r="AK9" s="32">
        <f t="shared" si="6"/>
        <v>0</v>
      </c>
      <c r="AL9" s="32">
        <f t="shared" si="7"/>
        <v>0</v>
      </c>
      <c r="AM9" s="32">
        <f t="shared" si="8"/>
        <v>0</v>
      </c>
    </row>
    <row r="10" spans="1:39" x14ac:dyDescent="0.25">
      <c r="A10" t="s">
        <v>12</v>
      </c>
      <c r="B10" t="s">
        <v>188</v>
      </c>
      <c r="C10" t="s">
        <v>189</v>
      </c>
      <c r="D10" t="s">
        <v>190</v>
      </c>
      <c r="E10" t="s">
        <v>134</v>
      </c>
      <c r="F10">
        <v>16.21</v>
      </c>
      <c r="G10">
        <v>49.95</v>
      </c>
      <c r="H10"/>
      <c r="I10">
        <v>1</v>
      </c>
      <c r="J10">
        <v>2</v>
      </c>
      <c r="K10">
        <v>2</v>
      </c>
      <c r="L10">
        <v>1</v>
      </c>
      <c r="M10"/>
      <c r="X10" s="32">
        <f t="shared" si="9"/>
        <v>6</v>
      </c>
      <c r="Y10" s="32">
        <f t="shared" si="10"/>
        <v>97.26</v>
      </c>
      <c r="Z10" s="32">
        <f t="shared" si="11"/>
        <v>3.0814312152991978</v>
      </c>
      <c r="AF10" s="32" t="s">
        <v>19</v>
      </c>
      <c r="AG10" s="32">
        <f t="shared" si="2"/>
        <v>0</v>
      </c>
      <c r="AH10" s="32">
        <f t="shared" si="3"/>
        <v>0</v>
      </c>
      <c r="AI10" s="32">
        <f t="shared" si="4"/>
        <v>0</v>
      </c>
      <c r="AJ10" s="32">
        <f t="shared" si="5"/>
        <v>0</v>
      </c>
      <c r="AK10" s="32">
        <f t="shared" si="6"/>
        <v>0</v>
      </c>
      <c r="AL10" s="32">
        <f t="shared" si="7"/>
        <v>0</v>
      </c>
      <c r="AM10" s="32">
        <f t="shared" si="8"/>
        <v>0</v>
      </c>
    </row>
    <row r="11" spans="1:39" x14ac:dyDescent="0.25">
      <c r="A11" t="s">
        <v>12</v>
      </c>
      <c r="B11" t="s">
        <v>191</v>
      </c>
      <c r="C11" t="s">
        <v>192</v>
      </c>
      <c r="D11" t="s">
        <v>193</v>
      </c>
      <c r="E11" t="s">
        <v>134</v>
      </c>
      <c r="F11">
        <v>12.43</v>
      </c>
      <c r="G11">
        <v>39.950000000000003</v>
      </c>
      <c r="H11"/>
      <c r="I11">
        <v>2</v>
      </c>
      <c r="J11">
        <v>2</v>
      </c>
      <c r="K11">
        <v>2</v>
      </c>
      <c r="L11"/>
      <c r="M11"/>
      <c r="X11" s="32">
        <f t="shared" si="9"/>
        <v>6</v>
      </c>
      <c r="Y11" s="32">
        <f t="shared" si="10"/>
        <v>74.58</v>
      </c>
      <c r="Z11" s="32">
        <f t="shared" si="11"/>
        <v>3.2139983909895418</v>
      </c>
      <c r="AF11" s="32" t="s">
        <v>20</v>
      </c>
      <c r="AG11" s="32">
        <f t="shared" si="2"/>
        <v>0</v>
      </c>
      <c r="AH11" s="32">
        <f t="shared" si="3"/>
        <v>0</v>
      </c>
      <c r="AI11" s="32">
        <f t="shared" si="4"/>
        <v>0</v>
      </c>
      <c r="AJ11" s="32">
        <f t="shared" si="5"/>
        <v>0</v>
      </c>
      <c r="AK11" s="32">
        <f t="shared" si="6"/>
        <v>0</v>
      </c>
      <c r="AL11" s="32">
        <f t="shared" si="7"/>
        <v>0</v>
      </c>
      <c r="AM11" s="32">
        <f t="shared" si="8"/>
        <v>0</v>
      </c>
    </row>
    <row r="12" spans="1:39" x14ac:dyDescent="0.25">
      <c r="A12" t="s">
        <v>12</v>
      </c>
      <c r="B12" t="s">
        <v>191</v>
      </c>
      <c r="C12" t="s">
        <v>192</v>
      </c>
      <c r="D12" t="s">
        <v>193</v>
      </c>
      <c r="E12" t="s">
        <v>127</v>
      </c>
      <c r="F12">
        <v>12.43</v>
      </c>
      <c r="G12">
        <v>39.950000000000003</v>
      </c>
      <c r="H12"/>
      <c r="I12">
        <v>2</v>
      </c>
      <c r="J12">
        <v>2</v>
      </c>
      <c r="K12">
        <v>2</v>
      </c>
      <c r="L12"/>
      <c r="M12"/>
      <c r="X12" s="32">
        <f t="shared" si="9"/>
        <v>6</v>
      </c>
      <c r="Y12" s="32">
        <f t="shared" si="10"/>
        <v>74.58</v>
      </c>
      <c r="Z12" s="32">
        <f t="shared" si="11"/>
        <v>3.2139983909895418</v>
      </c>
      <c r="AF12" s="32" t="s">
        <v>21</v>
      </c>
      <c r="AG12" s="32">
        <f t="shared" si="2"/>
        <v>0</v>
      </c>
      <c r="AH12" s="32">
        <f t="shared" si="3"/>
        <v>0</v>
      </c>
      <c r="AI12" s="32">
        <f t="shared" si="4"/>
        <v>0</v>
      </c>
      <c r="AJ12" s="32">
        <f t="shared" si="5"/>
        <v>0</v>
      </c>
      <c r="AK12" s="32">
        <f t="shared" si="6"/>
        <v>0</v>
      </c>
      <c r="AL12" s="32">
        <f t="shared" si="7"/>
        <v>0</v>
      </c>
      <c r="AM12" s="32">
        <f t="shared" si="8"/>
        <v>0</v>
      </c>
    </row>
    <row r="13" spans="1:39" x14ac:dyDescent="0.25">
      <c r="A13" t="s">
        <v>12</v>
      </c>
      <c r="B13" t="s">
        <v>194</v>
      </c>
      <c r="C13" t="s">
        <v>128</v>
      </c>
      <c r="D13" t="s">
        <v>195</v>
      </c>
      <c r="E13" t="s">
        <v>187</v>
      </c>
      <c r="F13">
        <v>18.09</v>
      </c>
      <c r="G13">
        <v>49.95</v>
      </c>
      <c r="H13">
        <v>1</v>
      </c>
      <c r="I13">
        <v>1</v>
      </c>
      <c r="J13">
        <v>2</v>
      </c>
      <c r="K13">
        <v>1</v>
      </c>
      <c r="L13">
        <v>1</v>
      </c>
      <c r="M13"/>
      <c r="X13" s="32">
        <f t="shared" si="9"/>
        <v>6</v>
      </c>
      <c r="Y13" s="32">
        <f t="shared" si="10"/>
        <v>108.53999999999999</v>
      </c>
      <c r="Z13" s="32">
        <f t="shared" si="11"/>
        <v>2.7611940298507465</v>
      </c>
      <c r="AF13" s="32" t="s">
        <v>22</v>
      </c>
      <c r="AG13" s="32">
        <f t="shared" si="2"/>
        <v>0</v>
      </c>
      <c r="AH13" s="32">
        <f t="shared" si="3"/>
        <v>0</v>
      </c>
      <c r="AI13" s="32">
        <f t="shared" si="4"/>
        <v>0</v>
      </c>
      <c r="AJ13" s="32">
        <f t="shared" si="5"/>
        <v>0</v>
      </c>
      <c r="AK13" s="32">
        <f t="shared" si="6"/>
        <v>0</v>
      </c>
      <c r="AL13" s="32">
        <f t="shared" si="7"/>
        <v>0</v>
      </c>
      <c r="AM13" s="32">
        <f t="shared" si="8"/>
        <v>0</v>
      </c>
    </row>
    <row r="14" spans="1:39" x14ac:dyDescent="0.25">
      <c r="A14" t="s">
        <v>12</v>
      </c>
      <c r="B14" t="s">
        <v>196</v>
      </c>
      <c r="C14" t="s">
        <v>144</v>
      </c>
      <c r="D14" t="s">
        <v>197</v>
      </c>
      <c r="E14" t="s">
        <v>187</v>
      </c>
      <c r="F14">
        <v>18.09</v>
      </c>
      <c r="G14">
        <v>49.95</v>
      </c>
      <c r="H14">
        <v>1</v>
      </c>
      <c r="I14">
        <v>1</v>
      </c>
      <c r="J14">
        <v>2</v>
      </c>
      <c r="K14">
        <v>1</v>
      </c>
      <c r="L14">
        <v>1</v>
      </c>
      <c r="M14"/>
      <c r="X14" s="32">
        <f t="shared" si="9"/>
        <v>6</v>
      </c>
      <c r="Y14" s="32">
        <f t="shared" si="10"/>
        <v>108.53999999999999</v>
      </c>
      <c r="Z14" s="32">
        <f t="shared" si="11"/>
        <v>2.7611940298507465</v>
      </c>
      <c r="AF14" s="32" t="s">
        <v>23</v>
      </c>
      <c r="AG14" s="32">
        <f t="shared" si="2"/>
        <v>0</v>
      </c>
      <c r="AH14" s="32">
        <f t="shared" si="3"/>
        <v>0</v>
      </c>
      <c r="AI14" s="32">
        <f t="shared" si="4"/>
        <v>0</v>
      </c>
      <c r="AJ14" s="32">
        <f t="shared" si="5"/>
        <v>0</v>
      </c>
      <c r="AK14" s="32">
        <f t="shared" si="6"/>
        <v>0</v>
      </c>
      <c r="AL14" s="32">
        <f t="shared" si="7"/>
        <v>0</v>
      </c>
      <c r="AM14" s="32">
        <f t="shared" si="8"/>
        <v>0</v>
      </c>
    </row>
    <row r="15" spans="1:39" x14ac:dyDescent="0.25">
      <c r="A15" t="s">
        <v>12</v>
      </c>
      <c r="B15" t="s">
        <v>198</v>
      </c>
      <c r="C15" t="s">
        <v>124</v>
      </c>
      <c r="D15" t="s">
        <v>199</v>
      </c>
      <c r="E15" t="s">
        <v>187</v>
      </c>
      <c r="F15">
        <v>20.74</v>
      </c>
      <c r="G15">
        <v>59.95</v>
      </c>
      <c r="H15">
        <v>1</v>
      </c>
      <c r="I15">
        <v>1</v>
      </c>
      <c r="J15">
        <v>2</v>
      </c>
      <c r="K15">
        <v>1</v>
      </c>
      <c r="L15">
        <v>1</v>
      </c>
      <c r="M15"/>
      <c r="X15" s="32">
        <f t="shared" si="9"/>
        <v>6</v>
      </c>
      <c r="Y15" s="32">
        <f t="shared" si="10"/>
        <v>124.44</v>
      </c>
      <c r="Z15" s="32">
        <f t="shared" si="11"/>
        <v>2.8905496624879463</v>
      </c>
      <c r="AF15" s="32" t="str">
        <f>A1</f>
        <v>Yest</v>
      </c>
      <c r="AG15" s="32">
        <f>SUM(AG3:AG14)</f>
        <v>3146.0099999999998</v>
      </c>
      <c r="AH15" s="32">
        <f t="shared" ref="AH15:AM15" si="12">SUM(AH3:AH14)</f>
        <v>18</v>
      </c>
      <c r="AI15" s="32">
        <f t="shared" si="12"/>
        <v>42</v>
      </c>
      <c r="AJ15" s="32">
        <f t="shared" si="12"/>
        <v>57</v>
      </c>
      <c r="AK15" s="32">
        <f t="shared" si="12"/>
        <v>37</v>
      </c>
      <c r="AL15" s="32">
        <f t="shared" si="12"/>
        <v>22</v>
      </c>
      <c r="AM15" s="32">
        <f t="shared" si="12"/>
        <v>0</v>
      </c>
    </row>
    <row r="16" spans="1:39" x14ac:dyDescent="0.25">
      <c r="A16" t="s">
        <v>12</v>
      </c>
      <c r="B16" t="s">
        <v>200</v>
      </c>
      <c r="C16" t="s">
        <v>144</v>
      </c>
      <c r="D16" t="s">
        <v>201</v>
      </c>
      <c r="E16" t="s">
        <v>143</v>
      </c>
      <c r="F16">
        <v>18.09</v>
      </c>
      <c r="G16">
        <v>49.95</v>
      </c>
      <c r="H16"/>
      <c r="I16">
        <v>2</v>
      </c>
      <c r="J16">
        <v>2</v>
      </c>
      <c r="K16">
        <v>1</v>
      </c>
      <c r="L16">
        <v>1</v>
      </c>
      <c r="M16"/>
      <c r="X16" s="32">
        <f t="shared" si="9"/>
        <v>6</v>
      </c>
      <c r="Y16" s="32">
        <f t="shared" si="10"/>
        <v>108.53999999999999</v>
      </c>
      <c r="Z16" s="32">
        <f t="shared" si="11"/>
        <v>2.7611940298507465</v>
      </c>
    </row>
    <row r="17" spans="1:29" x14ac:dyDescent="0.25">
      <c r="A17" t="s">
        <v>12</v>
      </c>
      <c r="B17" t="s">
        <v>202</v>
      </c>
      <c r="C17" t="s">
        <v>128</v>
      </c>
      <c r="D17" t="s">
        <v>203</v>
      </c>
      <c r="E17" t="s">
        <v>143</v>
      </c>
      <c r="F17">
        <v>16.21</v>
      </c>
      <c r="G17">
        <v>49.95</v>
      </c>
      <c r="H17">
        <v>1</v>
      </c>
      <c r="I17">
        <v>1</v>
      </c>
      <c r="J17">
        <v>2</v>
      </c>
      <c r="K17">
        <v>1</v>
      </c>
      <c r="L17">
        <v>1</v>
      </c>
      <c r="M17"/>
      <c r="X17" s="32">
        <f t="shared" si="9"/>
        <v>6</v>
      </c>
      <c r="Y17" s="32">
        <f t="shared" si="10"/>
        <v>97.26</v>
      </c>
      <c r="Z17" s="32">
        <f t="shared" si="11"/>
        <v>3.0814312152991978</v>
      </c>
    </row>
    <row r="18" spans="1:29" x14ac:dyDescent="0.25">
      <c r="A18" t="s">
        <v>12</v>
      </c>
      <c r="B18" t="s">
        <v>204</v>
      </c>
      <c r="C18" t="s">
        <v>144</v>
      </c>
      <c r="D18" t="s">
        <v>205</v>
      </c>
      <c r="E18" t="s">
        <v>143</v>
      </c>
      <c r="F18">
        <v>18.09</v>
      </c>
      <c r="G18">
        <v>49.95</v>
      </c>
      <c r="H18">
        <v>1</v>
      </c>
      <c r="I18">
        <v>1</v>
      </c>
      <c r="J18">
        <v>2</v>
      </c>
      <c r="K18">
        <v>1</v>
      </c>
      <c r="L18">
        <v>1</v>
      </c>
      <c r="M18"/>
      <c r="X18" s="32">
        <f t="shared" si="9"/>
        <v>6</v>
      </c>
      <c r="Y18" s="32">
        <f t="shared" si="10"/>
        <v>108.53999999999999</v>
      </c>
      <c r="Z18" s="32">
        <f t="shared" si="11"/>
        <v>2.7611940298507465</v>
      </c>
    </row>
    <row r="19" spans="1:29" x14ac:dyDescent="0.25">
      <c r="A19" t="s">
        <v>12</v>
      </c>
      <c r="B19" t="s">
        <v>206</v>
      </c>
      <c r="C19" t="s">
        <v>144</v>
      </c>
      <c r="D19" t="s">
        <v>207</v>
      </c>
      <c r="E19" t="s">
        <v>143</v>
      </c>
      <c r="F19">
        <v>14.32</v>
      </c>
      <c r="G19">
        <v>39.950000000000003</v>
      </c>
      <c r="H19">
        <v>1</v>
      </c>
      <c r="I19">
        <v>1</v>
      </c>
      <c r="J19">
        <v>2</v>
      </c>
      <c r="K19">
        <v>1</v>
      </c>
      <c r="L19">
        <v>1</v>
      </c>
      <c r="M19"/>
      <c r="X19" s="32">
        <f t="shared" si="9"/>
        <v>6</v>
      </c>
      <c r="Y19" s="32">
        <f t="shared" si="10"/>
        <v>85.92</v>
      </c>
      <c r="Z19" s="32">
        <f t="shared" si="11"/>
        <v>2.7898044692737431</v>
      </c>
    </row>
    <row r="20" spans="1:29" x14ac:dyDescent="0.25">
      <c r="A20" t="s">
        <v>12</v>
      </c>
      <c r="B20" t="s">
        <v>208</v>
      </c>
      <c r="C20" t="s">
        <v>128</v>
      </c>
      <c r="D20" t="s">
        <v>209</v>
      </c>
      <c r="E20" t="s">
        <v>137</v>
      </c>
      <c r="F20">
        <v>12.43</v>
      </c>
      <c r="G20">
        <v>34.950000000000003</v>
      </c>
      <c r="H20"/>
      <c r="I20">
        <v>2</v>
      </c>
      <c r="J20">
        <v>3</v>
      </c>
      <c r="K20">
        <v>1</v>
      </c>
      <c r="L20"/>
      <c r="M20"/>
      <c r="X20" s="32">
        <f t="shared" si="9"/>
        <v>6</v>
      </c>
      <c r="Y20" s="32">
        <f t="shared" si="10"/>
        <v>74.58</v>
      </c>
      <c r="Z20" s="32">
        <f t="shared" si="11"/>
        <v>2.8117457763475464</v>
      </c>
    </row>
    <row r="21" spans="1:29" x14ac:dyDescent="0.25">
      <c r="A21" t="s">
        <v>12</v>
      </c>
      <c r="B21" t="s">
        <v>212</v>
      </c>
      <c r="C21" t="s">
        <v>120</v>
      </c>
      <c r="D21" t="s">
        <v>630</v>
      </c>
      <c r="E21" t="s">
        <v>210</v>
      </c>
      <c r="F21">
        <v>24.51</v>
      </c>
      <c r="G21">
        <v>69.95</v>
      </c>
      <c r="H21">
        <v>1</v>
      </c>
      <c r="I21">
        <v>1</v>
      </c>
      <c r="J21">
        <v>1</v>
      </c>
      <c r="K21">
        <v>1</v>
      </c>
      <c r="L21"/>
      <c r="M21"/>
      <c r="X21" s="32">
        <f t="shared" si="9"/>
        <v>4</v>
      </c>
      <c r="Y21" s="32">
        <f t="shared" si="10"/>
        <v>98.04</v>
      </c>
      <c r="Z21" s="32">
        <f t="shared" si="11"/>
        <v>2.853937168502652</v>
      </c>
    </row>
    <row r="22" spans="1:29" x14ac:dyDescent="0.25">
      <c r="A22" t="s">
        <v>12</v>
      </c>
      <c r="B22" t="s">
        <v>212</v>
      </c>
      <c r="C22" t="s">
        <v>120</v>
      </c>
      <c r="D22" t="s">
        <v>211</v>
      </c>
      <c r="E22" t="s">
        <v>213</v>
      </c>
      <c r="F22">
        <v>24.51</v>
      </c>
      <c r="G22">
        <v>69.95</v>
      </c>
      <c r="H22">
        <v>1</v>
      </c>
      <c r="I22">
        <v>1</v>
      </c>
      <c r="J22">
        <v>1</v>
      </c>
      <c r="K22">
        <v>1</v>
      </c>
      <c r="L22"/>
      <c r="M22"/>
      <c r="X22" s="32">
        <f t="shared" si="9"/>
        <v>4</v>
      </c>
      <c r="Y22" s="32">
        <f t="shared" si="10"/>
        <v>98.04</v>
      </c>
      <c r="Z22" s="32">
        <f t="shared" si="11"/>
        <v>2.853937168502652</v>
      </c>
    </row>
    <row r="23" spans="1:29" x14ac:dyDescent="0.25">
      <c r="A23" t="s">
        <v>12</v>
      </c>
      <c r="B23" t="s">
        <v>215</v>
      </c>
      <c r="C23" t="s">
        <v>124</v>
      </c>
      <c r="D23" t="s">
        <v>214</v>
      </c>
      <c r="E23" t="s">
        <v>134</v>
      </c>
      <c r="F23">
        <v>20.74</v>
      </c>
      <c r="G23">
        <v>59.95</v>
      </c>
      <c r="H23">
        <v>1</v>
      </c>
      <c r="I23">
        <v>1</v>
      </c>
      <c r="J23">
        <v>2</v>
      </c>
      <c r="K23">
        <v>1</v>
      </c>
      <c r="L23">
        <v>1</v>
      </c>
      <c r="M23"/>
      <c r="X23" s="32">
        <f t="shared" si="9"/>
        <v>6</v>
      </c>
      <c r="Y23" s="32">
        <f t="shared" si="10"/>
        <v>124.44</v>
      </c>
      <c r="Z23" s="32">
        <f t="shared" si="11"/>
        <v>2.8905496624879463</v>
      </c>
    </row>
    <row r="24" spans="1:29" x14ac:dyDescent="0.25">
      <c r="A24" t="s">
        <v>578</v>
      </c>
      <c r="B24" t="s">
        <v>613</v>
      </c>
      <c r="C24" t="s">
        <v>589</v>
      </c>
      <c r="D24" t="s">
        <v>614</v>
      </c>
      <c r="E24" t="s">
        <v>615</v>
      </c>
      <c r="F24">
        <v>22.62</v>
      </c>
      <c r="G24">
        <v>64.95</v>
      </c>
      <c r="H24"/>
      <c r="I24">
        <v>1</v>
      </c>
      <c r="J24">
        <v>2</v>
      </c>
      <c r="K24">
        <v>2</v>
      </c>
      <c r="L24">
        <v>1</v>
      </c>
      <c r="M24"/>
      <c r="X24" s="32">
        <f t="shared" si="9"/>
        <v>6</v>
      </c>
      <c r="Y24" s="32">
        <f t="shared" si="10"/>
        <v>135.72</v>
      </c>
      <c r="Z24" s="32">
        <f t="shared" si="11"/>
        <v>2.8713527851458887</v>
      </c>
      <c r="AB24" s="32">
        <f>SUM(X24:X38)</f>
        <v>78</v>
      </c>
      <c r="AC24" s="32">
        <f>SUM(Y24:Y38)</f>
        <v>1396.29</v>
      </c>
    </row>
    <row r="25" spans="1:29" x14ac:dyDescent="0.25">
      <c r="A25" t="s">
        <v>578</v>
      </c>
      <c r="B25" t="s">
        <v>616</v>
      </c>
      <c r="C25" t="s">
        <v>589</v>
      </c>
      <c r="D25" t="s">
        <v>617</v>
      </c>
      <c r="E25" t="s">
        <v>598</v>
      </c>
      <c r="F25">
        <v>20.74</v>
      </c>
      <c r="G25">
        <v>59.95</v>
      </c>
      <c r="H25">
        <v>1</v>
      </c>
      <c r="I25">
        <v>2</v>
      </c>
      <c r="J25">
        <v>2</v>
      </c>
      <c r="K25">
        <v>1</v>
      </c>
      <c r="L25">
        <v>1</v>
      </c>
      <c r="M25"/>
      <c r="X25" s="32">
        <f t="shared" si="9"/>
        <v>7</v>
      </c>
      <c r="Y25" s="32">
        <f t="shared" si="10"/>
        <v>145.17999999999998</v>
      </c>
      <c r="Z25" s="32">
        <f t="shared" si="11"/>
        <v>2.8905496624879463</v>
      </c>
    </row>
    <row r="26" spans="1:29" x14ac:dyDescent="0.25">
      <c r="A26" t="s">
        <v>578</v>
      </c>
      <c r="B26" t="s">
        <v>618</v>
      </c>
      <c r="C26" t="s">
        <v>582</v>
      </c>
      <c r="D26" t="s">
        <v>619</v>
      </c>
      <c r="E26" t="s">
        <v>598</v>
      </c>
      <c r="F26">
        <v>14.32</v>
      </c>
      <c r="G26">
        <v>39.950000000000003</v>
      </c>
      <c r="H26"/>
      <c r="I26">
        <v>1</v>
      </c>
      <c r="J26">
        <v>1</v>
      </c>
      <c r="K26">
        <v>1</v>
      </c>
      <c r="L26"/>
      <c r="M26"/>
      <c r="X26" s="32">
        <f t="shared" si="9"/>
        <v>3</v>
      </c>
      <c r="Y26" s="32">
        <f t="shared" si="10"/>
        <v>42.96</v>
      </c>
      <c r="Z26" s="32">
        <f t="shared" si="11"/>
        <v>2.7898044692737431</v>
      </c>
    </row>
    <row r="27" spans="1:29" x14ac:dyDescent="0.25">
      <c r="A27" t="s">
        <v>578</v>
      </c>
      <c r="B27" t="s">
        <v>618</v>
      </c>
      <c r="C27" t="s">
        <v>582</v>
      </c>
      <c r="D27" t="s">
        <v>619</v>
      </c>
      <c r="E27" t="s">
        <v>587</v>
      </c>
      <c r="F27">
        <v>14.32</v>
      </c>
      <c r="G27">
        <v>39.950000000000003</v>
      </c>
      <c r="H27"/>
      <c r="I27">
        <v>1</v>
      </c>
      <c r="J27">
        <v>1</v>
      </c>
      <c r="K27">
        <v>1</v>
      </c>
      <c r="L27"/>
      <c r="M27"/>
      <c r="X27" s="32">
        <f t="shared" si="9"/>
        <v>3</v>
      </c>
      <c r="Y27" s="32">
        <f t="shared" si="10"/>
        <v>42.96</v>
      </c>
      <c r="Z27" s="32">
        <f t="shared" si="11"/>
        <v>2.7898044692737431</v>
      </c>
    </row>
    <row r="28" spans="1:29" x14ac:dyDescent="0.25">
      <c r="A28" t="s">
        <v>578</v>
      </c>
      <c r="B28" t="s">
        <v>620</v>
      </c>
      <c r="C28" t="s">
        <v>600</v>
      </c>
      <c r="D28" t="s">
        <v>621</v>
      </c>
      <c r="E28" t="s">
        <v>615</v>
      </c>
      <c r="F28">
        <v>20.74</v>
      </c>
      <c r="G28">
        <v>54.95</v>
      </c>
      <c r="H28"/>
      <c r="I28">
        <v>2</v>
      </c>
      <c r="J28">
        <v>2</v>
      </c>
      <c r="K28">
        <v>1</v>
      </c>
      <c r="L28">
        <v>1</v>
      </c>
      <c r="M28"/>
      <c r="X28" s="32">
        <f t="shared" si="9"/>
        <v>6</v>
      </c>
      <c r="Y28" s="32">
        <f t="shared" si="10"/>
        <v>124.44</v>
      </c>
      <c r="Z28" s="32">
        <f t="shared" si="11"/>
        <v>2.6494696239151403</v>
      </c>
    </row>
    <row r="29" spans="1:29" x14ac:dyDescent="0.25">
      <c r="A29" t="s">
        <v>578</v>
      </c>
      <c r="B29" t="s">
        <v>623</v>
      </c>
      <c r="C29" t="s">
        <v>582</v>
      </c>
      <c r="D29" t="s">
        <v>622</v>
      </c>
      <c r="E29" t="s">
        <v>615</v>
      </c>
      <c r="F29">
        <v>16.21</v>
      </c>
      <c r="G29">
        <v>45.95</v>
      </c>
      <c r="H29">
        <v>1</v>
      </c>
      <c r="I29">
        <v>2</v>
      </c>
      <c r="J29">
        <v>2</v>
      </c>
      <c r="K29">
        <v>1</v>
      </c>
      <c r="L29">
        <v>1</v>
      </c>
      <c r="M29"/>
      <c r="X29" s="32">
        <f t="shared" si="9"/>
        <v>7</v>
      </c>
      <c r="Y29" s="32">
        <f t="shared" si="10"/>
        <v>113.47</v>
      </c>
      <c r="Z29" s="32">
        <f t="shared" si="11"/>
        <v>2.8346699568167799</v>
      </c>
    </row>
    <row r="30" spans="1:29" x14ac:dyDescent="0.25">
      <c r="A30" t="s">
        <v>578</v>
      </c>
      <c r="B30" t="s">
        <v>623</v>
      </c>
      <c r="C30" t="s">
        <v>582</v>
      </c>
      <c r="D30" t="s">
        <v>622</v>
      </c>
      <c r="E30" t="s">
        <v>598</v>
      </c>
      <c r="F30">
        <v>16.21</v>
      </c>
      <c r="G30">
        <v>45.95</v>
      </c>
      <c r="H30">
        <v>1</v>
      </c>
      <c r="I30">
        <v>2</v>
      </c>
      <c r="J30">
        <v>2</v>
      </c>
      <c r="K30">
        <v>1</v>
      </c>
      <c r="L30">
        <v>1</v>
      </c>
      <c r="M30"/>
      <c r="X30" s="32">
        <f t="shared" si="9"/>
        <v>7</v>
      </c>
      <c r="Y30" s="32">
        <f t="shared" si="10"/>
        <v>113.47</v>
      </c>
      <c r="Z30" s="32">
        <f t="shared" si="11"/>
        <v>2.8346699568167799</v>
      </c>
    </row>
    <row r="31" spans="1:29" x14ac:dyDescent="0.25">
      <c r="A31" t="s">
        <v>578</v>
      </c>
      <c r="B31" t="s">
        <v>624</v>
      </c>
      <c r="C31" t="s">
        <v>582</v>
      </c>
      <c r="D31" t="s">
        <v>625</v>
      </c>
      <c r="E31" t="s">
        <v>598</v>
      </c>
      <c r="F31">
        <v>18.09</v>
      </c>
      <c r="G31">
        <v>49.95</v>
      </c>
      <c r="H31">
        <v>1</v>
      </c>
      <c r="I31">
        <v>1</v>
      </c>
      <c r="J31">
        <v>2</v>
      </c>
      <c r="K31">
        <v>1</v>
      </c>
      <c r="L31">
        <v>1</v>
      </c>
      <c r="M31"/>
      <c r="X31" s="32">
        <f t="shared" si="9"/>
        <v>6</v>
      </c>
      <c r="Y31" s="32">
        <f t="shared" si="10"/>
        <v>108.53999999999999</v>
      </c>
      <c r="Z31" s="32">
        <f t="shared" si="11"/>
        <v>2.7611940298507465</v>
      </c>
    </row>
    <row r="32" spans="1:29" x14ac:dyDescent="0.25">
      <c r="A32" t="s">
        <v>578</v>
      </c>
      <c r="B32" t="s">
        <v>626</v>
      </c>
      <c r="C32" t="s">
        <v>582</v>
      </c>
      <c r="D32" t="s">
        <v>627</v>
      </c>
      <c r="E32" t="s">
        <v>587</v>
      </c>
      <c r="F32">
        <v>16.21</v>
      </c>
      <c r="G32">
        <v>45.95</v>
      </c>
      <c r="H32">
        <v>1</v>
      </c>
      <c r="I32">
        <v>2</v>
      </c>
      <c r="J32">
        <v>2</v>
      </c>
      <c r="K32">
        <v>1</v>
      </c>
      <c r="L32">
        <v>1</v>
      </c>
      <c r="M32"/>
      <c r="X32" s="32">
        <f t="shared" si="9"/>
        <v>7</v>
      </c>
      <c r="Y32" s="32">
        <f t="shared" si="10"/>
        <v>113.47</v>
      </c>
      <c r="Z32" s="32">
        <f t="shared" si="11"/>
        <v>2.8346699568167799</v>
      </c>
    </row>
    <row r="33" spans="1:26" x14ac:dyDescent="0.25">
      <c r="A33" t="s">
        <v>578</v>
      </c>
      <c r="B33" t="s">
        <v>628</v>
      </c>
      <c r="C33" t="s">
        <v>592</v>
      </c>
      <c r="D33" t="s">
        <v>629</v>
      </c>
      <c r="E33" t="s">
        <v>594</v>
      </c>
      <c r="F33">
        <v>18.09</v>
      </c>
      <c r="G33">
        <v>49.95</v>
      </c>
      <c r="H33">
        <v>1</v>
      </c>
      <c r="I33">
        <v>2</v>
      </c>
      <c r="J33">
        <v>2</v>
      </c>
      <c r="K33">
        <v>1</v>
      </c>
      <c r="L33"/>
      <c r="M33"/>
      <c r="X33" s="32">
        <f t="shared" si="9"/>
        <v>6</v>
      </c>
      <c r="Y33" s="32">
        <f t="shared" si="10"/>
        <v>108.53999999999999</v>
      </c>
      <c r="Z33" s="32">
        <f t="shared" si="11"/>
        <v>2.7611940298507465</v>
      </c>
    </row>
    <row r="34" spans="1:26" x14ac:dyDescent="0.25">
      <c r="A34" t="s">
        <v>578</v>
      </c>
      <c r="B34" t="s">
        <v>631</v>
      </c>
      <c r="C34" t="s">
        <v>189</v>
      </c>
      <c r="D34" t="s">
        <v>632</v>
      </c>
      <c r="E34" t="s">
        <v>633</v>
      </c>
      <c r="F34">
        <v>18.09</v>
      </c>
      <c r="G34">
        <v>49.95</v>
      </c>
      <c r="H34"/>
      <c r="I34">
        <v>1</v>
      </c>
      <c r="J34">
        <v>2</v>
      </c>
      <c r="K34">
        <v>2</v>
      </c>
      <c r="L34">
        <v>1</v>
      </c>
      <c r="M34"/>
      <c r="X34" s="32">
        <f t="shared" si="9"/>
        <v>6</v>
      </c>
      <c r="Y34" s="32">
        <f t="shared" si="10"/>
        <v>108.53999999999999</v>
      </c>
      <c r="Z34" s="32">
        <f t="shared" si="11"/>
        <v>2.7611940298507465</v>
      </c>
    </row>
    <row r="35" spans="1:26" x14ac:dyDescent="0.25">
      <c r="A35" t="s">
        <v>578</v>
      </c>
      <c r="B35" t="s">
        <v>634</v>
      </c>
      <c r="C35" t="s">
        <v>582</v>
      </c>
      <c r="D35" t="s">
        <v>635</v>
      </c>
      <c r="E35" t="s">
        <v>633</v>
      </c>
      <c r="F35">
        <v>14.32</v>
      </c>
      <c r="G35">
        <v>39.950000000000003</v>
      </c>
      <c r="H35"/>
      <c r="I35">
        <v>1</v>
      </c>
      <c r="J35">
        <v>1</v>
      </c>
      <c r="K35">
        <v>1</v>
      </c>
      <c r="L35">
        <v>1</v>
      </c>
      <c r="M35"/>
      <c r="X35" s="32">
        <f t="shared" ref="X35:X65" si="13">SUM(H35:M35)</f>
        <v>4</v>
      </c>
      <c r="Y35" s="32">
        <f t="shared" si="1"/>
        <v>57.28</v>
      </c>
      <c r="Z35" s="32">
        <f t="shared" ref="Z35:Z66" si="14">SUM(G35/F35)</f>
        <v>2.7898044692737431</v>
      </c>
    </row>
    <row r="36" spans="1:26" x14ac:dyDescent="0.25">
      <c r="A36" t="s">
        <v>578</v>
      </c>
      <c r="B36" t="s">
        <v>634</v>
      </c>
      <c r="C36" t="s">
        <v>582</v>
      </c>
      <c r="D36" t="s">
        <v>635</v>
      </c>
      <c r="E36" t="s">
        <v>606</v>
      </c>
      <c r="F36">
        <v>14.32</v>
      </c>
      <c r="G36">
        <v>39.950000000000003</v>
      </c>
      <c r="H36"/>
      <c r="I36">
        <v>1</v>
      </c>
      <c r="J36">
        <v>1</v>
      </c>
      <c r="K36">
        <v>1</v>
      </c>
      <c r="L36">
        <v>1</v>
      </c>
      <c r="M36"/>
      <c r="X36" s="32">
        <f t="shared" si="13"/>
        <v>4</v>
      </c>
      <c r="Y36" s="32">
        <f t="shared" si="1"/>
        <v>57.28</v>
      </c>
      <c r="Z36" s="32">
        <f t="shared" si="14"/>
        <v>2.7898044692737431</v>
      </c>
    </row>
    <row r="37" spans="1:26" x14ac:dyDescent="0.25">
      <c r="A37" t="s">
        <v>578</v>
      </c>
      <c r="B37" t="s">
        <v>636</v>
      </c>
      <c r="C37" t="s">
        <v>589</v>
      </c>
      <c r="D37" t="s">
        <v>638</v>
      </c>
      <c r="E37" t="s">
        <v>637</v>
      </c>
      <c r="F37">
        <v>20.74</v>
      </c>
      <c r="G37">
        <v>59.95</v>
      </c>
      <c r="H37"/>
      <c r="I37">
        <v>1</v>
      </c>
      <c r="J37">
        <v>1</v>
      </c>
      <c r="K37">
        <v>1</v>
      </c>
      <c r="L37"/>
      <c r="M37"/>
      <c r="X37" s="32">
        <f t="shared" si="13"/>
        <v>3</v>
      </c>
      <c r="Y37" s="32">
        <f t="shared" si="1"/>
        <v>62.22</v>
      </c>
      <c r="Z37" s="32">
        <f t="shared" si="14"/>
        <v>2.8905496624879463</v>
      </c>
    </row>
    <row r="38" spans="1:26" x14ac:dyDescent="0.25">
      <c r="A38" t="s">
        <v>578</v>
      </c>
      <c r="B38" t="s">
        <v>636</v>
      </c>
      <c r="C38" t="s">
        <v>589</v>
      </c>
      <c r="D38" t="s">
        <v>638</v>
      </c>
      <c r="E38" t="s">
        <v>633</v>
      </c>
      <c r="F38">
        <v>20.74</v>
      </c>
      <c r="G38">
        <v>59.95</v>
      </c>
      <c r="H38"/>
      <c r="I38">
        <v>1</v>
      </c>
      <c r="J38">
        <v>1</v>
      </c>
      <c r="K38">
        <v>1</v>
      </c>
      <c r="L38"/>
      <c r="M38"/>
      <c r="X38" s="32">
        <f t="shared" si="13"/>
        <v>3</v>
      </c>
      <c r="Y38" s="32">
        <f t="shared" si="1"/>
        <v>62.22</v>
      </c>
      <c r="Z38" s="32">
        <f t="shared" si="14"/>
        <v>2.8905496624879463</v>
      </c>
    </row>
    <row r="39" spans="1:2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X39" s="32">
        <f t="shared" si="13"/>
        <v>0</v>
      </c>
      <c r="Y39" s="32">
        <f t="shared" si="1"/>
        <v>0</v>
      </c>
      <c r="Z39" s="32" t="e">
        <f t="shared" si="14"/>
        <v>#DIV/0!</v>
      </c>
    </row>
    <row r="40" spans="1:2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X40" s="32">
        <f t="shared" si="13"/>
        <v>0</v>
      </c>
      <c r="Y40" s="32">
        <f t="shared" si="1"/>
        <v>0</v>
      </c>
      <c r="Z40" s="32" t="e">
        <f t="shared" si="14"/>
        <v>#DIV/0!</v>
      </c>
    </row>
    <row r="41" spans="1:2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X41" s="32">
        <f t="shared" si="13"/>
        <v>0</v>
      </c>
      <c r="Y41" s="32">
        <f>F42*X41</f>
        <v>0</v>
      </c>
      <c r="Z41" s="32" t="e">
        <f>SUM(G42/F42)</f>
        <v>#DIV/0!</v>
      </c>
    </row>
    <row r="42" spans="1:2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X42" s="32">
        <f t="shared" si="13"/>
        <v>0</v>
      </c>
      <c r="Y42" s="32">
        <f>F43*X42</f>
        <v>0</v>
      </c>
      <c r="Z42" s="32" t="e">
        <f>SUM(G43/F43)</f>
        <v>#DIV/0!</v>
      </c>
    </row>
    <row r="43" spans="1:2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X43" s="32">
        <f t="shared" si="13"/>
        <v>0</v>
      </c>
      <c r="Y43" s="32">
        <f t="shared" si="1"/>
        <v>0</v>
      </c>
      <c r="Z43" s="32" t="e">
        <f t="shared" si="14"/>
        <v>#DIV/0!</v>
      </c>
    </row>
    <row r="44" spans="1:2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X44" s="32">
        <f t="shared" si="13"/>
        <v>0</v>
      </c>
      <c r="Y44" s="32">
        <f t="shared" si="1"/>
        <v>0</v>
      </c>
      <c r="Z44" s="32" t="e">
        <f t="shared" si="14"/>
        <v>#DIV/0!</v>
      </c>
    </row>
    <row r="45" spans="1:2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Y45" s="32">
        <f t="shared" si="1"/>
        <v>0</v>
      </c>
      <c r="Z45" s="32" t="e">
        <f t="shared" si="14"/>
        <v>#DIV/0!</v>
      </c>
    </row>
    <row r="46" spans="1:2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Y46" s="32">
        <f t="shared" si="1"/>
        <v>0</v>
      </c>
      <c r="Z46" s="32" t="e">
        <f t="shared" si="14"/>
        <v>#DIV/0!</v>
      </c>
    </row>
    <row r="47" spans="1:2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X47" s="32">
        <f t="shared" si="13"/>
        <v>0</v>
      </c>
      <c r="Y47" s="32">
        <f t="shared" si="1"/>
        <v>0</v>
      </c>
      <c r="Z47" s="32" t="e">
        <f t="shared" si="14"/>
        <v>#DIV/0!</v>
      </c>
    </row>
    <row r="48" spans="1:2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X48" s="32">
        <f t="shared" si="13"/>
        <v>0</v>
      </c>
      <c r="Y48" s="32">
        <f t="shared" si="1"/>
        <v>0</v>
      </c>
      <c r="Z48" s="32" t="e">
        <f t="shared" si="14"/>
        <v>#DIV/0!</v>
      </c>
    </row>
    <row r="49" spans="1:2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X49" s="32">
        <f t="shared" si="13"/>
        <v>0</v>
      </c>
      <c r="Y49" s="32">
        <f t="shared" si="1"/>
        <v>0</v>
      </c>
      <c r="Z49" s="32" t="e">
        <f t="shared" si="14"/>
        <v>#DIV/0!</v>
      </c>
    </row>
    <row r="50" spans="1:2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X50" s="32">
        <f t="shared" si="13"/>
        <v>0</v>
      </c>
      <c r="Y50" s="32">
        <f t="shared" si="1"/>
        <v>0</v>
      </c>
      <c r="Z50" s="32" t="e">
        <f t="shared" si="14"/>
        <v>#DIV/0!</v>
      </c>
    </row>
    <row r="51" spans="1:2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X51" s="32">
        <f t="shared" si="13"/>
        <v>0</v>
      </c>
      <c r="Y51" s="32">
        <f t="shared" si="1"/>
        <v>0</v>
      </c>
      <c r="Z51" s="32" t="e">
        <f t="shared" si="14"/>
        <v>#DIV/0!</v>
      </c>
    </row>
    <row r="52" spans="1:2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X52" s="32">
        <f t="shared" si="13"/>
        <v>0</v>
      </c>
      <c r="Y52" s="32">
        <f t="shared" si="1"/>
        <v>0</v>
      </c>
      <c r="Z52" s="32" t="e">
        <f t="shared" si="14"/>
        <v>#DIV/0!</v>
      </c>
    </row>
    <row r="53" spans="1:2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X53" s="32">
        <f t="shared" si="13"/>
        <v>0</v>
      </c>
      <c r="Y53" s="32">
        <f t="shared" si="1"/>
        <v>0</v>
      </c>
      <c r="Z53" s="32" t="e">
        <f t="shared" si="14"/>
        <v>#DIV/0!</v>
      </c>
    </row>
    <row r="54" spans="1:26" x14ac:dyDescent="0.25">
      <c r="X54" s="32">
        <f t="shared" si="13"/>
        <v>0</v>
      </c>
      <c r="Y54" s="32">
        <f t="shared" si="1"/>
        <v>0</v>
      </c>
      <c r="Z54" s="32" t="e">
        <f t="shared" si="14"/>
        <v>#DIV/0!</v>
      </c>
    </row>
    <row r="55" spans="1:26" x14ac:dyDescent="0.25">
      <c r="X55" s="32">
        <f t="shared" si="13"/>
        <v>0</v>
      </c>
      <c r="Y55" s="32">
        <f t="shared" si="1"/>
        <v>0</v>
      </c>
      <c r="Z55" s="32" t="e">
        <f t="shared" si="14"/>
        <v>#DIV/0!</v>
      </c>
    </row>
    <row r="56" spans="1:26" x14ac:dyDescent="0.25">
      <c r="X56" s="32">
        <f t="shared" si="13"/>
        <v>0</v>
      </c>
      <c r="Y56" s="32">
        <f t="shared" si="1"/>
        <v>0</v>
      </c>
      <c r="Z56" s="32" t="e">
        <f t="shared" si="14"/>
        <v>#DIV/0!</v>
      </c>
    </row>
    <row r="57" spans="1:26" x14ac:dyDescent="0.25">
      <c r="X57" s="32">
        <f t="shared" si="13"/>
        <v>0</v>
      </c>
      <c r="Y57" s="32">
        <f t="shared" si="1"/>
        <v>0</v>
      </c>
      <c r="Z57" s="32" t="e">
        <f t="shared" si="14"/>
        <v>#DIV/0!</v>
      </c>
    </row>
    <row r="58" spans="1:26" x14ac:dyDescent="0.25">
      <c r="X58" s="32">
        <f t="shared" si="13"/>
        <v>0</v>
      </c>
      <c r="Y58" s="32">
        <f t="shared" si="1"/>
        <v>0</v>
      </c>
      <c r="Z58" s="32" t="e">
        <f t="shared" si="14"/>
        <v>#DIV/0!</v>
      </c>
    </row>
    <row r="59" spans="1:26" x14ac:dyDescent="0.25">
      <c r="X59" s="32">
        <f t="shared" si="13"/>
        <v>0</v>
      </c>
      <c r="Y59" s="32">
        <f t="shared" si="1"/>
        <v>0</v>
      </c>
      <c r="Z59" s="32" t="e">
        <f t="shared" si="14"/>
        <v>#DIV/0!</v>
      </c>
    </row>
    <row r="60" spans="1:26" x14ac:dyDescent="0.25">
      <c r="X60" s="32">
        <f t="shared" si="13"/>
        <v>0</v>
      </c>
      <c r="Y60" s="32">
        <f t="shared" si="1"/>
        <v>0</v>
      </c>
      <c r="Z60" s="32" t="e">
        <f t="shared" si="14"/>
        <v>#DIV/0!</v>
      </c>
    </row>
    <row r="61" spans="1:26" x14ac:dyDescent="0.25">
      <c r="X61" s="32">
        <f t="shared" si="13"/>
        <v>0</v>
      </c>
      <c r="Y61" s="32">
        <f t="shared" si="1"/>
        <v>0</v>
      </c>
      <c r="Z61" s="32" t="e">
        <f t="shared" si="14"/>
        <v>#DIV/0!</v>
      </c>
    </row>
    <row r="62" spans="1:26" x14ac:dyDescent="0.25">
      <c r="X62" s="32">
        <f t="shared" si="13"/>
        <v>0</v>
      </c>
      <c r="Y62" s="32">
        <f t="shared" si="1"/>
        <v>0</v>
      </c>
      <c r="Z62" s="32" t="e">
        <f t="shared" si="14"/>
        <v>#DIV/0!</v>
      </c>
    </row>
    <row r="63" spans="1:26" x14ac:dyDescent="0.25">
      <c r="X63" s="32">
        <f t="shared" si="13"/>
        <v>0</v>
      </c>
      <c r="Y63" s="32">
        <f t="shared" si="1"/>
        <v>0</v>
      </c>
      <c r="Z63" s="32" t="e">
        <f t="shared" si="14"/>
        <v>#DIV/0!</v>
      </c>
    </row>
    <row r="64" spans="1:26" x14ac:dyDescent="0.25">
      <c r="X64" s="32">
        <f t="shared" si="13"/>
        <v>0</v>
      </c>
      <c r="Y64" s="32">
        <f t="shared" si="1"/>
        <v>0</v>
      </c>
      <c r="Z64" s="32" t="e">
        <f t="shared" si="14"/>
        <v>#DIV/0!</v>
      </c>
    </row>
    <row r="65" spans="24:26" x14ac:dyDescent="0.25">
      <c r="X65" s="32">
        <f t="shared" si="13"/>
        <v>0</v>
      </c>
      <c r="Y65" s="32">
        <f t="shared" si="1"/>
        <v>0</v>
      </c>
      <c r="Z65" s="32" t="e">
        <f t="shared" si="14"/>
        <v>#DIV/0!</v>
      </c>
    </row>
    <row r="66" spans="24:26" x14ac:dyDescent="0.25">
      <c r="X66" s="32">
        <f t="shared" ref="X66:X129" si="15">SUM(H66:M66)</f>
        <v>0</v>
      </c>
      <c r="Y66" s="32">
        <f t="shared" si="1"/>
        <v>0</v>
      </c>
      <c r="Z66" s="32" t="e">
        <f t="shared" si="14"/>
        <v>#DIV/0!</v>
      </c>
    </row>
    <row r="67" spans="24:26" x14ac:dyDescent="0.25">
      <c r="X67" s="32">
        <f t="shared" si="15"/>
        <v>0</v>
      </c>
      <c r="Y67" s="32">
        <f t="shared" ref="Y67:Y130" si="16">F67*X67</f>
        <v>0</v>
      </c>
      <c r="Z67" s="32" t="e">
        <f t="shared" ref="Z67:Z78" si="17">SUM(G67/F67)</f>
        <v>#DIV/0!</v>
      </c>
    </row>
    <row r="68" spans="24:26" x14ac:dyDescent="0.25">
      <c r="X68" s="32">
        <f t="shared" si="15"/>
        <v>0</v>
      </c>
      <c r="Y68" s="32">
        <f t="shared" si="16"/>
        <v>0</v>
      </c>
      <c r="Z68" s="32" t="e">
        <f t="shared" si="17"/>
        <v>#DIV/0!</v>
      </c>
    </row>
    <row r="69" spans="24:26" x14ac:dyDescent="0.25">
      <c r="X69" s="32">
        <f t="shared" si="15"/>
        <v>0</v>
      </c>
      <c r="Y69" s="32">
        <f t="shared" si="16"/>
        <v>0</v>
      </c>
      <c r="Z69" s="32" t="e">
        <f t="shared" si="17"/>
        <v>#DIV/0!</v>
      </c>
    </row>
    <row r="70" spans="24:26" x14ac:dyDescent="0.25">
      <c r="X70" s="32">
        <f t="shared" si="15"/>
        <v>0</v>
      </c>
      <c r="Y70" s="32">
        <f t="shared" si="16"/>
        <v>0</v>
      </c>
      <c r="Z70" s="32" t="e">
        <f t="shared" si="17"/>
        <v>#DIV/0!</v>
      </c>
    </row>
    <row r="71" spans="24:26" x14ac:dyDescent="0.25">
      <c r="X71" s="32">
        <f t="shared" si="15"/>
        <v>0</v>
      </c>
      <c r="Y71" s="32">
        <f t="shared" si="16"/>
        <v>0</v>
      </c>
      <c r="Z71" s="32" t="e">
        <f t="shared" si="17"/>
        <v>#DIV/0!</v>
      </c>
    </row>
    <row r="72" spans="24:26" x14ac:dyDescent="0.25">
      <c r="X72" s="32">
        <f t="shared" si="15"/>
        <v>0</v>
      </c>
      <c r="Y72" s="32">
        <f t="shared" si="16"/>
        <v>0</v>
      </c>
      <c r="Z72" s="32" t="e">
        <f t="shared" si="17"/>
        <v>#DIV/0!</v>
      </c>
    </row>
    <row r="73" spans="24:26" x14ac:dyDescent="0.25">
      <c r="X73" s="32">
        <f t="shared" si="15"/>
        <v>0</v>
      </c>
      <c r="Y73" s="32">
        <f t="shared" si="16"/>
        <v>0</v>
      </c>
      <c r="Z73" s="32" t="e">
        <f t="shared" si="17"/>
        <v>#DIV/0!</v>
      </c>
    </row>
    <row r="74" spans="24:26" x14ac:dyDescent="0.25">
      <c r="X74" s="32">
        <f t="shared" si="15"/>
        <v>0</v>
      </c>
      <c r="Y74" s="32">
        <f t="shared" si="16"/>
        <v>0</v>
      </c>
      <c r="Z74" s="32" t="e">
        <f t="shared" si="17"/>
        <v>#DIV/0!</v>
      </c>
    </row>
    <row r="75" spans="24:26" x14ac:dyDescent="0.25">
      <c r="X75" s="32">
        <f t="shared" si="15"/>
        <v>0</v>
      </c>
      <c r="Y75" s="32">
        <f t="shared" si="16"/>
        <v>0</v>
      </c>
      <c r="Z75" s="32" t="e">
        <f t="shared" si="17"/>
        <v>#DIV/0!</v>
      </c>
    </row>
    <row r="76" spans="24:26" x14ac:dyDescent="0.25">
      <c r="X76" s="32">
        <f t="shared" si="15"/>
        <v>0</v>
      </c>
      <c r="Y76" s="32">
        <f t="shared" si="16"/>
        <v>0</v>
      </c>
      <c r="Z76" s="32" t="e">
        <f t="shared" si="17"/>
        <v>#DIV/0!</v>
      </c>
    </row>
    <row r="77" spans="24:26" x14ac:dyDescent="0.25">
      <c r="X77" s="32">
        <f t="shared" si="15"/>
        <v>0</v>
      </c>
      <c r="Y77" s="32">
        <f t="shared" si="16"/>
        <v>0</v>
      </c>
      <c r="Z77" s="32" t="e">
        <f t="shared" si="17"/>
        <v>#DIV/0!</v>
      </c>
    </row>
    <row r="78" spans="24:26" x14ac:dyDescent="0.25">
      <c r="X78" s="32">
        <f t="shared" si="15"/>
        <v>0</v>
      </c>
      <c r="Y78" s="32">
        <f t="shared" si="16"/>
        <v>0</v>
      </c>
      <c r="Z78" s="32" t="e">
        <f t="shared" si="17"/>
        <v>#DIV/0!</v>
      </c>
    </row>
    <row r="79" spans="24:26" x14ac:dyDescent="0.25">
      <c r="X79" s="32">
        <f t="shared" si="15"/>
        <v>0</v>
      </c>
      <c r="Y79" s="32">
        <f t="shared" si="16"/>
        <v>0</v>
      </c>
    </row>
    <row r="80" spans="24:26" x14ac:dyDescent="0.25">
      <c r="X80" s="32">
        <f t="shared" si="15"/>
        <v>0</v>
      </c>
      <c r="Y80" s="32">
        <f t="shared" si="16"/>
        <v>0</v>
      </c>
      <c r="Z80" s="32" t="e">
        <f t="shared" ref="Z80:Z87" si="18">SUM(G80/F80)</f>
        <v>#DIV/0!</v>
      </c>
    </row>
    <row r="81" spans="24:26" x14ac:dyDescent="0.25">
      <c r="X81" s="32">
        <f t="shared" si="15"/>
        <v>0</v>
      </c>
      <c r="Y81" s="32">
        <f t="shared" si="16"/>
        <v>0</v>
      </c>
      <c r="Z81" s="32" t="e">
        <f t="shared" si="18"/>
        <v>#DIV/0!</v>
      </c>
    </row>
    <row r="82" spans="24:26" x14ac:dyDescent="0.25">
      <c r="X82" s="32">
        <f t="shared" si="15"/>
        <v>0</v>
      </c>
      <c r="Y82" s="32">
        <f t="shared" si="16"/>
        <v>0</v>
      </c>
      <c r="Z82" s="32" t="e">
        <f t="shared" si="18"/>
        <v>#DIV/0!</v>
      </c>
    </row>
    <row r="83" spans="24:26" x14ac:dyDescent="0.25">
      <c r="X83" s="32">
        <f t="shared" si="15"/>
        <v>0</v>
      </c>
      <c r="Y83" s="32">
        <f t="shared" si="16"/>
        <v>0</v>
      </c>
      <c r="Z83" s="32" t="e">
        <f t="shared" si="18"/>
        <v>#DIV/0!</v>
      </c>
    </row>
    <row r="84" spans="24:26" x14ac:dyDescent="0.25">
      <c r="X84" s="32">
        <f t="shared" si="15"/>
        <v>0</v>
      </c>
      <c r="Y84" s="32">
        <f t="shared" si="16"/>
        <v>0</v>
      </c>
      <c r="Z84" s="32" t="e">
        <f t="shared" si="18"/>
        <v>#DIV/0!</v>
      </c>
    </row>
    <row r="85" spans="24:26" x14ac:dyDescent="0.25">
      <c r="X85" s="32">
        <f t="shared" si="15"/>
        <v>0</v>
      </c>
      <c r="Y85" s="32">
        <f t="shared" si="16"/>
        <v>0</v>
      </c>
      <c r="Z85" s="32" t="e">
        <f t="shared" si="18"/>
        <v>#DIV/0!</v>
      </c>
    </row>
    <row r="86" spans="24:26" x14ac:dyDescent="0.25">
      <c r="X86" s="32">
        <f t="shared" si="15"/>
        <v>0</v>
      </c>
      <c r="Y86" s="32">
        <f t="shared" si="16"/>
        <v>0</v>
      </c>
      <c r="Z86" s="32" t="e">
        <f t="shared" si="18"/>
        <v>#DIV/0!</v>
      </c>
    </row>
    <row r="87" spans="24:26" x14ac:dyDescent="0.25">
      <c r="X87" s="32">
        <f t="shared" si="15"/>
        <v>0</v>
      </c>
      <c r="Y87" s="32">
        <f t="shared" si="16"/>
        <v>0</v>
      </c>
      <c r="Z87" s="32" t="e">
        <f t="shared" si="18"/>
        <v>#DIV/0!</v>
      </c>
    </row>
    <row r="88" spans="24:26" x14ac:dyDescent="0.25">
      <c r="X88" s="32">
        <f t="shared" si="15"/>
        <v>0</v>
      </c>
      <c r="Y88" s="32">
        <f t="shared" si="16"/>
        <v>0</v>
      </c>
    </row>
    <row r="89" spans="24:26" x14ac:dyDescent="0.25">
      <c r="X89" s="32">
        <f t="shared" si="15"/>
        <v>0</v>
      </c>
      <c r="Y89" s="32">
        <f t="shared" si="16"/>
        <v>0</v>
      </c>
    </row>
    <row r="90" spans="24:26" x14ac:dyDescent="0.25">
      <c r="X90" s="32">
        <f t="shared" si="15"/>
        <v>0</v>
      </c>
      <c r="Y90" s="32">
        <f t="shared" si="16"/>
        <v>0</v>
      </c>
    </row>
    <row r="91" spans="24:26" x14ac:dyDescent="0.25">
      <c r="X91" s="32">
        <f t="shared" si="15"/>
        <v>0</v>
      </c>
      <c r="Y91" s="32">
        <f t="shared" si="16"/>
        <v>0</v>
      </c>
    </row>
    <row r="92" spans="24:26" x14ac:dyDescent="0.25">
      <c r="X92" s="32">
        <f t="shared" si="15"/>
        <v>0</v>
      </c>
      <c r="Y92" s="32">
        <f t="shared" si="16"/>
        <v>0</v>
      </c>
    </row>
    <row r="93" spans="24:26" x14ac:dyDescent="0.25">
      <c r="X93" s="32">
        <f t="shared" si="15"/>
        <v>0</v>
      </c>
      <c r="Y93" s="32">
        <f t="shared" si="16"/>
        <v>0</v>
      </c>
    </row>
    <row r="94" spans="24:26" x14ac:dyDescent="0.25">
      <c r="X94" s="32">
        <f t="shared" si="15"/>
        <v>0</v>
      </c>
      <c r="Y94" s="32">
        <f t="shared" si="16"/>
        <v>0</v>
      </c>
    </row>
    <row r="95" spans="24:26" x14ac:dyDescent="0.25">
      <c r="X95" s="32">
        <f t="shared" si="15"/>
        <v>0</v>
      </c>
      <c r="Y95" s="32">
        <f t="shared" si="16"/>
        <v>0</v>
      </c>
    </row>
    <row r="96" spans="24:26" x14ac:dyDescent="0.25">
      <c r="X96" s="32">
        <f t="shared" si="15"/>
        <v>0</v>
      </c>
      <c r="Y96" s="32">
        <f t="shared" si="16"/>
        <v>0</v>
      </c>
    </row>
    <row r="97" spans="24:26" x14ac:dyDescent="0.25">
      <c r="X97" s="32">
        <f t="shared" si="15"/>
        <v>0</v>
      </c>
      <c r="Y97" s="32">
        <f t="shared" si="16"/>
        <v>0</v>
      </c>
    </row>
    <row r="98" spans="24:26" x14ac:dyDescent="0.25">
      <c r="X98" s="32">
        <f t="shared" si="15"/>
        <v>0</v>
      </c>
      <c r="Y98" s="32">
        <f t="shared" si="16"/>
        <v>0</v>
      </c>
    </row>
    <row r="99" spans="24:26" x14ac:dyDescent="0.25">
      <c r="X99" s="32">
        <f t="shared" si="15"/>
        <v>0</v>
      </c>
      <c r="Y99" s="32">
        <f t="shared" si="16"/>
        <v>0</v>
      </c>
    </row>
    <row r="100" spans="24:26" x14ac:dyDescent="0.25">
      <c r="X100" s="32">
        <f t="shared" si="15"/>
        <v>0</v>
      </c>
      <c r="Y100" s="32">
        <f t="shared" si="16"/>
        <v>0</v>
      </c>
    </row>
    <row r="101" spans="24:26" x14ac:dyDescent="0.25">
      <c r="X101" s="32">
        <f t="shared" si="15"/>
        <v>0</v>
      </c>
      <c r="Y101" s="32">
        <f t="shared" si="16"/>
        <v>0</v>
      </c>
    </row>
    <row r="102" spans="24:26" x14ac:dyDescent="0.25">
      <c r="X102" s="32">
        <f t="shared" si="15"/>
        <v>0</v>
      </c>
      <c r="Y102" s="32">
        <f t="shared" si="16"/>
        <v>0</v>
      </c>
      <c r="Z102" s="32" t="s">
        <v>50</v>
      </c>
    </row>
    <row r="103" spans="24:26" x14ac:dyDescent="0.25">
      <c r="X103" s="32">
        <f t="shared" si="15"/>
        <v>0</v>
      </c>
      <c r="Y103" s="32">
        <f t="shared" si="16"/>
        <v>0</v>
      </c>
    </row>
    <row r="104" spans="24:26" x14ac:dyDescent="0.25">
      <c r="X104" s="32">
        <f t="shared" si="15"/>
        <v>0</v>
      </c>
      <c r="Y104" s="32">
        <f t="shared" si="16"/>
        <v>0</v>
      </c>
    </row>
    <row r="105" spans="24:26" x14ac:dyDescent="0.25">
      <c r="X105" s="32">
        <f t="shared" si="15"/>
        <v>0</v>
      </c>
      <c r="Y105" s="32">
        <f t="shared" si="16"/>
        <v>0</v>
      </c>
    </row>
    <row r="106" spans="24:26" x14ac:dyDescent="0.25">
      <c r="X106" s="32">
        <f t="shared" si="15"/>
        <v>0</v>
      </c>
      <c r="Y106" s="32">
        <f t="shared" si="16"/>
        <v>0</v>
      </c>
    </row>
    <row r="107" spans="24:26" x14ac:dyDescent="0.25">
      <c r="X107" s="32">
        <f t="shared" si="15"/>
        <v>0</v>
      </c>
      <c r="Y107" s="32">
        <f t="shared" si="16"/>
        <v>0</v>
      </c>
    </row>
    <row r="108" spans="24:26" x14ac:dyDescent="0.25">
      <c r="X108" s="32">
        <f t="shared" si="15"/>
        <v>0</v>
      </c>
      <c r="Y108" s="32">
        <f t="shared" si="16"/>
        <v>0</v>
      </c>
    </row>
    <row r="109" spans="24:26" x14ac:dyDescent="0.25">
      <c r="X109" s="32">
        <f t="shared" si="15"/>
        <v>0</v>
      </c>
      <c r="Y109" s="32">
        <f t="shared" si="16"/>
        <v>0</v>
      </c>
    </row>
    <row r="110" spans="24:26" x14ac:dyDescent="0.25">
      <c r="X110" s="32">
        <f t="shared" si="15"/>
        <v>0</v>
      </c>
      <c r="Y110" s="32">
        <f t="shared" si="16"/>
        <v>0</v>
      </c>
    </row>
    <row r="111" spans="24:26" x14ac:dyDescent="0.25">
      <c r="X111" s="32">
        <f t="shared" si="15"/>
        <v>0</v>
      </c>
      <c r="Y111" s="32">
        <f t="shared" si="16"/>
        <v>0</v>
      </c>
    </row>
    <row r="112" spans="24:26" x14ac:dyDescent="0.25">
      <c r="X112" s="32">
        <f t="shared" si="15"/>
        <v>0</v>
      </c>
      <c r="Y112" s="32">
        <f t="shared" si="16"/>
        <v>0</v>
      </c>
    </row>
    <row r="113" spans="24:25" x14ac:dyDescent="0.25">
      <c r="X113" s="32">
        <f t="shared" si="15"/>
        <v>0</v>
      </c>
      <c r="Y113" s="32">
        <f t="shared" si="16"/>
        <v>0</v>
      </c>
    </row>
    <row r="114" spans="24:25" x14ac:dyDescent="0.25">
      <c r="X114" s="32">
        <f t="shared" si="15"/>
        <v>0</v>
      </c>
      <c r="Y114" s="32">
        <f t="shared" si="16"/>
        <v>0</v>
      </c>
    </row>
    <row r="115" spans="24:25" x14ac:dyDescent="0.25">
      <c r="X115" s="32">
        <f t="shared" si="15"/>
        <v>0</v>
      </c>
      <c r="Y115" s="32">
        <f t="shared" si="16"/>
        <v>0</v>
      </c>
    </row>
    <row r="116" spans="24:25" x14ac:dyDescent="0.25">
      <c r="X116" s="32">
        <f t="shared" si="15"/>
        <v>0</v>
      </c>
      <c r="Y116" s="32">
        <f t="shared" si="16"/>
        <v>0</v>
      </c>
    </row>
    <row r="117" spans="24:25" x14ac:dyDescent="0.25">
      <c r="X117" s="32">
        <f t="shared" si="15"/>
        <v>0</v>
      </c>
      <c r="Y117" s="32">
        <f t="shared" si="16"/>
        <v>0</v>
      </c>
    </row>
    <row r="118" spans="24:25" x14ac:dyDescent="0.25">
      <c r="X118" s="32">
        <f t="shared" si="15"/>
        <v>0</v>
      </c>
      <c r="Y118" s="32">
        <f t="shared" si="16"/>
        <v>0</v>
      </c>
    </row>
    <row r="119" spans="24:25" x14ac:dyDescent="0.25">
      <c r="X119" s="32">
        <f t="shared" si="15"/>
        <v>0</v>
      </c>
      <c r="Y119" s="32">
        <f t="shared" si="16"/>
        <v>0</v>
      </c>
    </row>
    <row r="120" spans="24:25" x14ac:dyDescent="0.25">
      <c r="X120" s="32">
        <f t="shared" si="15"/>
        <v>0</v>
      </c>
      <c r="Y120" s="32">
        <f t="shared" si="16"/>
        <v>0</v>
      </c>
    </row>
    <row r="121" spans="24:25" x14ac:dyDescent="0.25">
      <c r="X121" s="32">
        <f t="shared" si="15"/>
        <v>0</v>
      </c>
      <c r="Y121" s="32">
        <f t="shared" si="16"/>
        <v>0</v>
      </c>
    </row>
    <row r="122" spans="24:25" x14ac:dyDescent="0.25">
      <c r="X122" s="32">
        <f t="shared" si="15"/>
        <v>0</v>
      </c>
      <c r="Y122" s="32">
        <f t="shared" si="16"/>
        <v>0</v>
      </c>
    </row>
    <row r="123" spans="24:25" x14ac:dyDescent="0.25">
      <c r="X123" s="32">
        <f t="shared" si="15"/>
        <v>0</v>
      </c>
      <c r="Y123" s="32">
        <f t="shared" si="16"/>
        <v>0</v>
      </c>
    </row>
    <row r="124" spans="24:25" x14ac:dyDescent="0.25">
      <c r="X124" s="32">
        <f t="shared" si="15"/>
        <v>0</v>
      </c>
      <c r="Y124" s="32">
        <f t="shared" si="16"/>
        <v>0</v>
      </c>
    </row>
    <row r="125" spans="24:25" x14ac:dyDescent="0.25">
      <c r="X125" s="32">
        <f t="shared" si="15"/>
        <v>0</v>
      </c>
      <c r="Y125" s="32">
        <f t="shared" si="16"/>
        <v>0</v>
      </c>
    </row>
    <row r="126" spans="24:25" x14ac:dyDescent="0.25">
      <c r="X126" s="32">
        <f t="shared" si="15"/>
        <v>0</v>
      </c>
      <c r="Y126" s="32">
        <f t="shared" si="16"/>
        <v>0</v>
      </c>
    </row>
    <row r="127" spans="24:25" x14ac:dyDescent="0.25">
      <c r="X127" s="32">
        <f t="shared" si="15"/>
        <v>0</v>
      </c>
      <c r="Y127" s="32">
        <f t="shared" si="16"/>
        <v>0</v>
      </c>
    </row>
    <row r="128" spans="24:25" x14ac:dyDescent="0.25">
      <c r="X128" s="32">
        <f t="shared" si="15"/>
        <v>0</v>
      </c>
      <c r="Y128" s="32">
        <f t="shared" si="16"/>
        <v>0</v>
      </c>
    </row>
    <row r="129" spans="24:25" x14ac:dyDescent="0.25">
      <c r="X129" s="32">
        <f t="shared" si="15"/>
        <v>0</v>
      </c>
      <c r="Y129" s="32">
        <f t="shared" si="16"/>
        <v>0</v>
      </c>
    </row>
    <row r="130" spans="24:25" x14ac:dyDescent="0.25">
      <c r="X130" s="32">
        <f t="shared" ref="X130:X189" si="19">SUM(H130:M130)</f>
        <v>0</v>
      </c>
      <c r="Y130" s="32">
        <f t="shared" si="16"/>
        <v>0</v>
      </c>
    </row>
    <row r="131" spans="24:25" x14ac:dyDescent="0.25">
      <c r="X131" s="32">
        <f t="shared" si="19"/>
        <v>0</v>
      </c>
      <c r="Y131" s="32">
        <f t="shared" ref="Y131:Y189" si="20">F131*X131</f>
        <v>0</v>
      </c>
    </row>
    <row r="132" spans="24:25" x14ac:dyDescent="0.25">
      <c r="X132" s="32">
        <f t="shared" si="19"/>
        <v>0</v>
      </c>
      <c r="Y132" s="32">
        <f t="shared" si="20"/>
        <v>0</v>
      </c>
    </row>
    <row r="133" spans="24:25" x14ac:dyDescent="0.25">
      <c r="X133" s="32">
        <f t="shared" si="19"/>
        <v>0</v>
      </c>
      <c r="Y133" s="32">
        <f t="shared" si="20"/>
        <v>0</v>
      </c>
    </row>
    <row r="134" spans="24:25" x14ac:dyDescent="0.25">
      <c r="X134" s="32">
        <f t="shared" si="19"/>
        <v>0</v>
      </c>
      <c r="Y134" s="32">
        <f t="shared" si="20"/>
        <v>0</v>
      </c>
    </row>
    <row r="135" spans="24:25" x14ac:dyDescent="0.25">
      <c r="X135" s="32">
        <f t="shared" si="19"/>
        <v>0</v>
      </c>
      <c r="Y135" s="32">
        <f t="shared" si="20"/>
        <v>0</v>
      </c>
    </row>
    <row r="136" spans="24:25" x14ac:dyDescent="0.25">
      <c r="X136" s="32">
        <f t="shared" si="19"/>
        <v>0</v>
      </c>
      <c r="Y136" s="32">
        <f t="shared" si="20"/>
        <v>0</v>
      </c>
    </row>
    <row r="137" spans="24:25" x14ac:dyDescent="0.25">
      <c r="X137" s="32">
        <f t="shared" si="19"/>
        <v>0</v>
      </c>
      <c r="Y137" s="32">
        <f t="shared" si="20"/>
        <v>0</v>
      </c>
    </row>
    <row r="138" spans="24:25" x14ac:dyDescent="0.25">
      <c r="X138" s="32">
        <f t="shared" si="19"/>
        <v>0</v>
      </c>
      <c r="Y138" s="32">
        <f t="shared" si="20"/>
        <v>0</v>
      </c>
    </row>
    <row r="139" spans="24:25" x14ac:dyDescent="0.25">
      <c r="X139" s="32">
        <f t="shared" si="19"/>
        <v>0</v>
      </c>
      <c r="Y139" s="32">
        <f t="shared" si="20"/>
        <v>0</v>
      </c>
    </row>
    <row r="140" spans="24:25" x14ac:dyDescent="0.25">
      <c r="X140" s="32">
        <f t="shared" si="19"/>
        <v>0</v>
      </c>
      <c r="Y140" s="32">
        <f t="shared" si="20"/>
        <v>0</v>
      </c>
    </row>
    <row r="141" spans="24:25" x14ac:dyDescent="0.25">
      <c r="X141" s="32">
        <f t="shared" si="19"/>
        <v>0</v>
      </c>
      <c r="Y141" s="32">
        <f t="shared" si="20"/>
        <v>0</v>
      </c>
    </row>
    <row r="142" spans="24:25" x14ac:dyDescent="0.25">
      <c r="X142" s="32">
        <f t="shared" si="19"/>
        <v>0</v>
      </c>
      <c r="Y142" s="32">
        <f t="shared" si="20"/>
        <v>0</v>
      </c>
    </row>
    <row r="143" spans="24:25" x14ac:dyDescent="0.25">
      <c r="X143" s="32">
        <f t="shared" si="19"/>
        <v>0</v>
      </c>
      <c r="Y143" s="32">
        <f t="shared" si="20"/>
        <v>0</v>
      </c>
    </row>
    <row r="144" spans="24:25" x14ac:dyDescent="0.25">
      <c r="X144" s="32">
        <f t="shared" si="19"/>
        <v>0</v>
      </c>
      <c r="Y144" s="32">
        <f t="shared" si="20"/>
        <v>0</v>
      </c>
    </row>
    <row r="145" spans="24:25" x14ac:dyDescent="0.25">
      <c r="X145" s="32">
        <f t="shared" si="19"/>
        <v>0</v>
      </c>
      <c r="Y145" s="32">
        <f t="shared" si="20"/>
        <v>0</v>
      </c>
    </row>
    <row r="146" spans="24:25" x14ac:dyDescent="0.25">
      <c r="X146" s="32">
        <f t="shared" si="19"/>
        <v>0</v>
      </c>
      <c r="Y146" s="32">
        <f t="shared" si="20"/>
        <v>0</v>
      </c>
    </row>
    <row r="147" spans="24:25" x14ac:dyDescent="0.25">
      <c r="X147" s="32">
        <f t="shared" si="19"/>
        <v>0</v>
      </c>
      <c r="Y147" s="32">
        <f t="shared" si="20"/>
        <v>0</v>
      </c>
    </row>
    <row r="148" spans="24:25" x14ac:dyDescent="0.25">
      <c r="X148" s="32">
        <f t="shared" si="19"/>
        <v>0</v>
      </c>
      <c r="Y148" s="32">
        <f t="shared" si="20"/>
        <v>0</v>
      </c>
    </row>
    <row r="149" spans="24:25" x14ac:dyDescent="0.25">
      <c r="X149" s="32">
        <f t="shared" si="19"/>
        <v>0</v>
      </c>
      <c r="Y149" s="32">
        <f t="shared" si="20"/>
        <v>0</v>
      </c>
    </row>
    <row r="150" spans="24:25" x14ac:dyDescent="0.25">
      <c r="X150" s="32">
        <f t="shared" si="19"/>
        <v>0</v>
      </c>
      <c r="Y150" s="32">
        <f t="shared" si="20"/>
        <v>0</v>
      </c>
    </row>
    <row r="151" spans="24:25" x14ac:dyDescent="0.25">
      <c r="X151" s="32">
        <f t="shared" si="19"/>
        <v>0</v>
      </c>
      <c r="Y151" s="32">
        <f t="shared" si="20"/>
        <v>0</v>
      </c>
    </row>
    <row r="152" spans="24:25" x14ac:dyDescent="0.25">
      <c r="X152" s="32">
        <f t="shared" si="19"/>
        <v>0</v>
      </c>
      <c r="Y152" s="32">
        <f t="shared" si="20"/>
        <v>0</v>
      </c>
    </row>
    <row r="153" spans="24:25" x14ac:dyDescent="0.25">
      <c r="X153" s="32">
        <f t="shared" si="19"/>
        <v>0</v>
      </c>
      <c r="Y153" s="32">
        <f t="shared" si="20"/>
        <v>0</v>
      </c>
    </row>
    <row r="154" spans="24:25" x14ac:dyDescent="0.25">
      <c r="X154" s="32">
        <f t="shared" si="19"/>
        <v>0</v>
      </c>
      <c r="Y154" s="32">
        <f t="shared" si="20"/>
        <v>0</v>
      </c>
    </row>
    <row r="155" spans="24:25" x14ac:dyDescent="0.25">
      <c r="X155" s="32">
        <f t="shared" si="19"/>
        <v>0</v>
      </c>
      <c r="Y155" s="32">
        <f t="shared" si="20"/>
        <v>0</v>
      </c>
    </row>
    <row r="156" spans="24:25" x14ac:dyDescent="0.25">
      <c r="X156" s="32">
        <f t="shared" si="19"/>
        <v>0</v>
      </c>
      <c r="Y156" s="32">
        <f t="shared" si="20"/>
        <v>0</v>
      </c>
    </row>
    <row r="157" spans="24:25" x14ac:dyDescent="0.25">
      <c r="X157" s="32">
        <f t="shared" si="19"/>
        <v>0</v>
      </c>
      <c r="Y157" s="32">
        <f t="shared" si="20"/>
        <v>0</v>
      </c>
    </row>
    <row r="158" spans="24:25" x14ac:dyDescent="0.25">
      <c r="X158" s="32">
        <f t="shared" si="19"/>
        <v>0</v>
      </c>
      <c r="Y158" s="32">
        <f t="shared" si="20"/>
        <v>0</v>
      </c>
    </row>
    <row r="159" spans="24:25" x14ac:dyDescent="0.25">
      <c r="X159" s="32">
        <f t="shared" si="19"/>
        <v>0</v>
      </c>
      <c r="Y159" s="32">
        <f t="shared" si="20"/>
        <v>0</v>
      </c>
    </row>
    <row r="160" spans="24:25" x14ac:dyDescent="0.25">
      <c r="X160" s="32">
        <f t="shared" si="19"/>
        <v>0</v>
      </c>
      <c r="Y160" s="32">
        <f t="shared" si="20"/>
        <v>0</v>
      </c>
    </row>
    <row r="161" spans="24:25" x14ac:dyDescent="0.25">
      <c r="X161" s="32">
        <f t="shared" si="19"/>
        <v>0</v>
      </c>
      <c r="Y161" s="32">
        <f t="shared" si="20"/>
        <v>0</v>
      </c>
    </row>
    <row r="162" spans="24:25" x14ac:dyDescent="0.25">
      <c r="X162" s="32">
        <f t="shared" si="19"/>
        <v>0</v>
      </c>
      <c r="Y162" s="32">
        <f t="shared" si="20"/>
        <v>0</v>
      </c>
    </row>
    <row r="163" spans="24:25" x14ac:dyDescent="0.25">
      <c r="X163" s="32">
        <f t="shared" si="19"/>
        <v>0</v>
      </c>
      <c r="Y163" s="32">
        <f t="shared" si="20"/>
        <v>0</v>
      </c>
    </row>
    <row r="164" spans="24:25" x14ac:dyDescent="0.25">
      <c r="X164" s="32">
        <f t="shared" si="19"/>
        <v>0</v>
      </c>
      <c r="Y164" s="32">
        <f t="shared" si="20"/>
        <v>0</v>
      </c>
    </row>
    <row r="165" spans="24:25" x14ac:dyDescent="0.25">
      <c r="X165" s="32">
        <f t="shared" si="19"/>
        <v>0</v>
      </c>
      <c r="Y165" s="32">
        <f t="shared" si="20"/>
        <v>0</v>
      </c>
    </row>
    <row r="166" spans="24:25" x14ac:dyDescent="0.25">
      <c r="X166" s="32">
        <f t="shared" si="19"/>
        <v>0</v>
      </c>
      <c r="Y166" s="32">
        <f t="shared" si="20"/>
        <v>0</v>
      </c>
    </row>
    <row r="167" spans="24:25" x14ac:dyDescent="0.25">
      <c r="X167" s="32">
        <f t="shared" si="19"/>
        <v>0</v>
      </c>
      <c r="Y167" s="32">
        <f t="shared" si="20"/>
        <v>0</v>
      </c>
    </row>
    <row r="168" spans="24:25" x14ac:dyDescent="0.25">
      <c r="X168" s="32">
        <f t="shared" si="19"/>
        <v>0</v>
      </c>
      <c r="Y168" s="32">
        <f t="shared" si="20"/>
        <v>0</v>
      </c>
    </row>
    <row r="169" spans="24:25" x14ac:dyDescent="0.25">
      <c r="X169" s="32">
        <f t="shared" si="19"/>
        <v>0</v>
      </c>
      <c r="Y169" s="32">
        <f t="shared" si="20"/>
        <v>0</v>
      </c>
    </row>
    <row r="170" spans="24:25" x14ac:dyDescent="0.25">
      <c r="X170" s="32">
        <f t="shared" si="19"/>
        <v>0</v>
      </c>
      <c r="Y170" s="32">
        <f t="shared" si="20"/>
        <v>0</v>
      </c>
    </row>
    <row r="171" spans="24:25" x14ac:dyDescent="0.25">
      <c r="X171" s="32">
        <f t="shared" si="19"/>
        <v>0</v>
      </c>
      <c r="Y171" s="32">
        <f t="shared" si="20"/>
        <v>0</v>
      </c>
    </row>
    <row r="172" spans="24:25" x14ac:dyDescent="0.25">
      <c r="X172" s="32">
        <f t="shared" si="19"/>
        <v>0</v>
      </c>
      <c r="Y172" s="32">
        <f t="shared" si="20"/>
        <v>0</v>
      </c>
    </row>
    <row r="173" spans="24:25" x14ac:dyDescent="0.25">
      <c r="X173" s="32">
        <f t="shared" si="19"/>
        <v>0</v>
      </c>
      <c r="Y173" s="32">
        <f t="shared" si="20"/>
        <v>0</v>
      </c>
    </row>
    <row r="174" spans="24:25" x14ac:dyDescent="0.25">
      <c r="X174" s="32">
        <f t="shared" si="19"/>
        <v>0</v>
      </c>
      <c r="Y174" s="32">
        <f t="shared" si="20"/>
        <v>0</v>
      </c>
    </row>
    <row r="175" spans="24:25" x14ac:dyDescent="0.25">
      <c r="X175" s="32">
        <f t="shared" si="19"/>
        <v>0</v>
      </c>
      <c r="Y175" s="32">
        <f t="shared" si="20"/>
        <v>0</v>
      </c>
    </row>
    <row r="176" spans="24:25" x14ac:dyDescent="0.25">
      <c r="X176" s="32">
        <f t="shared" si="19"/>
        <v>0</v>
      </c>
      <c r="Y176" s="32">
        <f t="shared" si="20"/>
        <v>0</v>
      </c>
    </row>
    <row r="177" spans="24:25" x14ac:dyDescent="0.25">
      <c r="X177" s="32">
        <f t="shared" si="19"/>
        <v>0</v>
      </c>
      <c r="Y177" s="32">
        <f t="shared" si="20"/>
        <v>0</v>
      </c>
    </row>
    <row r="178" spans="24:25" x14ac:dyDescent="0.25">
      <c r="X178" s="32">
        <f t="shared" si="19"/>
        <v>0</v>
      </c>
      <c r="Y178" s="32">
        <f t="shared" si="20"/>
        <v>0</v>
      </c>
    </row>
    <row r="179" spans="24:25" x14ac:dyDescent="0.25">
      <c r="X179" s="32">
        <f t="shared" si="19"/>
        <v>0</v>
      </c>
      <c r="Y179" s="32">
        <f t="shared" si="20"/>
        <v>0</v>
      </c>
    </row>
    <row r="180" spans="24:25" x14ac:dyDescent="0.25">
      <c r="X180" s="32">
        <f t="shared" si="19"/>
        <v>0</v>
      </c>
      <c r="Y180" s="32">
        <f t="shared" si="20"/>
        <v>0</v>
      </c>
    </row>
    <row r="181" spans="24:25" x14ac:dyDescent="0.25">
      <c r="X181" s="32">
        <f t="shared" si="19"/>
        <v>0</v>
      </c>
      <c r="Y181" s="32">
        <f t="shared" si="20"/>
        <v>0</v>
      </c>
    </row>
    <row r="182" spans="24:25" x14ac:dyDescent="0.25">
      <c r="X182" s="32">
        <f t="shared" si="19"/>
        <v>0</v>
      </c>
      <c r="Y182" s="32">
        <f t="shared" si="20"/>
        <v>0</v>
      </c>
    </row>
    <row r="183" spans="24:25" x14ac:dyDescent="0.25">
      <c r="X183" s="32">
        <f t="shared" si="19"/>
        <v>0</v>
      </c>
      <c r="Y183" s="32">
        <f t="shared" si="20"/>
        <v>0</v>
      </c>
    </row>
    <row r="184" spans="24:25" x14ac:dyDescent="0.25">
      <c r="X184" s="32">
        <f t="shared" si="19"/>
        <v>0</v>
      </c>
      <c r="Y184" s="32">
        <f t="shared" si="20"/>
        <v>0</v>
      </c>
    </row>
    <row r="185" spans="24:25" x14ac:dyDescent="0.25">
      <c r="X185" s="32">
        <f t="shared" si="19"/>
        <v>0</v>
      </c>
      <c r="Y185" s="32">
        <f t="shared" si="20"/>
        <v>0</v>
      </c>
    </row>
    <row r="186" spans="24:25" x14ac:dyDescent="0.25">
      <c r="X186" s="32">
        <f t="shared" si="19"/>
        <v>0</v>
      </c>
      <c r="Y186" s="32">
        <f t="shared" si="20"/>
        <v>0</v>
      </c>
    </row>
    <row r="187" spans="24:25" x14ac:dyDescent="0.25">
      <c r="X187" s="32">
        <f t="shared" si="19"/>
        <v>0</v>
      </c>
      <c r="Y187" s="32">
        <f t="shared" si="20"/>
        <v>0</v>
      </c>
    </row>
    <row r="188" spans="24:25" x14ac:dyDescent="0.25">
      <c r="X188" s="32">
        <f t="shared" si="19"/>
        <v>0</v>
      </c>
      <c r="Y188" s="32">
        <f t="shared" si="20"/>
        <v>0</v>
      </c>
    </row>
    <row r="189" spans="24:25" x14ac:dyDescent="0.25">
      <c r="X189" s="32">
        <f t="shared" si="19"/>
        <v>0</v>
      </c>
      <c r="Y189" s="32">
        <f t="shared" si="20"/>
        <v>0</v>
      </c>
    </row>
    <row r="191" spans="24:25" x14ac:dyDescent="0.25">
      <c r="X191" s="32">
        <f>SUM(X3:X190)</f>
        <v>176</v>
      </c>
      <c r="Y191" s="32">
        <f>SUM(Y3:Y190)</f>
        <v>3146.0099999999993</v>
      </c>
    </row>
  </sheetData>
  <sortState xmlns:xlrd2="http://schemas.microsoft.com/office/spreadsheetml/2017/richdata2" ref="A7:AA34">
    <sortCondition ref="B7:B34"/>
  </sortState>
  <hyperlinks>
    <hyperlink ref="D1" r:id="rId1" display="sales@palladioassociates.com" xr:uid="{547FB601-7A63-5848-BA6C-3433E7BEB64E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1"/>
  <sheetViews>
    <sheetView workbookViewId="0">
      <selection activeCell="P14" sqref="P14"/>
    </sheetView>
  </sheetViews>
  <sheetFormatPr baseColWidth="10" defaultColWidth="8.83203125" defaultRowHeight="15" x14ac:dyDescent="0.2"/>
  <cols>
    <col min="1" max="1" width="7.5" style="10" bestFit="1" customWidth="1"/>
    <col min="2" max="2" width="10.1640625" style="10" bestFit="1" customWidth="1"/>
    <col min="3" max="3" width="7.83203125" style="10" bestFit="1" customWidth="1"/>
    <col min="4" max="4" width="27" style="10" bestFit="1" customWidth="1"/>
    <col min="5" max="5" width="16.33203125" style="10" bestFit="1" customWidth="1"/>
    <col min="6" max="6" width="8.83203125" style="10" customWidth="1"/>
    <col min="7" max="7" width="9.83203125" style="10" bestFit="1" customWidth="1"/>
    <col min="8" max="23" width="4.83203125" style="10" customWidth="1"/>
    <col min="24" max="24" width="8" style="10" bestFit="1" customWidth="1"/>
    <col min="25" max="25" width="6.1640625" style="10" bestFit="1" customWidth="1"/>
    <col min="26" max="26" width="8.83203125" style="10"/>
    <col min="27" max="27" width="0" hidden="1" customWidth="1"/>
    <col min="28" max="28" width="11.5" hidden="1" customWidth="1"/>
    <col min="29" max="29" width="0" hidden="1" customWidth="1"/>
    <col min="32" max="16384" width="8.83203125" style="10"/>
  </cols>
  <sheetData>
    <row r="1" spans="1:39" ht="16" x14ac:dyDescent="0.2">
      <c r="A1" s="8" t="s">
        <v>110</v>
      </c>
      <c r="B1" s="9"/>
      <c r="C1" s="9" t="s">
        <v>69</v>
      </c>
      <c r="D1" s="9" t="s">
        <v>70</v>
      </c>
      <c r="E1" s="9"/>
      <c r="F1" s="9">
        <f>X182</f>
        <v>54</v>
      </c>
      <c r="G1" s="9">
        <f>Y182</f>
        <v>1683.9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D1" t="s">
        <v>71</v>
      </c>
      <c r="AE1" t="s">
        <v>72</v>
      </c>
      <c r="AG1" s="10" t="str">
        <f>$A$1</f>
        <v>Zilch</v>
      </c>
      <c r="AH1" s="10" t="str">
        <f t="shared" ref="AH1:AM1" si="0">$A$1</f>
        <v>Zilch</v>
      </c>
      <c r="AI1" s="10" t="str">
        <f t="shared" si="0"/>
        <v>Zilch</v>
      </c>
      <c r="AJ1" s="10" t="str">
        <f t="shared" si="0"/>
        <v>Zilch</v>
      </c>
      <c r="AK1" s="10" t="str">
        <f t="shared" si="0"/>
        <v>Zilch</v>
      </c>
      <c r="AL1" s="10" t="str">
        <f t="shared" si="0"/>
        <v>Zilch</v>
      </c>
      <c r="AM1" s="10" t="str">
        <f t="shared" si="0"/>
        <v>Zilch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D2" t="s">
        <v>73</v>
      </c>
      <c r="AE2" t="s">
        <v>74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G3"/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Y3" s="10">
        <f t="shared" ref="Y3:Y21" si="1">F3*X3</f>
        <v>0</v>
      </c>
      <c r="AF3" s="10" t="s">
        <v>12</v>
      </c>
      <c r="AG3" s="10">
        <f t="shared" ref="AG3:AG14" si="2">SUMIF($A$3:$A$175,AF3,$Y$3:$Y$175)</f>
        <v>0</v>
      </c>
      <c r="AH3" s="10">
        <f t="shared" ref="AH3:AH14" si="3">SUMIF($A$3:$A$175,AF3,$H$3:$H$175)</f>
        <v>0</v>
      </c>
      <c r="AI3" s="10">
        <f t="shared" ref="AI3:AI14" si="4">SUMIF($A$3:$A$175,AF3,$I$3:$I$175)</f>
        <v>0</v>
      </c>
      <c r="AJ3" s="10">
        <f t="shared" ref="AJ3:AJ14" si="5">SUMIF($A$3:$A$175,AF3,$J$3:$J$175)</f>
        <v>0</v>
      </c>
      <c r="AK3" s="10">
        <f t="shared" ref="AK3:AK14" si="6">SUMIF($A$3:$A$175,AF3,$K$3:$K$175)</f>
        <v>0</v>
      </c>
      <c r="AL3" s="10">
        <f t="shared" ref="AL3:AL14" si="7">SUMIF($A$3:$A$175,AF3,$L$3:$L$175)</f>
        <v>0</v>
      </c>
      <c r="AM3" s="10">
        <f t="shared" ref="AM3:AM14" si="8">SUMIF($A$3:$A$175,AF3,$M$3:$M$175)</f>
        <v>0</v>
      </c>
    </row>
    <row r="4" spans="1:39" x14ac:dyDescent="0.2"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AB4">
        <f>SUM(X7:X22)</f>
        <v>54</v>
      </c>
      <c r="AC4">
        <f>SUM(Y7:Y22)</f>
        <v>1683.9</v>
      </c>
      <c r="AF4" s="10" t="s">
        <v>13</v>
      </c>
      <c r="AG4" s="10">
        <f t="shared" si="2"/>
        <v>1683.9</v>
      </c>
      <c r="AH4" s="10">
        <f t="shared" si="3"/>
        <v>9</v>
      </c>
      <c r="AI4" s="10">
        <f t="shared" si="4"/>
        <v>9</v>
      </c>
      <c r="AJ4" s="10">
        <f t="shared" si="5"/>
        <v>18</v>
      </c>
      <c r="AK4" s="10">
        <f t="shared" si="6"/>
        <v>9</v>
      </c>
      <c r="AL4" s="10">
        <f t="shared" si="7"/>
        <v>9</v>
      </c>
      <c r="AM4" s="10">
        <f t="shared" si="8"/>
        <v>0</v>
      </c>
    </row>
    <row r="5" spans="1:39" x14ac:dyDescent="0.2"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AF5" s="10" t="s">
        <v>14</v>
      </c>
      <c r="AG5" s="10">
        <f t="shared" si="2"/>
        <v>0</v>
      </c>
      <c r="AH5" s="10">
        <f t="shared" si="3"/>
        <v>0</v>
      </c>
      <c r="AI5" s="10">
        <f t="shared" si="4"/>
        <v>0</v>
      </c>
      <c r="AJ5" s="10">
        <f t="shared" si="5"/>
        <v>0</v>
      </c>
      <c r="AK5" s="10">
        <f t="shared" si="6"/>
        <v>0</v>
      </c>
      <c r="AL5" s="10">
        <f t="shared" si="7"/>
        <v>0</v>
      </c>
      <c r="AM5" s="10">
        <f t="shared" si="8"/>
        <v>0</v>
      </c>
    </row>
    <row r="6" spans="1:39" x14ac:dyDescent="0.2">
      <c r="G6"/>
      <c r="H6" s="10">
        <v>27</v>
      </c>
      <c r="I6" s="10">
        <v>28</v>
      </c>
      <c r="J6" s="10">
        <v>29</v>
      </c>
      <c r="K6" s="13">
        <v>30</v>
      </c>
      <c r="L6" s="13">
        <v>31</v>
      </c>
      <c r="M6" s="13">
        <v>32</v>
      </c>
      <c r="N6" s="13"/>
      <c r="AF6" s="10" t="s">
        <v>15</v>
      </c>
      <c r="AG6" s="10">
        <f t="shared" si="2"/>
        <v>0</v>
      </c>
      <c r="AH6" s="10">
        <f t="shared" si="3"/>
        <v>0</v>
      </c>
      <c r="AI6" s="10">
        <f t="shared" si="4"/>
        <v>0</v>
      </c>
      <c r="AJ6" s="10">
        <f t="shared" si="5"/>
        <v>0</v>
      </c>
      <c r="AK6" s="10">
        <f t="shared" si="6"/>
        <v>0</v>
      </c>
      <c r="AL6" s="10">
        <f t="shared" si="7"/>
        <v>0</v>
      </c>
      <c r="AM6" s="10">
        <f t="shared" si="8"/>
        <v>0</v>
      </c>
    </row>
    <row r="7" spans="1:39" x14ac:dyDescent="0.2">
      <c r="A7" t="s">
        <v>13</v>
      </c>
      <c r="B7" s="45" t="s">
        <v>353</v>
      </c>
      <c r="C7" s="45" t="s">
        <v>361</v>
      </c>
      <c r="D7" t="s">
        <v>144</v>
      </c>
      <c r="E7" s="45" t="s">
        <v>137</v>
      </c>
      <c r="F7" s="46">
        <v>19.2</v>
      </c>
      <c r="G7" s="47">
        <v>49.95</v>
      </c>
      <c r="H7" s="13">
        <v>1</v>
      </c>
      <c r="I7" s="13">
        <v>1</v>
      </c>
      <c r="J7" s="13">
        <v>2</v>
      </c>
      <c r="K7" s="13">
        <v>1</v>
      </c>
      <c r="L7" s="13">
        <v>1</v>
      </c>
      <c r="M7"/>
      <c r="N7"/>
      <c r="O7"/>
      <c r="P7"/>
      <c r="Q7"/>
      <c r="R7"/>
      <c r="S7"/>
      <c r="T7"/>
      <c r="U7"/>
      <c r="V7"/>
      <c r="W7"/>
      <c r="X7" s="10">
        <f t="shared" ref="X7:X56" si="9">SUM(H7:M7)</f>
        <v>6</v>
      </c>
      <c r="Y7" s="10">
        <f t="shared" si="1"/>
        <v>115.19999999999999</v>
      </c>
      <c r="Z7" s="10">
        <f t="shared" ref="Z7:Z21" si="10">SUM(G7/F7)</f>
        <v>2.6015625000000004</v>
      </c>
      <c r="AF7" s="10" t="s">
        <v>16</v>
      </c>
      <c r="AG7" s="10">
        <f t="shared" si="2"/>
        <v>0</v>
      </c>
      <c r="AH7" s="10">
        <f t="shared" si="3"/>
        <v>0</v>
      </c>
      <c r="AI7" s="10">
        <f t="shared" si="4"/>
        <v>0</v>
      </c>
      <c r="AJ7" s="10">
        <f t="shared" si="5"/>
        <v>0</v>
      </c>
      <c r="AK7" s="10">
        <f t="shared" si="6"/>
        <v>0</v>
      </c>
      <c r="AL7" s="10">
        <f t="shared" si="7"/>
        <v>0</v>
      </c>
      <c r="AM7" s="10">
        <f t="shared" si="8"/>
        <v>0</v>
      </c>
    </row>
    <row r="8" spans="1:39" x14ac:dyDescent="0.2">
      <c r="A8" t="s">
        <v>13</v>
      </c>
      <c r="B8" s="45" t="s">
        <v>353</v>
      </c>
      <c r="C8" s="45" t="s">
        <v>361</v>
      </c>
      <c r="D8" t="s">
        <v>144</v>
      </c>
      <c r="E8" s="45" t="s">
        <v>247</v>
      </c>
      <c r="F8" s="46">
        <v>19.2</v>
      </c>
      <c r="G8" s="47">
        <v>49.95</v>
      </c>
      <c r="H8" s="13">
        <v>1</v>
      </c>
      <c r="I8" s="13">
        <v>1</v>
      </c>
      <c r="J8" s="13">
        <v>2</v>
      </c>
      <c r="K8" s="13">
        <v>1</v>
      </c>
      <c r="L8" s="13">
        <v>1</v>
      </c>
      <c r="M8"/>
      <c r="N8"/>
      <c r="O8"/>
      <c r="P8"/>
      <c r="Q8"/>
      <c r="R8"/>
      <c r="S8"/>
      <c r="T8"/>
      <c r="U8"/>
      <c r="V8"/>
      <c r="W8"/>
      <c r="X8" s="10">
        <f t="shared" si="9"/>
        <v>6</v>
      </c>
      <c r="Y8" s="10">
        <f t="shared" si="1"/>
        <v>115.19999999999999</v>
      </c>
      <c r="Z8" s="10">
        <f t="shared" si="10"/>
        <v>2.6015625000000004</v>
      </c>
      <c r="AF8" s="10" t="s">
        <v>17</v>
      </c>
      <c r="AG8" s="10">
        <f t="shared" si="2"/>
        <v>0</v>
      </c>
      <c r="AH8" s="10">
        <f t="shared" si="3"/>
        <v>0</v>
      </c>
      <c r="AI8" s="10">
        <f t="shared" si="4"/>
        <v>0</v>
      </c>
      <c r="AJ8" s="10">
        <f t="shared" si="5"/>
        <v>0</v>
      </c>
      <c r="AK8" s="10">
        <f t="shared" si="6"/>
        <v>0</v>
      </c>
      <c r="AL8" s="10">
        <f t="shared" si="7"/>
        <v>0</v>
      </c>
      <c r="AM8" s="10">
        <f t="shared" si="8"/>
        <v>0</v>
      </c>
    </row>
    <row r="9" spans="1:39" x14ac:dyDescent="0.2">
      <c r="A9" t="s">
        <v>13</v>
      </c>
      <c r="B9" s="45" t="s">
        <v>354</v>
      </c>
      <c r="C9" s="45" t="s">
        <v>367</v>
      </c>
      <c r="D9" s="45" t="s">
        <v>362</v>
      </c>
      <c r="E9" s="45" t="s">
        <v>247</v>
      </c>
      <c r="F9" s="46">
        <v>23.1</v>
      </c>
      <c r="G9" s="47">
        <v>59.95</v>
      </c>
      <c r="H9" s="13">
        <v>1</v>
      </c>
      <c r="I9" s="13">
        <v>1</v>
      </c>
      <c r="J9" s="13">
        <v>2</v>
      </c>
      <c r="K9" s="13">
        <v>1</v>
      </c>
      <c r="L9" s="13">
        <v>1</v>
      </c>
      <c r="M9"/>
      <c r="N9"/>
      <c r="O9"/>
      <c r="P9"/>
      <c r="Q9"/>
      <c r="R9"/>
      <c r="S9"/>
      <c r="T9"/>
      <c r="U9"/>
      <c r="V9"/>
      <c r="W9"/>
      <c r="X9" s="10">
        <f t="shared" si="9"/>
        <v>6</v>
      </c>
      <c r="Y9" s="10">
        <f t="shared" si="1"/>
        <v>138.60000000000002</v>
      </c>
      <c r="Z9" s="10">
        <f t="shared" si="10"/>
        <v>2.5952380952380953</v>
      </c>
      <c r="AF9" s="10" t="s">
        <v>18</v>
      </c>
      <c r="AG9" s="10">
        <f t="shared" si="2"/>
        <v>0</v>
      </c>
      <c r="AH9" s="10">
        <f t="shared" si="3"/>
        <v>0</v>
      </c>
      <c r="AI9" s="10">
        <f t="shared" si="4"/>
        <v>0</v>
      </c>
      <c r="AJ9" s="10">
        <f t="shared" si="5"/>
        <v>0</v>
      </c>
      <c r="AK9" s="10">
        <f t="shared" si="6"/>
        <v>0</v>
      </c>
      <c r="AL9" s="10">
        <f t="shared" si="7"/>
        <v>0</v>
      </c>
      <c r="AM9" s="10">
        <f t="shared" si="8"/>
        <v>0</v>
      </c>
    </row>
    <row r="10" spans="1:39" x14ac:dyDescent="0.2">
      <c r="A10" t="s">
        <v>13</v>
      </c>
      <c r="B10" s="45" t="s">
        <v>355</v>
      </c>
      <c r="C10" s="45" t="s">
        <v>367</v>
      </c>
      <c r="D10" s="45" t="s">
        <v>363</v>
      </c>
      <c r="E10" s="45" t="s">
        <v>229</v>
      </c>
      <c r="F10" s="46">
        <v>26.9</v>
      </c>
      <c r="G10" s="47">
        <v>69.95</v>
      </c>
      <c r="H10" s="13">
        <v>1</v>
      </c>
      <c r="I10" s="13">
        <v>1</v>
      </c>
      <c r="J10" s="13">
        <v>2</v>
      </c>
      <c r="K10" s="13">
        <v>1</v>
      </c>
      <c r="L10" s="13">
        <v>1</v>
      </c>
      <c r="M10"/>
      <c r="N10"/>
      <c r="O10"/>
      <c r="P10"/>
      <c r="Q10"/>
      <c r="R10"/>
      <c r="S10"/>
      <c r="T10"/>
      <c r="U10"/>
      <c r="V10"/>
      <c r="W10"/>
      <c r="X10" s="10">
        <f t="shared" si="9"/>
        <v>6</v>
      </c>
      <c r="Y10" s="10">
        <f t="shared" si="1"/>
        <v>161.39999999999998</v>
      </c>
      <c r="Z10" s="10">
        <f t="shared" si="10"/>
        <v>2.6003717472118963</v>
      </c>
      <c r="AF10" s="10" t="s">
        <v>19</v>
      </c>
      <c r="AG10" s="10">
        <f t="shared" si="2"/>
        <v>0</v>
      </c>
      <c r="AH10" s="10">
        <f t="shared" si="3"/>
        <v>0</v>
      </c>
      <c r="AI10" s="10">
        <f t="shared" si="4"/>
        <v>0</v>
      </c>
      <c r="AJ10" s="10">
        <f t="shared" si="5"/>
        <v>0</v>
      </c>
      <c r="AK10" s="10">
        <f t="shared" si="6"/>
        <v>0</v>
      </c>
      <c r="AL10" s="10">
        <f t="shared" si="7"/>
        <v>0</v>
      </c>
      <c r="AM10" s="10">
        <f t="shared" si="8"/>
        <v>0</v>
      </c>
    </row>
    <row r="11" spans="1:39" x14ac:dyDescent="0.2">
      <c r="A11" t="s">
        <v>13</v>
      </c>
      <c r="B11" s="45" t="s">
        <v>356</v>
      </c>
      <c r="C11" s="45" t="s">
        <v>368</v>
      </c>
      <c r="D11" s="45" t="s">
        <v>382</v>
      </c>
      <c r="E11" s="45" t="s">
        <v>177</v>
      </c>
      <c r="F11" s="46">
        <v>46.15</v>
      </c>
      <c r="G11" s="47">
        <v>119.95</v>
      </c>
      <c r="H11" s="13">
        <v>1</v>
      </c>
      <c r="I11" s="13">
        <v>1</v>
      </c>
      <c r="J11" s="13">
        <v>2</v>
      </c>
      <c r="K11" s="13">
        <v>1</v>
      </c>
      <c r="L11" s="13">
        <v>1</v>
      </c>
      <c r="M11"/>
      <c r="N11"/>
      <c r="O11"/>
      <c r="P11"/>
      <c r="Q11"/>
      <c r="R11"/>
      <c r="S11"/>
      <c r="T11"/>
      <c r="U11"/>
      <c r="V11"/>
      <c r="W11"/>
      <c r="X11" s="10">
        <f t="shared" si="9"/>
        <v>6</v>
      </c>
      <c r="Y11" s="10">
        <f t="shared" si="1"/>
        <v>276.89999999999998</v>
      </c>
      <c r="Z11" s="10">
        <f t="shared" si="10"/>
        <v>2.5991332611050924</v>
      </c>
      <c r="AF11" s="10" t="s">
        <v>20</v>
      </c>
      <c r="AG11" s="10">
        <f t="shared" si="2"/>
        <v>0</v>
      </c>
      <c r="AH11" s="10">
        <f t="shared" si="3"/>
        <v>0</v>
      </c>
      <c r="AI11" s="10">
        <f t="shared" si="4"/>
        <v>0</v>
      </c>
      <c r="AJ11" s="10">
        <f t="shared" si="5"/>
        <v>0</v>
      </c>
      <c r="AK11" s="10">
        <f t="shared" si="6"/>
        <v>0</v>
      </c>
      <c r="AL11" s="10">
        <f t="shared" si="7"/>
        <v>0</v>
      </c>
      <c r="AM11" s="10">
        <f t="shared" si="8"/>
        <v>0</v>
      </c>
    </row>
    <row r="12" spans="1:39" x14ac:dyDescent="0.2">
      <c r="A12" t="s">
        <v>13</v>
      </c>
      <c r="B12" s="45" t="s">
        <v>357</v>
      </c>
      <c r="C12" s="45" t="s">
        <v>365</v>
      </c>
      <c r="D12" s="45" t="s">
        <v>383</v>
      </c>
      <c r="E12" s="45" t="s">
        <v>177</v>
      </c>
      <c r="F12" s="46">
        <v>34.6</v>
      </c>
      <c r="G12" s="47">
        <v>89.95</v>
      </c>
      <c r="H12" s="13">
        <v>1</v>
      </c>
      <c r="I12" s="13">
        <v>1</v>
      </c>
      <c r="J12" s="13">
        <v>2</v>
      </c>
      <c r="K12" s="13">
        <v>1</v>
      </c>
      <c r="L12" s="13">
        <v>1</v>
      </c>
      <c r="M12"/>
      <c r="N12"/>
      <c r="O12"/>
      <c r="P12"/>
      <c r="Q12"/>
      <c r="R12"/>
      <c r="S12"/>
      <c r="T12"/>
      <c r="U12"/>
      <c r="V12"/>
      <c r="W12"/>
      <c r="X12" s="10">
        <f t="shared" si="9"/>
        <v>6</v>
      </c>
      <c r="Y12" s="10">
        <f t="shared" si="1"/>
        <v>207.60000000000002</v>
      </c>
      <c r="Z12" s="10">
        <f t="shared" si="10"/>
        <v>2.5997109826589595</v>
      </c>
      <c r="AF12" s="10" t="s">
        <v>21</v>
      </c>
      <c r="AG12" s="10">
        <f t="shared" si="2"/>
        <v>0</v>
      </c>
      <c r="AH12" s="10">
        <f t="shared" si="3"/>
        <v>0</v>
      </c>
      <c r="AI12" s="10">
        <f t="shared" si="4"/>
        <v>0</v>
      </c>
      <c r="AJ12" s="10">
        <f t="shared" si="5"/>
        <v>0</v>
      </c>
      <c r="AK12" s="10">
        <f t="shared" si="6"/>
        <v>0</v>
      </c>
      <c r="AL12" s="10">
        <f t="shared" si="7"/>
        <v>0</v>
      </c>
      <c r="AM12" s="10">
        <f t="shared" si="8"/>
        <v>0</v>
      </c>
    </row>
    <row r="13" spans="1:39" x14ac:dyDescent="0.2">
      <c r="A13" t="s">
        <v>13</v>
      </c>
      <c r="B13" s="45" t="s">
        <v>358</v>
      </c>
      <c r="C13" s="45" t="s">
        <v>366</v>
      </c>
      <c r="D13" s="45" t="s">
        <v>384</v>
      </c>
      <c r="E13" s="45" t="s">
        <v>137</v>
      </c>
      <c r="F13" s="46">
        <v>38.450000000000003</v>
      </c>
      <c r="G13" s="47">
        <v>99.95</v>
      </c>
      <c r="H13" s="13">
        <v>1</v>
      </c>
      <c r="I13" s="13">
        <v>1</v>
      </c>
      <c r="J13" s="13">
        <v>2</v>
      </c>
      <c r="K13" s="13">
        <v>1</v>
      </c>
      <c r="L13" s="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9"/>
        <v>6</v>
      </c>
      <c r="Y13" s="10">
        <f t="shared" si="1"/>
        <v>230.70000000000002</v>
      </c>
      <c r="Z13" s="10">
        <f t="shared" si="10"/>
        <v>2.5994798439531857</v>
      </c>
      <c r="AF13" s="10" t="s">
        <v>22</v>
      </c>
      <c r="AG13" s="10">
        <f t="shared" si="2"/>
        <v>0</v>
      </c>
      <c r="AH13" s="10">
        <f t="shared" si="3"/>
        <v>0</v>
      </c>
      <c r="AI13" s="10">
        <f t="shared" si="4"/>
        <v>0</v>
      </c>
      <c r="AJ13" s="10">
        <f t="shared" si="5"/>
        <v>0</v>
      </c>
      <c r="AK13" s="10">
        <f t="shared" si="6"/>
        <v>0</v>
      </c>
      <c r="AL13" s="10">
        <f t="shared" si="7"/>
        <v>0</v>
      </c>
      <c r="AM13" s="10">
        <f t="shared" si="8"/>
        <v>0</v>
      </c>
    </row>
    <row r="14" spans="1:39" x14ac:dyDescent="0.2">
      <c r="A14" t="s">
        <v>13</v>
      </c>
      <c r="B14" s="45" t="s">
        <v>359</v>
      </c>
      <c r="C14" s="45" t="s">
        <v>365</v>
      </c>
      <c r="D14" s="45" t="s">
        <v>364</v>
      </c>
      <c r="E14" s="45" t="s">
        <v>219</v>
      </c>
      <c r="F14" s="46">
        <v>38.450000000000003</v>
      </c>
      <c r="G14" s="47">
        <v>99.95</v>
      </c>
      <c r="H14" s="13">
        <v>1</v>
      </c>
      <c r="I14" s="13">
        <v>1</v>
      </c>
      <c r="J14" s="13">
        <v>2</v>
      </c>
      <c r="K14" s="13">
        <v>1</v>
      </c>
      <c r="L14" s="13">
        <v>1</v>
      </c>
      <c r="M14"/>
      <c r="N14"/>
      <c r="O14"/>
      <c r="P14"/>
      <c r="Q14"/>
      <c r="R14"/>
      <c r="S14"/>
      <c r="T14"/>
      <c r="U14"/>
      <c r="V14"/>
      <c r="W14"/>
      <c r="X14" s="10">
        <f t="shared" si="9"/>
        <v>6</v>
      </c>
      <c r="Y14" s="10">
        <f t="shared" si="1"/>
        <v>230.70000000000002</v>
      </c>
      <c r="Z14" s="10">
        <f t="shared" si="10"/>
        <v>2.5994798439531857</v>
      </c>
      <c r="AF14" s="10" t="s">
        <v>23</v>
      </c>
      <c r="AG14" s="10">
        <f t="shared" si="2"/>
        <v>0</v>
      </c>
      <c r="AH14" s="10">
        <f t="shared" si="3"/>
        <v>0</v>
      </c>
      <c r="AI14" s="10">
        <f t="shared" si="4"/>
        <v>0</v>
      </c>
      <c r="AJ14" s="10">
        <f t="shared" si="5"/>
        <v>0</v>
      </c>
      <c r="AK14" s="10">
        <f t="shared" si="6"/>
        <v>0</v>
      </c>
      <c r="AL14" s="10">
        <f t="shared" si="7"/>
        <v>0</v>
      </c>
      <c r="AM14" s="10">
        <f t="shared" si="8"/>
        <v>0</v>
      </c>
    </row>
    <row r="15" spans="1:39" x14ac:dyDescent="0.2">
      <c r="A15" t="s">
        <v>13</v>
      </c>
      <c r="B15" s="45" t="s">
        <v>360</v>
      </c>
      <c r="C15" s="45" t="s">
        <v>365</v>
      </c>
      <c r="D15" s="45" t="s">
        <v>806</v>
      </c>
      <c r="E15" s="45" t="s">
        <v>269</v>
      </c>
      <c r="F15" s="46">
        <v>34.6</v>
      </c>
      <c r="G15" s="47">
        <v>89.95</v>
      </c>
      <c r="H15" s="13">
        <v>1</v>
      </c>
      <c r="I15" s="13">
        <v>1</v>
      </c>
      <c r="J15" s="13">
        <v>2</v>
      </c>
      <c r="K15" s="13">
        <v>1</v>
      </c>
      <c r="L15" s="13">
        <v>1</v>
      </c>
      <c r="M15"/>
      <c r="N15"/>
      <c r="O15"/>
      <c r="P15"/>
      <c r="Q15"/>
      <c r="R15"/>
      <c r="S15"/>
      <c r="T15"/>
      <c r="U15"/>
      <c r="V15"/>
      <c r="W15"/>
      <c r="X15" s="10">
        <f t="shared" si="9"/>
        <v>6</v>
      </c>
      <c r="Y15" s="10">
        <f t="shared" si="1"/>
        <v>207.60000000000002</v>
      </c>
      <c r="Z15" s="10">
        <f t="shared" si="10"/>
        <v>2.5997109826589595</v>
      </c>
      <c r="AF15" s="10" t="str">
        <f>A1</f>
        <v>Zilch</v>
      </c>
      <c r="AG15" s="10">
        <f>SUM(AG3:AG14)</f>
        <v>1683.9</v>
      </c>
      <c r="AH15" s="10">
        <f t="shared" ref="AH15:AM15" si="11">SUM(AH3:AH14)</f>
        <v>9</v>
      </c>
      <c r="AI15" s="10">
        <f t="shared" si="11"/>
        <v>9</v>
      </c>
      <c r="AJ15" s="10">
        <f t="shared" si="11"/>
        <v>18</v>
      </c>
      <c r="AK15" s="10">
        <f t="shared" si="11"/>
        <v>9</v>
      </c>
      <c r="AL15" s="10">
        <f t="shared" si="11"/>
        <v>9</v>
      </c>
      <c r="AM15" s="10">
        <f t="shared" si="11"/>
        <v>0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9"/>
        <v>0</v>
      </c>
      <c r="Y16" s="10">
        <f t="shared" si="1"/>
        <v>0</v>
      </c>
      <c r="Z16" s="10" t="e">
        <f t="shared" si="10"/>
        <v>#DIV/0!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9"/>
        <v>0</v>
      </c>
      <c r="Y17" s="10">
        <f t="shared" si="1"/>
        <v>0</v>
      </c>
      <c r="Z17" s="10" t="e">
        <f t="shared" si="10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9"/>
        <v>0</v>
      </c>
      <c r="Y18" s="10">
        <f t="shared" si="1"/>
        <v>0</v>
      </c>
      <c r="Z18" s="10" t="e">
        <f t="shared" si="10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9"/>
        <v>0</v>
      </c>
      <c r="Y19" s="10">
        <f t="shared" si="1"/>
        <v>0</v>
      </c>
      <c r="Z19" s="10" t="e">
        <f t="shared" si="10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9"/>
        <v>0</v>
      </c>
      <c r="Y20" s="10">
        <f t="shared" si="1"/>
        <v>0</v>
      </c>
      <c r="Z20" s="10" t="e">
        <f t="shared" si="10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9"/>
        <v>0</v>
      </c>
      <c r="Y21" s="10">
        <f t="shared" si="1"/>
        <v>0</v>
      </c>
      <c r="Z21" s="10" t="e">
        <f t="shared" si="10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9"/>
        <v>0</v>
      </c>
      <c r="Y22" s="10">
        <f>F22*X22</f>
        <v>0</v>
      </c>
      <c r="Z22" s="10" t="e">
        <f>SUM(G22/F22)</f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9"/>
        <v>0</v>
      </c>
      <c r="Y23" s="10">
        <f t="shared" ref="Y23:Y31" si="12">F23*X23</f>
        <v>0</v>
      </c>
      <c r="Z23" s="10" t="e">
        <f t="shared" ref="Z23:Z24" si="13">SUM(G23/F23)</f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9"/>
        <v>0</v>
      </c>
      <c r="Y24" s="10">
        <f t="shared" si="12"/>
        <v>0</v>
      </c>
      <c r="Z24" s="10" t="e">
        <f t="shared" si="13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9"/>
        <v>0</v>
      </c>
      <c r="Y25" s="10">
        <f t="shared" si="12"/>
        <v>0</v>
      </c>
      <c r="Z25" s="10" t="e">
        <f t="shared" ref="Z25:Z51" si="14">SUM(G25/F25)</f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9"/>
        <v>0</v>
      </c>
      <c r="Y26" s="10">
        <f t="shared" si="12"/>
        <v>0</v>
      </c>
      <c r="Z26" s="10" t="e">
        <f t="shared" si="14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9"/>
        <v>0</v>
      </c>
      <c r="Y27" s="10">
        <f t="shared" si="12"/>
        <v>0</v>
      </c>
      <c r="Z27" s="10" t="e">
        <f t="shared" si="14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9"/>
        <v>0</v>
      </c>
      <c r="Y28" s="10">
        <f t="shared" si="12"/>
        <v>0</v>
      </c>
      <c r="Z28" s="10" t="e">
        <f t="shared" si="14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9"/>
        <v>0</v>
      </c>
      <c r="Y29" s="10">
        <f t="shared" si="12"/>
        <v>0</v>
      </c>
      <c r="Z29" s="10" t="e">
        <f t="shared" si="14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9"/>
        <v>0</v>
      </c>
      <c r="Y30" s="10">
        <f t="shared" si="12"/>
        <v>0</v>
      </c>
      <c r="Z30" s="10" t="e">
        <f t="shared" si="14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9"/>
        <v>0</v>
      </c>
      <c r="Y31" s="10">
        <f t="shared" si="12"/>
        <v>0</v>
      </c>
      <c r="Z31" s="10" t="e">
        <f t="shared" si="14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9"/>
        <v>0</v>
      </c>
      <c r="Y32" s="10">
        <f t="shared" ref="Y32:Y51" si="15">F32*X32</f>
        <v>0</v>
      </c>
      <c r="Z32" s="10" t="e">
        <f t="shared" si="14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9"/>
        <v>0</v>
      </c>
      <c r="Y33" s="10">
        <f t="shared" si="15"/>
        <v>0</v>
      </c>
      <c r="Z33" s="10" t="e">
        <f t="shared" si="14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9"/>
        <v>0</v>
      </c>
      <c r="Y34" s="10">
        <f t="shared" si="15"/>
        <v>0</v>
      </c>
      <c r="Z34" s="10" t="e">
        <f t="shared" si="14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9"/>
        <v>0</v>
      </c>
      <c r="Y35" s="10">
        <f t="shared" si="15"/>
        <v>0</v>
      </c>
      <c r="Z35" s="10" t="e">
        <f t="shared" si="14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9"/>
        <v>0</v>
      </c>
      <c r="Y36" s="10">
        <f t="shared" si="15"/>
        <v>0</v>
      </c>
      <c r="Z36" s="10" t="e">
        <f t="shared" si="14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9"/>
        <v>0</v>
      </c>
      <c r="Y37" s="10">
        <f t="shared" si="15"/>
        <v>0</v>
      </c>
      <c r="Z37" s="10" t="e">
        <f t="shared" si="14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9"/>
        <v>0</v>
      </c>
      <c r="Y38" s="10">
        <f t="shared" si="15"/>
        <v>0</v>
      </c>
      <c r="Z38" s="10" t="e">
        <f t="shared" si="14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9"/>
        <v>0</v>
      </c>
      <c r="Y39" s="10">
        <f t="shared" si="15"/>
        <v>0</v>
      </c>
      <c r="Z39" s="10" t="e">
        <f t="shared" si="14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9"/>
        <v>0</v>
      </c>
      <c r="Y40" s="10">
        <f t="shared" si="15"/>
        <v>0</v>
      </c>
      <c r="Z40" s="10" t="e">
        <f t="shared" si="14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9"/>
        <v>0</v>
      </c>
      <c r="Y41" s="10">
        <f t="shared" si="15"/>
        <v>0</v>
      </c>
      <c r="Z41" s="10" t="e">
        <f t="shared" si="14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9"/>
        <v>0</v>
      </c>
      <c r="Y42" s="10">
        <f t="shared" si="15"/>
        <v>0</v>
      </c>
      <c r="Z42" s="10" t="e">
        <f t="shared" si="14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9"/>
        <v>0</v>
      </c>
      <c r="Y43" s="10">
        <f t="shared" si="15"/>
        <v>0</v>
      </c>
      <c r="Z43" s="10" t="e">
        <f t="shared" si="14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9"/>
        <v>0</v>
      </c>
      <c r="Y44" s="10">
        <f t="shared" si="15"/>
        <v>0</v>
      </c>
      <c r="Z44" s="10" t="e">
        <f t="shared" si="14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9"/>
        <v>0</v>
      </c>
      <c r="Y45" s="10">
        <f t="shared" si="15"/>
        <v>0</v>
      </c>
      <c r="Z45" s="10" t="e">
        <f t="shared" si="14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9"/>
        <v>0</v>
      </c>
      <c r="Y46" s="10">
        <f t="shared" si="15"/>
        <v>0</v>
      </c>
      <c r="Z46" s="10" t="e">
        <f t="shared" si="14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9"/>
        <v>0</v>
      </c>
      <c r="Y47" s="10">
        <f t="shared" si="15"/>
        <v>0</v>
      </c>
      <c r="Z47" s="10" t="e">
        <f t="shared" si="14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9"/>
        <v>0</v>
      </c>
      <c r="Y48" s="10">
        <f t="shared" si="15"/>
        <v>0</v>
      </c>
      <c r="Z48" s="10" t="e">
        <f t="shared" si="14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9"/>
        <v>0</v>
      </c>
      <c r="Y49" s="10">
        <f t="shared" si="15"/>
        <v>0</v>
      </c>
      <c r="Z49" s="10" t="e">
        <f t="shared" si="14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9"/>
        <v>0</v>
      </c>
      <c r="Y50" s="10">
        <f t="shared" si="15"/>
        <v>0</v>
      </c>
      <c r="Z50" s="10" t="e">
        <f t="shared" si="14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9"/>
        <v>0</v>
      </c>
      <c r="Y51" s="10">
        <f t="shared" si="15"/>
        <v>0</v>
      </c>
      <c r="Z51" s="10" t="e">
        <f t="shared" si="14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9"/>
        <v>0</v>
      </c>
      <c r="Y52" s="10">
        <f t="shared" ref="Y52:Y83" si="16">F52*X52</f>
        <v>0</v>
      </c>
      <c r="Z52" s="10" t="e">
        <f t="shared" ref="Z52:Z69" si="17">SUM(G52/F52)</f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9"/>
        <v>0</v>
      </c>
      <c r="Y53" s="10">
        <f t="shared" si="16"/>
        <v>0</v>
      </c>
      <c r="Z53" s="10" t="e">
        <f t="shared" si="17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9"/>
        <v>0</v>
      </c>
      <c r="Y54" s="10">
        <f t="shared" si="16"/>
        <v>0</v>
      </c>
      <c r="Z54" s="10" t="e">
        <f t="shared" si="17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9"/>
        <v>0</v>
      </c>
      <c r="Y55" s="10">
        <f t="shared" si="16"/>
        <v>0</v>
      </c>
      <c r="Z55" s="10" t="e">
        <f t="shared" si="17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9"/>
        <v>0</v>
      </c>
      <c r="Y56" s="10">
        <f t="shared" si="16"/>
        <v>0</v>
      </c>
      <c r="Z56" s="10" t="e">
        <f t="shared" si="17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ref="X57:X120" si="18">SUM(H57:M57)</f>
        <v>0</v>
      </c>
      <c r="Y57" s="10">
        <f t="shared" si="16"/>
        <v>0</v>
      </c>
      <c r="Z57" s="10" t="e">
        <f t="shared" si="17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8"/>
        <v>0</v>
      </c>
      <c r="Y58" s="10">
        <f t="shared" si="16"/>
        <v>0</v>
      </c>
      <c r="Z58" s="10" t="e">
        <f t="shared" si="17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8"/>
        <v>0</v>
      </c>
      <c r="Y59" s="10">
        <f t="shared" si="16"/>
        <v>0</v>
      </c>
      <c r="Z59" s="10" t="e">
        <f t="shared" si="17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8"/>
        <v>0</v>
      </c>
      <c r="Y60" s="10">
        <f t="shared" si="16"/>
        <v>0</v>
      </c>
      <c r="Z60" s="10" t="e">
        <f t="shared" si="17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8"/>
        <v>0</v>
      </c>
      <c r="Y61" s="10">
        <f t="shared" si="16"/>
        <v>0</v>
      </c>
      <c r="Z61" s="10" t="e">
        <f t="shared" si="17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8"/>
        <v>0</v>
      </c>
      <c r="Y62" s="10">
        <f t="shared" si="16"/>
        <v>0</v>
      </c>
      <c r="Z62" s="10" t="e">
        <f t="shared" si="17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8"/>
        <v>0</v>
      </c>
      <c r="Y63" s="10">
        <f t="shared" si="16"/>
        <v>0</v>
      </c>
      <c r="Z63" s="10" t="e">
        <f t="shared" si="17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8"/>
        <v>0</v>
      </c>
      <c r="Y64" s="10">
        <f t="shared" si="16"/>
        <v>0</v>
      </c>
      <c r="Z64" s="10" t="e">
        <f t="shared" si="17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8"/>
        <v>0</v>
      </c>
      <c r="Y65" s="10">
        <f t="shared" si="16"/>
        <v>0</v>
      </c>
      <c r="Z65" s="10" t="e">
        <f t="shared" si="17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8"/>
        <v>0</v>
      </c>
      <c r="Y66" s="10">
        <f t="shared" si="16"/>
        <v>0</v>
      </c>
      <c r="Z66" s="10" t="e">
        <f t="shared" si="17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8"/>
        <v>0</v>
      </c>
      <c r="Y67" s="10">
        <f t="shared" si="16"/>
        <v>0</v>
      </c>
      <c r="Z67" s="10" t="e">
        <f t="shared" si="17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8"/>
        <v>0</v>
      </c>
      <c r="Y68" s="10">
        <f t="shared" si="16"/>
        <v>0</v>
      </c>
      <c r="Z68" s="10" t="e">
        <f t="shared" si="17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8"/>
        <v>0</v>
      </c>
      <c r="Y69" s="10">
        <f t="shared" si="16"/>
        <v>0</v>
      </c>
      <c r="Z69" s="10" t="e">
        <f t="shared" si="17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8"/>
        <v>0</v>
      </c>
      <c r="Y70" s="10">
        <f t="shared" si="16"/>
        <v>0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8"/>
        <v>0</v>
      </c>
      <c r="Y71" s="10">
        <f t="shared" si="16"/>
        <v>0</v>
      </c>
      <c r="Z71" s="10" t="e">
        <f t="shared" ref="Z71:Z78" si="19">SUM(G71/F71)</f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8"/>
        <v>0</v>
      </c>
      <c r="Y72" s="10">
        <f t="shared" si="16"/>
        <v>0</v>
      </c>
      <c r="Z72" s="10" t="e">
        <f t="shared" si="19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8"/>
        <v>0</v>
      </c>
      <c r="Y73" s="10">
        <f t="shared" si="16"/>
        <v>0</v>
      </c>
      <c r="Z73" s="10" t="e">
        <f t="shared" si="19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8"/>
        <v>0</v>
      </c>
      <c r="Y74" s="10">
        <f t="shared" si="16"/>
        <v>0</v>
      </c>
      <c r="Z74" s="10" t="e">
        <f t="shared" si="19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8"/>
        <v>0</v>
      </c>
      <c r="Y75" s="10">
        <f t="shared" si="16"/>
        <v>0</v>
      </c>
      <c r="Z75" s="10" t="e">
        <f t="shared" si="19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8"/>
        <v>0</v>
      </c>
      <c r="Y76" s="10">
        <f t="shared" si="16"/>
        <v>0</v>
      </c>
      <c r="Z76" s="10" t="e">
        <f t="shared" si="19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8"/>
        <v>0</v>
      </c>
      <c r="Y77" s="10">
        <f t="shared" si="16"/>
        <v>0</v>
      </c>
      <c r="Z77" s="10" t="e">
        <f t="shared" si="19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8"/>
        <v>0</v>
      </c>
      <c r="Y78" s="10">
        <f t="shared" si="16"/>
        <v>0</v>
      </c>
      <c r="Z78" s="10" t="e">
        <f t="shared" si="19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8"/>
        <v>0</v>
      </c>
      <c r="Y79" s="10">
        <f t="shared" si="16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8"/>
        <v>0</v>
      </c>
      <c r="Y80" s="10">
        <f t="shared" si="16"/>
        <v>0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8"/>
        <v>0</v>
      </c>
      <c r="Y81" s="10">
        <f t="shared" si="16"/>
        <v>0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8"/>
        <v>0</v>
      </c>
      <c r="Y82" s="10">
        <f t="shared" si="16"/>
        <v>0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8"/>
        <v>0</v>
      </c>
      <c r="Y83" s="10">
        <f t="shared" si="16"/>
        <v>0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8"/>
        <v>0</v>
      </c>
      <c r="Y84" s="10">
        <f t="shared" ref="Y84:Y115" si="20">F84*X84</f>
        <v>0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8"/>
        <v>0</v>
      </c>
      <c r="Y85" s="10">
        <f t="shared" si="20"/>
        <v>0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8"/>
        <v>0</v>
      </c>
      <c r="Y86" s="10">
        <f t="shared" si="20"/>
        <v>0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8"/>
        <v>0</v>
      </c>
      <c r="Y87" s="10">
        <f t="shared" si="20"/>
        <v>0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8"/>
        <v>0</v>
      </c>
      <c r="Y88" s="10">
        <f t="shared" si="20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8"/>
        <v>0</v>
      </c>
      <c r="Y89" s="10">
        <f t="shared" si="20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8"/>
        <v>0</v>
      </c>
      <c r="Y90" s="10">
        <f t="shared" si="20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8"/>
        <v>0</v>
      </c>
      <c r="Y91" s="10">
        <f t="shared" si="20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8"/>
        <v>0</v>
      </c>
      <c r="Y92" s="10">
        <f t="shared" si="20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8"/>
        <v>0</v>
      </c>
      <c r="Y93" s="10">
        <f t="shared" si="20"/>
        <v>0</v>
      </c>
      <c r="Z93" s="10" t="s">
        <v>50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8"/>
        <v>0</v>
      </c>
      <c r="Y94" s="10">
        <f t="shared" si="20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8"/>
        <v>0</v>
      </c>
      <c r="Y95" s="10">
        <f t="shared" si="20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8"/>
        <v>0</v>
      </c>
      <c r="Y96" s="10">
        <f t="shared" si="20"/>
        <v>0</v>
      </c>
    </row>
    <row r="97" spans="1:2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8"/>
        <v>0</v>
      </c>
      <c r="Y97" s="10">
        <f t="shared" si="20"/>
        <v>0</v>
      </c>
    </row>
    <row r="98" spans="1:2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8"/>
        <v>0</v>
      </c>
      <c r="Y98" s="10">
        <f t="shared" si="20"/>
        <v>0</v>
      </c>
    </row>
    <row r="99" spans="1:2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8"/>
        <v>0</v>
      </c>
      <c r="Y99" s="10">
        <f t="shared" si="20"/>
        <v>0</v>
      </c>
    </row>
    <row r="100" spans="1:2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8"/>
        <v>0</v>
      </c>
      <c r="Y100" s="10">
        <f t="shared" si="20"/>
        <v>0</v>
      </c>
    </row>
    <row r="101" spans="1:2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8"/>
        <v>0</v>
      </c>
      <c r="Y101" s="10">
        <f t="shared" si="20"/>
        <v>0</v>
      </c>
    </row>
    <row r="102" spans="1:2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8"/>
        <v>0</v>
      </c>
      <c r="Y102" s="10">
        <f t="shared" si="20"/>
        <v>0</v>
      </c>
    </row>
    <row r="103" spans="1:2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8"/>
        <v>0</v>
      </c>
      <c r="Y103" s="10">
        <f t="shared" si="20"/>
        <v>0</v>
      </c>
    </row>
    <row r="104" spans="1:2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8"/>
        <v>0</v>
      </c>
      <c r="Y104" s="10">
        <f t="shared" si="20"/>
        <v>0</v>
      </c>
    </row>
    <row r="105" spans="1:2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8"/>
        <v>0</v>
      </c>
      <c r="Y105" s="10">
        <f t="shared" si="20"/>
        <v>0</v>
      </c>
    </row>
    <row r="106" spans="1:2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8"/>
        <v>0</v>
      </c>
      <c r="Y106" s="10">
        <f t="shared" si="20"/>
        <v>0</v>
      </c>
    </row>
    <row r="107" spans="1:2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8"/>
        <v>0</v>
      </c>
      <c r="Y107" s="10">
        <f t="shared" si="20"/>
        <v>0</v>
      </c>
    </row>
    <row r="108" spans="1:2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8"/>
        <v>0</v>
      </c>
      <c r="Y108" s="10">
        <f t="shared" si="20"/>
        <v>0</v>
      </c>
    </row>
    <row r="109" spans="1:2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8"/>
        <v>0</v>
      </c>
      <c r="Y109" s="10">
        <f t="shared" si="20"/>
        <v>0</v>
      </c>
    </row>
    <row r="110" spans="1:2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8"/>
        <v>0</v>
      </c>
      <c r="Y110" s="10">
        <f t="shared" si="20"/>
        <v>0</v>
      </c>
    </row>
    <row r="111" spans="1:2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8"/>
        <v>0</v>
      </c>
      <c r="Y111" s="10">
        <f t="shared" si="20"/>
        <v>0</v>
      </c>
    </row>
    <row r="112" spans="1:2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8"/>
        <v>0</v>
      </c>
      <c r="Y112" s="10">
        <f t="shared" si="20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8"/>
        <v>0</v>
      </c>
      <c r="Y113" s="10">
        <f t="shared" si="20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8"/>
        <v>0</v>
      </c>
      <c r="Y114" s="10">
        <f t="shared" si="20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8"/>
        <v>0</v>
      </c>
      <c r="Y115" s="10">
        <f t="shared" si="20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8"/>
        <v>0</v>
      </c>
      <c r="Y116" s="10">
        <f t="shared" ref="Y116:Y147" si="21">F116*X116</f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8"/>
        <v>0</v>
      </c>
      <c r="Y117" s="10">
        <f t="shared" si="21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8"/>
        <v>0</v>
      </c>
      <c r="Y118" s="10">
        <f t="shared" si="21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8"/>
        <v>0</v>
      </c>
      <c r="Y119" s="10">
        <f t="shared" si="21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8"/>
        <v>0</v>
      </c>
      <c r="Y120" s="10">
        <f t="shared" si="21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ref="X121:X180" si="22">SUM(H121:M121)</f>
        <v>0</v>
      </c>
      <c r="Y121" s="10">
        <f t="shared" si="21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22"/>
        <v>0</v>
      </c>
      <c r="Y122" s="10">
        <f t="shared" si="21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22"/>
        <v>0</v>
      </c>
      <c r="Y123" s="10">
        <f t="shared" si="21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22"/>
        <v>0</v>
      </c>
      <c r="Y124" s="10">
        <f t="shared" si="21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22"/>
        <v>0</v>
      </c>
      <c r="Y125" s="10">
        <f t="shared" si="21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22"/>
        <v>0</v>
      </c>
      <c r="Y126" s="10">
        <f t="shared" si="21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22"/>
        <v>0</v>
      </c>
      <c r="Y127" s="10">
        <f t="shared" si="21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22"/>
        <v>0</v>
      </c>
      <c r="Y128" s="10">
        <f t="shared" si="21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22"/>
        <v>0</v>
      </c>
      <c r="Y129" s="10">
        <f t="shared" si="21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22"/>
        <v>0</v>
      </c>
      <c r="Y130" s="10">
        <f t="shared" si="21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22"/>
        <v>0</v>
      </c>
      <c r="Y131" s="10">
        <f t="shared" si="21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22"/>
        <v>0</v>
      </c>
      <c r="Y132" s="10">
        <f t="shared" si="21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22"/>
        <v>0</v>
      </c>
      <c r="Y133" s="10">
        <f t="shared" si="21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22"/>
        <v>0</v>
      </c>
      <c r="Y134" s="10">
        <f t="shared" si="21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22"/>
        <v>0</v>
      </c>
      <c r="Y135" s="10">
        <f t="shared" si="21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22"/>
        <v>0</v>
      </c>
      <c r="Y136" s="10">
        <f t="shared" si="21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22"/>
        <v>0</v>
      </c>
      <c r="Y137" s="10">
        <f t="shared" si="21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22"/>
        <v>0</v>
      </c>
      <c r="Y138" s="10">
        <f t="shared" si="21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22"/>
        <v>0</v>
      </c>
      <c r="Y139" s="10">
        <f t="shared" si="21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22"/>
        <v>0</v>
      </c>
      <c r="Y140" s="10">
        <f t="shared" si="21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22"/>
        <v>0</v>
      </c>
      <c r="Y141" s="10">
        <f t="shared" si="21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22"/>
        <v>0</v>
      </c>
      <c r="Y142" s="10">
        <f t="shared" si="21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22"/>
        <v>0</v>
      </c>
      <c r="Y143" s="10">
        <f t="shared" si="21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22"/>
        <v>0</v>
      </c>
      <c r="Y144" s="10">
        <f t="shared" si="21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22"/>
        <v>0</v>
      </c>
      <c r="Y145" s="10">
        <f t="shared" si="21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22"/>
        <v>0</v>
      </c>
      <c r="Y146" s="10">
        <f t="shared" si="21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22"/>
        <v>0</v>
      </c>
      <c r="Y147" s="10">
        <f t="shared" si="21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22"/>
        <v>0</v>
      </c>
      <c r="Y148" s="10">
        <f t="shared" ref="Y148:Y179" si="23">F148*X148</f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22"/>
        <v>0</v>
      </c>
      <c r="Y149" s="10">
        <f t="shared" si="23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22"/>
        <v>0</v>
      </c>
      <c r="Y150" s="10">
        <f t="shared" si="23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22"/>
        <v>0</v>
      </c>
      <c r="Y151" s="10">
        <f t="shared" si="23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22"/>
        <v>0</v>
      </c>
      <c r="Y152" s="10">
        <f t="shared" si="23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22"/>
        <v>0</v>
      </c>
      <c r="Y153" s="10">
        <f t="shared" si="23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22"/>
        <v>0</v>
      </c>
      <c r="Y154" s="10">
        <f t="shared" si="23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22"/>
        <v>0</v>
      </c>
      <c r="Y155" s="10">
        <f t="shared" si="23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22"/>
        <v>0</v>
      </c>
      <c r="Y156" s="10">
        <f t="shared" si="23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22"/>
        <v>0</v>
      </c>
      <c r="Y157" s="10">
        <f t="shared" si="23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22"/>
        <v>0</v>
      </c>
      <c r="Y158" s="10">
        <f t="shared" si="23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22"/>
        <v>0</v>
      </c>
      <c r="Y159" s="10">
        <f t="shared" si="23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22"/>
        <v>0</v>
      </c>
      <c r="Y160" s="10">
        <f t="shared" si="23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22"/>
        <v>0</v>
      </c>
      <c r="Y161" s="10">
        <f t="shared" si="23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22"/>
        <v>0</v>
      </c>
      <c r="Y162" s="10">
        <f t="shared" si="23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22"/>
        <v>0</v>
      </c>
      <c r="Y163" s="10">
        <f t="shared" si="23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22"/>
        <v>0</v>
      </c>
      <c r="Y164" s="10">
        <f t="shared" si="23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22"/>
        <v>0</v>
      </c>
      <c r="Y165" s="10">
        <f t="shared" si="23"/>
        <v>0</v>
      </c>
    </row>
    <row r="166" spans="1:25" x14ac:dyDescent="0.2">
      <c r="A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22"/>
        <v>0</v>
      </c>
      <c r="Y166" s="10">
        <f t="shared" si="23"/>
        <v>0</v>
      </c>
    </row>
    <row r="167" spans="1:25" x14ac:dyDescent="0.2">
      <c r="A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22"/>
        <v>0</v>
      </c>
      <c r="Y167" s="10">
        <f t="shared" si="23"/>
        <v>0</v>
      </c>
    </row>
    <row r="168" spans="1:25" x14ac:dyDescent="0.2">
      <c r="A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22"/>
        <v>0</v>
      </c>
      <c r="Y168" s="10">
        <f t="shared" si="23"/>
        <v>0</v>
      </c>
    </row>
    <row r="169" spans="1:25" x14ac:dyDescent="0.2">
      <c r="A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22"/>
        <v>0</v>
      </c>
      <c r="Y169" s="10">
        <f t="shared" si="23"/>
        <v>0</v>
      </c>
    </row>
    <row r="170" spans="1:25" x14ac:dyDescent="0.2">
      <c r="A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22"/>
        <v>0</v>
      </c>
      <c r="Y170" s="10">
        <f t="shared" si="23"/>
        <v>0</v>
      </c>
    </row>
    <row r="171" spans="1:25" x14ac:dyDescent="0.2">
      <c r="A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22"/>
        <v>0</v>
      </c>
      <c r="Y171" s="10">
        <f t="shared" si="23"/>
        <v>0</v>
      </c>
    </row>
    <row r="172" spans="1:25" x14ac:dyDescent="0.2">
      <c r="A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22"/>
        <v>0</v>
      </c>
      <c r="Y172" s="10">
        <f t="shared" si="23"/>
        <v>0</v>
      </c>
    </row>
    <row r="173" spans="1:25" x14ac:dyDescent="0.2">
      <c r="A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22"/>
        <v>0</v>
      </c>
      <c r="Y173" s="10">
        <f t="shared" si="23"/>
        <v>0</v>
      </c>
    </row>
    <row r="174" spans="1:25" x14ac:dyDescent="0.2">
      <c r="A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22"/>
        <v>0</v>
      </c>
      <c r="Y174" s="10">
        <f t="shared" si="23"/>
        <v>0</v>
      </c>
    </row>
    <row r="175" spans="1:25" x14ac:dyDescent="0.2">
      <c r="A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22"/>
        <v>0</v>
      </c>
      <c r="Y175" s="10">
        <f t="shared" si="23"/>
        <v>0</v>
      </c>
    </row>
    <row r="176" spans="1:25" x14ac:dyDescent="0.2">
      <c r="A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22"/>
        <v>0</v>
      </c>
      <c r="Y176" s="10">
        <f t="shared" si="23"/>
        <v>0</v>
      </c>
    </row>
    <row r="177" spans="1:25" x14ac:dyDescent="0.2">
      <c r="A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22"/>
        <v>0</v>
      </c>
      <c r="Y177" s="10">
        <f t="shared" si="23"/>
        <v>0</v>
      </c>
    </row>
    <row r="178" spans="1:25" x14ac:dyDescent="0.2">
      <c r="A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22"/>
        <v>0</v>
      </c>
      <c r="Y178" s="10">
        <f t="shared" si="23"/>
        <v>0</v>
      </c>
    </row>
    <row r="179" spans="1:25" x14ac:dyDescent="0.2">
      <c r="A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22"/>
        <v>0</v>
      </c>
      <c r="Y179" s="10">
        <f t="shared" si="23"/>
        <v>0</v>
      </c>
    </row>
    <row r="180" spans="1:25" x14ac:dyDescent="0.2">
      <c r="A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22"/>
        <v>0</v>
      </c>
      <c r="Y180" s="10">
        <f t="shared" ref="Y180" si="24">F180*X180</f>
        <v>0</v>
      </c>
    </row>
    <row r="181" spans="1:25" x14ac:dyDescent="0.2">
      <c r="A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5" x14ac:dyDescent="0.2">
      <c r="A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>SUM(X3:X181)</f>
        <v>54</v>
      </c>
      <c r="Y182" s="10">
        <f>SUM(Y3:Y181)</f>
        <v>1683.9</v>
      </c>
    </row>
    <row r="183" spans="1:25" x14ac:dyDescent="0.2">
      <c r="A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5" x14ac:dyDescent="0.2">
      <c r="A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5" x14ac:dyDescent="0.2">
      <c r="A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5" x14ac:dyDescent="0.2">
      <c r="A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5" x14ac:dyDescent="0.2">
      <c r="A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5" x14ac:dyDescent="0.2">
      <c r="A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5" x14ac:dyDescent="0.2">
      <c r="A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5" x14ac:dyDescent="0.2">
      <c r="A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</sheetData>
  <phoneticPr fontId="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pane ySplit="740" activePane="bottomLeft"/>
      <selection activeCell="K12" sqref="K12"/>
      <selection pane="bottomLeft" activeCell="K12" sqref="K12"/>
    </sheetView>
  </sheetViews>
  <sheetFormatPr baseColWidth="10" defaultColWidth="8.83203125" defaultRowHeight="15" x14ac:dyDescent="0.2"/>
  <cols>
    <col min="1" max="1" width="14.33203125" bestFit="1" customWidth="1"/>
  </cols>
  <sheetData>
    <row r="1" spans="1:8" x14ac:dyDescent="0.2">
      <c r="A1" s="2" t="s">
        <v>5</v>
      </c>
      <c r="B1" s="2" t="s">
        <v>6</v>
      </c>
      <c r="C1" s="2">
        <v>8</v>
      </c>
      <c r="D1" s="2">
        <v>10</v>
      </c>
      <c r="E1" s="2">
        <v>12</v>
      </c>
      <c r="F1" s="2">
        <v>14</v>
      </c>
      <c r="G1" s="2">
        <v>16</v>
      </c>
      <c r="H1" s="2">
        <v>18</v>
      </c>
    </row>
    <row r="2" spans="1:8" x14ac:dyDescent="0.2">
      <c r="A2" t="e">
        <f>#REF!</f>
        <v>#REF!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t="e">
        <f>#REF!</f>
        <v>#REF!</v>
      </c>
    </row>
    <row r="3" spans="1:8" x14ac:dyDescent="0.2">
      <c r="A3" t="str">
        <f>Oui!AF15</f>
        <v>Oui</v>
      </c>
      <c r="B3">
        <f>Oui!AG15</f>
        <v>10157.19</v>
      </c>
      <c r="C3">
        <f>Oui!AH15</f>
        <v>32</v>
      </c>
      <c r="D3">
        <f>Oui!AI15</f>
        <v>65</v>
      </c>
      <c r="E3">
        <f>Oui!AJ15</f>
        <v>72</v>
      </c>
      <c r="F3">
        <f>Oui!AK15</f>
        <v>42</v>
      </c>
      <c r="G3">
        <f>Oui!AL15</f>
        <v>27</v>
      </c>
      <c r="H3">
        <f>Oui!AM15</f>
        <v>0</v>
      </c>
    </row>
    <row r="4" spans="1:8" x14ac:dyDescent="0.2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</row>
    <row r="5" spans="1:8" x14ac:dyDescent="0.2">
      <c r="A5" t="str">
        <f>AnaAlcazar!AF15</f>
        <v>AnaAlcazar</v>
      </c>
      <c r="B5">
        <f>AnaAlcazar!AG15</f>
        <v>3808</v>
      </c>
      <c r="C5">
        <f>AnaAlcazar!AH15</f>
        <v>5</v>
      </c>
      <c r="D5">
        <f>AnaAlcazar!AI15</f>
        <v>13</v>
      </c>
      <c r="E5">
        <f>AnaAlcazar!AJ15</f>
        <v>18</v>
      </c>
      <c r="F5">
        <f>AnaAlcazar!AK15</f>
        <v>12</v>
      </c>
      <c r="G5">
        <f>AnaAlcazar!AL15</f>
        <v>6</v>
      </c>
      <c r="H5">
        <f>AnaAlcazar!AM15</f>
        <v>0</v>
      </c>
    </row>
    <row r="6" spans="1:8" x14ac:dyDescent="0.2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</row>
    <row r="7" spans="1:8" x14ac:dyDescent="0.2">
      <c r="A7">
        <f>Gracee!V$16</f>
        <v>0</v>
      </c>
      <c r="B7">
        <f>Gracee!W$16</f>
        <v>0</v>
      </c>
      <c r="C7">
        <f>Gracee!X$16</f>
        <v>2</v>
      </c>
      <c r="D7">
        <f>Gracee!Y$16</f>
        <v>6.5</v>
      </c>
      <c r="E7">
        <f>Gracee!Z$16</f>
        <v>4.9230769230769234</v>
      </c>
      <c r="F7">
        <f>Gracee!AA$15</f>
        <v>0</v>
      </c>
      <c r="G7">
        <f>Gracee!AB$15</f>
        <v>0</v>
      </c>
      <c r="H7">
        <f>Gracee!AC$15</f>
        <v>0</v>
      </c>
    </row>
    <row r="8" spans="1:8" x14ac:dyDescent="0.2">
      <c r="A8" t="str">
        <f>Mac!AF$15</f>
        <v>Mac</v>
      </c>
      <c r="B8">
        <f>Mac!AG$15</f>
        <v>8256</v>
      </c>
      <c r="C8">
        <f>Mac!AH$15</f>
        <v>40</v>
      </c>
      <c r="D8">
        <f>Mac!AI$15</f>
        <v>42</v>
      </c>
      <c r="E8">
        <f>Mac!AJ$15</f>
        <v>67</v>
      </c>
      <c r="F8">
        <f>Mac!AK$15</f>
        <v>35</v>
      </c>
      <c r="G8">
        <f>Mac!AL$15</f>
        <v>8</v>
      </c>
      <c r="H8">
        <f>Mac!AM$15</f>
        <v>16</v>
      </c>
    </row>
    <row r="9" spans="1:8" x14ac:dyDescent="0.2">
      <c r="A9" t="str">
        <f>Apanage!AF$15</f>
        <v>Apanage</v>
      </c>
      <c r="B9">
        <f>Apanage!AG$15</f>
        <v>3414.5</v>
      </c>
      <c r="C9">
        <f>Apanage!AH$15</f>
        <v>6</v>
      </c>
      <c r="D9">
        <f>Apanage!AI$15</f>
        <v>18</v>
      </c>
      <c r="E9">
        <f>Apanage!AJ$15</f>
        <v>17</v>
      </c>
      <c r="F9">
        <f>Apanage!AK$15</f>
        <v>14</v>
      </c>
      <c r="G9">
        <f>Apanage!AL$15</f>
        <v>6</v>
      </c>
      <c r="H9">
        <f>Apanage!AM$15</f>
        <v>0</v>
      </c>
    </row>
    <row r="10" spans="1:8" x14ac:dyDescent="0.2">
      <c r="A10">
        <f>Repeat!V$15</f>
        <v>0</v>
      </c>
      <c r="B10">
        <f>Repeat!W$15</f>
        <v>0</v>
      </c>
      <c r="C10">
        <f>Repeat!X$15</f>
        <v>4</v>
      </c>
      <c r="D10">
        <f>Repeat!Y$15</f>
        <v>207.6</v>
      </c>
      <c r="E10">
        <f>Repeat!Z$15</f>
        <v>2.6782273603082851</v>
      </c>
      <c r="F10">
        <f>Repeat!AA$15</f>
        <v>0</v>
      </c>
      <c r="G10">
        <f>Repeat!AB$15</f>
        <v>0</v>
      </c>
      <c r="H10">
        <f>Repeat!AC$15</f>
        <v>0</v>
      </c>
    </row>
    <row r="11" spans="1:8" x14ac:dyDescent="0.2">
      <c r="A11" t="str">
        <f>KrisAna!AF$15</f>
        <v>KrisAna</v>
      </c>
      <c r="B11">
        <f>KrisAna!AG$15</f>
        <v>518</v>
      </c>
      <c r="C11">
        <f>KrisAna!AH$15</f>
        <v>42</v>
      </c>
      <c r="D11">
        <f>KrisAna!AI$15</f>
        <v>0</v>
      </c>
      <c r="E11">
        <f>KrisAna!AJ$15</f>
        <v>0</v>
      </c>
      <c r="F11">
        <f>KrisAna!AK$15</f>
        <v>0</v>
      </c>
      <c r="G11">
        <f>KrisAna!AL$15</f>
        <v>0</v>
      </c>
      <c r="H11">
        <f>KrisAna!AM$15</f>
        <v>0</v>
      </c>
    </row>
    <row r="12" spans="1:8" x14ac:dyDescent="0.2">
      <c r="A12">
        <f>PartTwo!V$15</f>
        <v>0</v>
      </c>
      <c r="B12">
        <f>PartTwo!W$15</f>
        <v>0</v>
      </c>
      <c r="C12">
        <f>PartTwo!X$15</f>
        <v>7</v>
      </c>
      <c r="D12">
        <f>PartTwo!Y$15</f>
        <v>61.81</v>
      </c>
      <c r="E12">
        <f>PartTwo!Z$15</f>
        <v>2.8255945639864097</v>
      </c>
      <c r="F12">
        <f>PartTwo!AA$15</f>
        <v>0</v>
      </c>
      <c r="G12">
        <f>PartTwo!AB$15</f>
        <v>0</v>
      </c>
      <c r="H12">
        <f>PartTwo!AC$15</f>
        <v>0</v>
      </c>
    </row>
    <row r="13" spans="1:8" x14ac:dyDescent="0.2">
      <c r="A13" t="str">
        <f>CarolineBiss!AF$15</f>
        <v>CarolineBiss</v>
      </c>
      <c r="B13">
        <f>CarolineBiss!AG$15</f>
        <v>3838.8600000000006</v>
      </c>
      <c r="C13">
        <f>CarolineBiss!AH$15</f>
        <v>4</v>
      </c>
      <c r="D13">
        <f>CarolineBiss!AI$15</f>
        <v>12</v>
      </c>
      <c r="E13">
        <f>CarolineBiss!AJ$15</f>
        <v>12</v>
      </c>
      <c r="F13">
        <f>CarolineBiss!AK$15</f>
        <v>10</v>
      </c>
      <c r="G13">
        <f>CarolineBiss!AL$15</f>
        <v>10</v>
      </c>
      <c r="H13">
        <f>CarolineBiss!AM$15</f>
        <v>6</v>
      </c>
    </row>
    <row r="14" spans="1:8" x14ac:dyDescent="0.2">
      <c r="A14" t="str">
        <f>Bulaggi!AF$15</f>
        <v>Bulaggi</v>
      </c>
      <c r="B14">
        <f ca="1">Bulaggi!AG$15</f>
        <v>716</v>
      </c>
      <c r="C14">
        <f ca="1">Bulaggi!AH$15</f>
        <v>30</v>
      </c>
      <c r="D14">
        <f ca="1">Bulaggi!AI$15</f>
        <v>0</v>
      </c>
      <c r="E14">
        <f ca="1">Bulaggi!AJ$15</f>
        <v>0</v>
      </c>
      <c r="F14">
        <f ca="1">Bulaggi!AK$15</f>
        <v>0</v>
      </c>
      <c r="G14">
        <f ca="1">Bulaggi!AL$15</f>
        <v>0</v>
      </c>
      <c r="H14">
        <f ca="1">Bulaggi!AM$15</f>
        <v>0</v>
      </c>
    </row>
    <row r="15" spans="1:8" x14ac:dyDescent="0.2">
      <c r="A15" t="str">
        <f>Fransa!AF$15</f>
        <v>Fransa</v>
      </c>
      <c r="B15">
        <f>Fransa!AG$15</f>
        <v>4715.8999999999996</v>
      </c>
      <c r="C15">
        <f>Fransa!AH$15</f>
        <v>43</v>
      </c>
      <c r="D15">
        <f>Fransa!AI$15</f>
        <v>88</v>
      </c>
      <c r="E15">
        <f>Fransa!AJ$15</f>
        <v>95</v>
      </c>
      <c r="F15">
        <f>Fransa!AK$15</f>
        <v>80</v>
      </c>
      <c r="G15">
        <f>Fransa!AL$15</f>
        <v>30</v>
      </c>
      <c r="H15">
        <f>Fransa!AM$15</f>
        <v>0</v>
      </c>
    </row>
    <row r="16" spans="1:8" x14ac:dyDescent="0.2">
      <c r="A16" t="e">
        <f>#REF!</f>
        <v>#REF!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</row>
    <row r="17" spans="1:8" x14ac:dyDescent="0.2">
      <c r="A17" t="str">
        <f>FrkL!AF$15</f>
        <v>FrankLyman</v>
      </c>
      <c r="B17">
        <f>FrkL!AG$15</f>
        <v>4224</v>
      </c>
      <c r="C17">
        <f>FrkL!AH$15</f>
        <v>1</v>
      </c>
      <c r="D17">
        <f>FrkL!AI$15</f>
        <v>16</v>
      </c>
      <c r="E17">
        <f>FrkL!AJ$15</f>
        <v>22</v>
      </c>
      <c r="F17">
        <f>FrkL!AK$15</f>
        <v>16</v>
      </c>
      <c r="G17">
        <f>FrkL!AL$15</f>
        <v>12</v>
      </c>
      <c r="H17">
        <f>FrkL!AM$15</f>
        <v>0</v>
      </c>
    </row>
    <row r="18" spans="1:8" x14ac:dyDescent="0.2">
      <c r="A18">
        <f>PureWhite!V$14</f>
        <v>0</v>
      </c>
      <c r="B18">
        <f>PureWhite!W$14</f>
        <v>0</v>
      </c>
      <c r="C18">
        <f>PureWhite!X$14</f>
        <v>1</v>
      </c>
      <c r="D18">
        <f>PureWhite!Y$14</f>
        <v>7</v>
      </c>
      <c r="E18">
        <f>PureWhite!Z$14</f>
        <v>2.7142857142857144</v>
      </c>
      <c r="F18">
        <f>PureWhite!AA$15</f>
        <v>0</v>
      </c>
      <c r="G18">
        <f>PureWhite!AB$15</f>
        <v>0</v>
      </c>
      <c r="H18">
        <f>PureWhite!AC$15</f>
        <v>0</v>
      </c>
    </row>
    <row r="19" spans="1:8" x14ac:dyDescent="0.2">
      <c r="A19">
        <f>NYDJ!W$15</f>
        <v>0</v>
      </c>
      <c r="B19">
        <f>NYDJ!X$15</f>
        <v>2337.5</v>
      </c>
      <c r="C19">
        <f>NYDJ!Y$15</f>
        <v>4</v>
      </c>
      <c r="D19">
        <f>NYDJ!Z$15</f>
        <v>12</v>
      </c>
      <c r="E19">
        <f>NYDJ!AA$15</f>
        <v>12</v>
      </c>
      <c r="F19">
        <f>NYDJ!AB$15</f>
        <v>9</v>
      </c>
      <c r="G19">
        <f>NYDJ!AC$15</f>
        <v>9</v>
      </c>
      <c r="H19">
        <f>NYDJ!AD$15</f>
        <v>6</v>
      </c>
    </row>
    <row r="20" spans="1:8" x14ac:dyDescent="0.2">
      <c r="A20" t="str">
        <f>MScotch!AF$15</f>
        <v>MScotch</v>
      </c>
      <c r="B20">
        <f>MScotch!AG$15</f>
        <v>4123.1000000000004</v>
      </c>
      <c r="C20">
        <f>MScotch!AH$15</f>
        <v>10</v>
      </c>
      <c r="D20">
        <f>MScotch!AI$15</f>
        <v>22</v>
      </c>
      <c r="E20">
        <f>MScotch!AJ$15</f>
        <v>28</v>
      </c>
      <c r="F20">
        <f>MScotch!AK$15</f>
        <v>18</v>
      </c>
      <c r="G20">
        <f>MScotch!AL$15</f>
        <v>15</v>
      </c>
      <c r="H20">
        <f>MScotch!AM$15</f>
        <v>0</v>
      </c>
    </row>
    <row r="21" spans="1:8" x14ac:dyDescent="0.2">
      <c r="A21" s="2" t="s">
        <v>7</v>
      </c>
      <c r="B21" s="2" t="e">
        <f>SUM(B2:B20)</f>
        <v>#REF!</v>
      </c>
      <c r="C21" s="2" t="e">
        <f t="shared" ref="C21:H21" si="0">SUM(C2:C20)</f>
        <v>#REF!</v>
      </c>
      <c r="D21" s="2" t="e">
        <f t="shared" si="0"/>
        <v>#REF!</v>
      </c>
      <c r="E21" s="2" t="e">
        <f t="shared" si="0"/>
        <v>#REF!</v>
      </c>
      <c r="F21" s="2" t="e">
        <f t="shared" si="0"/>
        <v>#REF!</v>
      </c>
      <c r="G21" s="2" t="e">
        <f t="shared" si="0"/>
        <v>#REF!</v>
      </c>
      <c r="H21" s="2" t="e">
        <f t="shared" si="0"/>
        <v>#REF!</v>
      </c>
    </row>
  </sheetData>
  <phoneticPr fontId="0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EAE6-20E5-7D43-8A1E-2231EA80E5F9}">
  <dimension ref="A1:AM191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1.5" bestFit="1" customWidth="1"/>
    <col min="3" max="3" width="11" bestFit="1" customWidth="1"/>
    <col min="4" max="4" width="26.83203125" bestFit="1" customWidth="1"/>
    <col min="5" max="5" width="11" bestFit="1" customWidth="1"/>
    <col min="6" max="6" width="9.6640625" customWidth="1"/>
    <col min="7" max="7" width="11" bestFit="1" customWidth="1"/>
    <col min="8" max="13" width="4.83203125" customWidth="1"/>
    <col min="14" max="23" width="4.83203125" hidden="1" customWidth="1"/>
    <col min="24" max="24" width="8.6640625" bestFit="1" customWidth="1"/>
    <col min="25" max="25" width="6.1640625" bestFit="1" customWidth="1"/>
    <col min="28" max="28" width="11.5" bestFit="1" customWidth="1"/>
  </cols>
  <sheetData>
    <row r="1" spans="1:39" ht="21" x14ac:dyDescent="0.25">
      <c r="A1" s="1" t="s">
        <v>576</v>
      </c>
      <c r="B1" s="2"/>
      <c r="C1" s="2"/>
      <c r="D1" s="2"/>
      <c r="E1" s="35">
        <f>X191</f>
        <v>30</v>
      </c>
      <c r="F1" s="35">
        <f>Y191</f>
        <v>1695</v>
      </c>
      <c r="G1" s="2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2"/>
      <c r="Y1" s="2"/>
      <c r="Z1" s="2"/>
      <c r="AG1" t="str">
        <f>$A$1</f>
        <v>Blank</v>
      </c>
      <c r="AH1" t="str">
        <f t="shared" ref="AH1:AM1" si="0">$A$1</f>
        <v>Blank</v>
      </c>
      <c r="AI1" t="str">
        <f t="shared" si="0"/>
        <v>Blank</v>
      </c>
      <c r="AJ1" t="str">
        <f t="shared" si="0"/>
        <v>Blank</v>
      </c>
      <c r="AK1" t="str">
        <f t="shared" si="0"/>
        <v>Blank</v>
      </c>
      <c r="AL1" t="str">
        <f t="shared" si="0"/>
        <v>Blank</v>
      </c>
      <c r="AM1" t="str">
        <f t="shared" si="0"/>
        <v>Blank</v>
      </c>
    </row>
    <row r="2" spans="1:39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>
        <v>38</v>
      </c>
      <c r="I2">
        <v>40</v>
      </c>
      <c r="J2">
        <v>42</v>
      </c>
      <c r="K2">
        <v>44</v>
      </c>
      <c r="L2">
        <v>46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2" t="s">
        <v>42</v>
      </c>
      <c r="Y2" s="2" t="s">
        <v>6</v>
      </c>
      <c r="Z2" s="2" t="s">
        <v>43</v>
      </c>
      <c r="AG2" t="s">
        <v>6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</row>
    <row r="3" spans="1:39" x14ac:dyDescent="0.2">
      <c r="Y3">
        <f t="shared" ref="Y3:Y66" si="1">F3*X3</f>
        <v>0</v>
      </c>
      <c r="AF3" t="s">
        <v>12</v>
      </c>
      <c r="AG3">
        <f t="shared" ref="AG3:AG14" si="2">SUMIF($A$3:$A$184,AF3,$Y$3:$Y$184)</f>
        <v>1695</v>
      </c>
      <c r="AH3">
        <f t="shared" ref="AH3:AH14" si="3">SUMIF($A$3:$A$184,AF3,$H$3:$H$184)</f>
        <v>0</v>
      </c>
      <c r="AI3">
        <f t="shared" ref="AI3:AI14" si="4">SUMIF($A$3:$A$184,AF3,$I$3:$I$184)</f>
        <v>10</v>
      </c>
      <c r="AJ3">
        <f t="shared" ref="AJ3:AJ14" si="5">SUMIF($A$3:$A$184,AF3,$J$3:$J$184)</f>
        <v>10</v>
      </c>
      <c r="AK3">
        <f t="shared" ref="AK3:AK14" si="6">SUMIF($A$3:$A$184,AF3,$K$3:$K$184)</f>
        <v>10</v>
      </c>
      <c r="AL3">
        <f t="shared" ref="AL3:AL14" si="7">SUMIF($A$3:$A$184,AF3,$L$3:$L$184)</f>
        <v>0</v>
      </c>
      <c r="AM3">
        <f t="shared" ref="AM3:AM14" si="8">SUMIF($A$3:$A$184,AF3,$M$3:$M$184)</f>
        <v>0</v>
      </c>
    </row>
    <row r="4" spans="1:39" x14ac:dyDescent="0.2">
      <c r="N4">
        <v>42</v>
      </c>
      <c r="O4">
        <v>35</v>
      </c>
      <c r="AF4" t="s">
        <v>13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0</v>
      </c>
      <c r="AK4">
        <f t="shared" si="6"/>
        <v>0</v>
      </c>
      <c r="AL4">
        <f t="shared" si="7"/>
        <v>0</v>
      </c>
      <c r="AM4">
        <f t="shared" si="8"/>
        <v>0</v>
      </c>
    </row>
    <row r="5" spans="1:39" x14ac:dyDescent="0.2"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AF5" t="s">
        <v>14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0</v>
      </c>
      <c r="AK5">
        <f t="shared" si="6"/>
        <v>0</v>
      </c>
      <c r="AL5">
        <f t="shared" si="7"/>
        <v>0</v>
      </c>
      <c r="AM5">
        <f t="shared" si="8"/>
        <v>0</v>
      </c>
    </row>
    <row r="6" spans="1:39" x14ac:dyDescent="0.2">
      <c r="AF6" t="s">
        <v>15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0</v>
      </c>
      <c r="AK6">
        <f t="shared" si="6"/>
        <v>0</v>
      </c>
      <c r="AL6">
        <f t="shared" si="7"/>
        <v>0</v>
      </c>
      <c r="AM6">
        <f t="shared" si="8"/>
        <v>0</v>
      </c>
    </row>
    <row r="7" spans="1:39" x14ac:dyDescent="0.2">
      <c r="A7" t="s">
        <v>109</v>
      </c>
      <c r="B7">
        <v>4858</v>
      </c>
      <c r="C7" t="s">
        <v>141</v>
      </c>
      <c r="F7">
        <v>88</v>
      </c>
      <c r="G7">
        <v>249</v>
      </c>
      <c r="I7">
        <v>1</v>
      </c>
      <c r="J7">
        <v>1</v>
      </c>
      <c r="K7">
        <v>1</v>
      </c>
      <c r="X7">
        <f t="shared" ref="X7:X65" si="9">SUM(H7:M7)</f>
        <v>3</v>
      </c>
      <c r="Y7">
        <f t="shared" si="1"/>
        <v>264</v>
      </c>
      <c r="Z7">
        <f t="shared" ref="Z7:Z66" si="10">SUM(G7/F7)</f>
        <v>2.8295454545454546</v>
      </c>
      <c r="AF7" t="s">
        <v>16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0</v>
      </c>
      <c r="AK7">
        <f t="shared" si="6"/>
        <v>0</v>
      </c>
      <c r="AL7">
        <f t="shared" si="7"/>
        <v>0</v>
      </c>
      <c r="AM7">
        <f t="shared" si="8"/>
        <v>0</v>
      </c>
    </row>
    <row r="8" spans="1:39" x14ac:dyDescent="0.2">
      <c r="A8" t="s">
        <v>109</v>
      </c>
      <c r="C8" t="s">
        <v>337</v>
      </c>
      <c r="F8">
        <v>58</v>
      </c>
      <c r="G8">
        <v>169</v>
      </c>
      <c r="I8">
        <v>1</v>
      </c>
      <c r="J8">
        <v>1</v>
      </c>
      <c r="K8">
        <v>1</v>
      </c>
      <c r="X8">
        <f t="shared" si="9"/>
        <v>3</v>
      </c>
      <c r="Y8">
        <f t="shared" si="1"/>
        <v>174</v>
      </c>
      <c r="Z8">
        <f t="shared" si="10"/>
        <v>2.9137931034482758</v>
      </c>
      <c r="AF8" t="s">
        <v>17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0</v>
      </c>
      <c r="AL8">
        <f t="shared" si="7"/>
        <v>0</v>
      </c>
      <c r="AM8">
        <f t="shared" si="8"/>
        <v>0</v>
      </c>
    </row>
    <row r="9" spans="1:39" x14ac:dyDescent="0.2">
      <c r="A9" t="s">
        <v>109</v>
      </c>
      <c r="C9" t="s">
        <v>337</v>
      </c>
      <c r="F9">
        <v>58</v>
      </c>
      <c r="G9">
        <v>169</v>
      </c>
      <c r="I9">
        <v>1</v>
      </c>
      <c r="J9">
        <v>1</v>
      </c>
      <c r="K9">
        <v>1</v>
      </c>
      <c r="X9">
        <f t="shared" si="9"/>
        <v>3</v>
      </c>
      <c r="Y9">
        <f t="shared" si="1"/>
        <v>174</v>
      </c>
      <c r="Z9">
        <f t="shared" si="10"/>
        <v>2.9137931034482758</v>
      </c>
      <c r="AF9" t="s">
        <v>18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</row>
    <row r="10" spans="1:39" x14ac:dyDescent="0.2">
      <c r="A10" t="s">
        <v>109</v>
      </c>
      <c r="C10" t="s">
        <v>141</v>
      </c>
      <c r="F10">
        <v>66</v>
      </c>
      <c r="G10">
        <v>189</v>
      </c>
      <c r="I10">
        <v>1</v>
      </c>
      <c r="J10">
        <v>1</v>
      </c>
      <c r="K10">
        <v>1</v>
      </c>
      <c r="X10">
        <f t="shared" si="9"/>
        <v>3</v>
      </c>
      <c r="Y10">
        <f t="shared" si="1"/>
        <v>198</v>
      </c>
      <c r="Z10">
        <f t="shared" si="10"/>
        <v>2.8636363636363638</v>
      </c>
      <c r="AF10" t="s">
        <v>19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0</v>
      </c>
      <c r="AK10">
        <f t="shared" si="6"/>
        <v>0</v>
      </c>
      <c r="AL10">
        <f t="shared" si="7"/>
        <v>0</v>
      </c>
      <c r="AM10">
        <f t="shared" si="8"/>
        <v>0</v>
      </c>
    </row>
    <row r="11" spans="1:39" x14ac:dyDescent="0.2">
      <c r="A11" t="s">
        <v>109</v>
      </c>
      <c r="C11" t="s">
        <v>189</v>
      </c>
      <c r="F11">
        <v>48</v>
      </c>
      <c r="G11">
        <v>139</v>
      </c>
      <c r="I11">
        <v>1</v>
      </c>
      <c r="J11">
        <v>1</v>
      </c>
      <c r="K11">
        <v>1</v>
      </c>
      <c r="X11">
        <f t="shared" si="9"/>
        <v>3</v>
      </c>
      <c r="Y11">
        <f t="shared" si="1"/>
        <v>144</v>
      </c>
      <c r="Z11">
        <f t="shared" si="10"/>
        <v>2.8958333333333335</v>
      </c>
      <c r="AF11" t="s">
        <v>20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0</v>
      </c>
      <c r="AK11">
        <f t="shared" si="6"/>
        <v>0</v>
      </c>
      <c r="AL11">
        <f t="shared" si="7"/>
        <v>0</v>
      </c>
      <c r="AM11">
        <f t="shared" si="8"/>
        <v>0</v>
      </c>
    </row>
    <row r="12" spans="1:39" x14ac:dyDescent="0.2">
      <c r="A12" t="s">
        <v>109</v>
      </c>
      <c r="C12" t="s">
        <v>144</v>
      </c>
      <c r="F12">
        <v>38</v>
      </c>
      <c r="G12">
        <v>109</v>
      </c>
      <c r="I12">
        <v>1</v>
      </c>
      <c r="J12">
        <v>1</v>
      </c>
      <c r="K12">
        <v>1</v>
      </c>
      <c r="X12">
        <f t="shared" si="9"/>
        <v>3</v>
      </c>
      <c r="Y12">
        <f t="shared" si="1"/>
        <v>114</v>
      </c>
      <c r="Z12">
        <f t="shared" si="10"/>
        <v>2.8684210526315788</v>
      </c>
      <c r="AF12" t="s">
        <v>21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0</v>
      </c>
      <c r="AK12">
        <f t="shared" si="6"/>
        <v>0</v>
      </c>
      <c r="AL12">
        <f t="shared" si="7"/>
        <v>0</v>
      </c>
      <c r="AM12">
        <f t="shared" si="8"/>
        <v>0</v>
      </c>
    </row>
    <row r="13" spans="1:39" x14ac:dyDescent="0.2">
      <c r="A13" t="s">
        <v>109</v>
      </c>
      <c r="C13" t="s">
        <v>144</v>
      </c>
      <c r="F13">
        <v>38</v>
      </c>
      <c r="G13">
        <v>109</v>
      </c>
      <c r="I13">
        <v>1</v>
      </c>
      <c r="J13">
        <v>1</v>
      </c>
      <c r="K13">
        <v>1</v>
      </c>
      <c r="X13">
        <f t="shared" si="9"/>
        <v>3</v>
      </c>
      <c r="Y13">
        <f t="shared" si="1"/>
        <v>114</v>
      </c>
      <c r="Z13">
        <f t="shared" si="10"/>
        <v>2.8684210526315788</v>
      </c>
      <c r="AF13" t="s">
        <v>22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0</v>
      </c>
      <c r="AK13">
        <f t="shared" si="6"/>
        <v>0</v>
      </c>
      <c r="AL13">
        <f t="shared" si="7"/>
        <v>0</v>
      </c>
      <c r="AM13">
        <f t="shared" si="8"/>
        <v>0</v>
      </c>
    </row>
    <row r="14" spans="1:39" x14ac:dyDescent="0.2">
      <c r="A14" t="s">
        <v>109</v>
      </c>
      <c r="C14" t="s">
        <v>144</v>
      </c>
      <c r="F14">
        <v>38</v>
      </c>
      <c r="G14">
        <v>109</v>
      </c>
      <c r="I14">
        <v>1</v>
      </c>
      <c r="J14">
        <v>1</v>
      </c>
      <c r="K14">
        <v>1</v>
      </c>
      <c r="X14">
        <f t="shared" si="9"/>
        <v>3</v>
      </c>
      <c r="Y14">
        <f t="shared" si="1"/>
        <v>114</v>
      </c>
      <c r="Z14">
        <f t="shared" si="10"/>
        <v>2.8684210526315788</v>
      </c>
      <c r="AF14" t="s">
        <v>23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</row>
    <row r="15" spans="1:39" x14ac:dyDescent="0.2">
      <c r="A15" t="s">
        <v>109</v>
      </c>
      <c r="C15" t="s">
        <v>144</v>
      </c>
      <c r="F15">
        <v>58</v>
      </c>
      <c r="G15">
        <v>169</v>
      </c>
      <c r="I15">
        <v>1</v>
      </c>
      <c r="J15">
        <v>1</v>
      </c>
      <c r="K15">
        <v>1</v>
      </c>
      <c r="X15">
        <f t="shared" si="9"/>
        <v>3</v>
      </c>
      <c r="Y15">
        <f t="shared" si="1"/>
        <v>174</v>
      </c>
      <c r="Z15">
        <f t="shared" si="10"/>
        <v>2.9137931034482758</v>
      </c>
      <c r="AF15" t="str">
        <f>A1</f>
        <v>Blank</v>
      </c>
      <c r="AG15">
        <f>SUM(AG3:AG14)</f>
        <v>1695</v>
      </c>
      <c r="AH15">
        <f t="shared" ref="AH15:AM15" si="11">SUM(AH3:AH14)</f>
        <v>0</v>
      </c>
      <c r="AI15">
        <f t="shared" si="11"/>
        <v>10</v>
      </c>
      <c r="AJ15">
        <f t="shared" si="11"/>
        <v>10</v>
      </c>
      <c r="AK15">
        <f t="shared" si="11"/>
        <v>10</v>
      </c>
      <c r="AL15">
        <f t="shared" si="11"/>
        <v>0</v>
      </c>
      <c r="AM15">
        <f t="shared" si="11"/>
        <v>0</v>
      </c>
    </row>
    <row r="16" spans="1:39" x14ac:dyDescent="0.2">
      <c r="A16" t="s">
        <v>109</v>
      </c>
      <c r="C16" t="s">
        <v>141</v>
      </c>
      <c r="F16">
        <v>75</v>
      </c>
      <c r="G16">
        <v>219</v>
      </c>
      <c r="I16">
        <v>1</v>
      </c>
      <c r="J16">
        <v>1</v>
      </c>
      <c r="K16">
        <v>1</v>
      </c>
      <c r="X16">
        <f t="shared" si="9"/>
        <v>3</v>
      </c>
      <c r="Y16">
        <f t="shared" si="1"/>
        <v>225</v>
      </c>
      <c r="Z16">
        <f t="shared" si="10"/>
        <v>2.92</v>
      </c>
    </row>
    <row r="17" spans="24:26" x14ac:dyDescent="0.2">
      <c r="X17">
        <f t="shared" si="9"/>
        <v>0</v>
      </c>
      <c r="Y17">
        <f t="shared" si="1"/>
        <v>0</v>
      </c>
      <c r="Z17" t="e">
        <f t="shared" si="10"/>
        <v>#DIV/0!</v>
      </c>
    </row>
    <row r="18" spans="24:26" x14ac:dyDescent="0.2">
      <c r="X18">
        <f t="shared" si="9"/>
        <v>0</v>
      </c>
      <c r="Y18">
        <f t="shared" si="1"/>
        <v>0</v>
      </c>
      <c r="Z18" t="e">
        <f t="shared" si="10"/>
        <v>#DIV/0!</v>
      </c>
    </row>
    <row r="19" spans="24:26" x14ac:dyDescent="0.2">
      <c r="X19">
        <f t="shared" si="9"/>
        <v>0</v>
      </c>
      <c r="Y19">
        <f t="shared" si="1"/>
        <v>0</v>
      </c>
      <c r="Z19" t="e">
        <f t="shared" si="10"/>
        <v>#DIV/0!</v>
      </c>
    </row>
    <row r="20" spans="24:26" x14ac:dyDescent="0.2">
      <c r="X20">
        <f t="shared" si="9"/>
        <v>0</v>
      </c>
      <c r="Y20">
        <f t="shared" si="1"/>
        <v>0</v>
      </c>
      <c r="Z20" t="e">
        <f t="shared" si="10"/>
        <v>#DIV/0!</v>
      </c>
    </row>
    <row r="21" spans="24:26" x14ac:dyDescent="0.2">
      <c r="X21">
        <f t="shared" si="9"/>
        <v>0</v>
      </c>
      <c r="Y21">
        <f t="shared" si="1"/>
        <v>0</v>
      </c>
      <c r="Z21" t="e">
        <f t="shared" si="10"/>
        <v>#DIV/0!</v>
      </c>
    </row>
    <row r="22" spans="24:26" x14ac:dyDescent="0.2">
      <c r="X22">
        <f t="shared" si="9"/>
        <v>0</v>
      </c>
      <c r="Y22">
        <f t="shared" si="1"/>
        <v>0</v>
      </c>
      <c r="Z22" t="e">
        <f t="shared" si="10"/>
        <v>#DIV/0!</v>
      </c>
    </row>
    <row r="23" spans="24:26" x14ac:dyDescent="0.2">
      <c r="X23">
        <f t="shared" si="9"/>
        <v>0</v>
      </c>
      <c r="Y23">
        <f t="shared" si="1"/>
        <v>0</v>
      </c>
      <c r="Z23" t="e">
        <f t="shared" si="10"/>
        <v>#DIV/0!</v>
      </c>
    </row>
    <row r="24" spans="24:26" x14ac:dyDescent="0.2">
      <c r="X24">
        <f t="shared" si="9"/>
        <v>0</v>
      </c>
      <c r="Y24">
        <f t="shared" si="1"/>
        <v>0</v>
      </c>
      <c r="Z24" t="e">
        <f t="shared" si="10"/>
        <v>#DIV/0!</v>
      </c>
    </row>
    <row r="25" spans="24:26" x14ac:dyDescent="0.2">
      <c r="X25">
        <f t="shared" si="9"/>
        <v>0</v>
      </c>
      <c r="Y25">
        <f t="shared" si="1"/>
        <v>0</v>
      </c>
      <c r="Z25" t="e">
        <f t="shared" si="10"/>
        <v>#DIV/0!</v>
      </c>
    </row>
    <row r="26" spans="24:26" x14ac:dyDescent="0.2">
      <c r="X26">
        <f t="shared" si="9"/>
        <v>0</v>
      </c>
      <c r="Y26">
        <f t="shared" si="1"/>
        <v>0</v>
      </c>
      <c r="Z26" t="e">
        <f t="shared" si="10"/>
        <v>#DIV/0!</v>
      </c>
    </row>
    <row r="27" spans="24:26" x14ac:dyDescent="0.2">
      <c r="X27">
        <f t="shared" si="9"/>
        <v>0</v>
      </c>
      <c r="Y27">
        <f t="shared" si="1"/>
        <v>0</v>
      </c>
      <c r="Z27" t="e">
        <f t="shared" si="10"/>
        <v>#DIV/0!</v>
      </c>
    </row>
    <row r="28" spans="24:26" x14ac:dyDescent="0.2">
      <c r="X28">
        <f t="shared" si="9"/>
        <v>0</v>
      </c>
      <c r="Y28">
        <f t="shared" si="1"/>
        <v>0</v>
      </c>
      <c r="Z28" t="e">
        <f t="shared" si="10"/>
        <v>#DIV/0!</v>
      </c>
    </row>
    <row r="29" spans="24:26" x14ac:dyDescent="0.2">
      <c r="X29">
        <f t="shared" si="9"/>
        <v>0</v>
      </c>
      <c r="Y29">
        <f t="shared" si="1"/>
        <v>0</v>
      </c>
      <c r="Z29" t="e">
        <f t="shared" si="10"/>
        <v>#DIV/0!</v>
      </c>
    </row>
    <row r="30" spans="24:26" x14ac:dyDescent="0.2">
      <c r="X30">
        <f t="shared" si="9"/>
        <v>0</v>
      </c>
      <c r="Y30">
        <f t="shared" si="1"/>
        <v>0</v>
      </c>
      <c r="Z30" t="e">
        <f t="shared" si="10"/>
        <v>#DIV/0!</v>
      </c>
    </row>
    <row r="31" spans="24:26" x14ac:dyDescent="0.2">
      <c r="X31">
        <f t="shared" si="9"/>
        <v>0</v>
      </c>
      <c r="Y31">
        <f t="shared" si="1"/>
        <v>0</v>
      </c>
      <c r="Z31" t="e">
        <f t="shared" si="10"/>
        <v>#DIV/0!</v>
      </c>
    </row>
    <row r="32" spans="24:26" x14ac:dyDescent="0.2">
      <c r="X32">
        <f t="shared" si="9"/>
        <v>0</v>
      </c>
      <c r="Y32">
        <f t="shared" si="1"/>
        <v>0</v>
      </c>
      <c r="Z32" t="e">
        <f t="shared" si="10"/>
        <v>#DIV/0!</v>
      </c>
    </row>
    <row r="33" spans="24:26" x14ac:dyDescent="0.2">
      <c r="X33">
        <f t="shared" si="9"/>
        <v>0</v>
      </c>
      <c r="Y33">
        <f t="shared" si="1"/>
        <v>0</v>
      </c>
      <c r="Z33" t="e">
        <f t="shared" si="10"/>
        <v>#DIV/0!</v>
      </c>
    </row>
    <row r="34" spans="24:26" x14ac:dyDescent="0.2">
      <c r="X34">
        <f t="shared" si="9"/>
        <v>0</v>
      </c>
      <c r="Y34">
        <f t="shared" si="1"/>
        <v>0</v>
      </c>
      <c r="Z34" t="e">
        <f t="shared" si="10"/>
        <v>#DIV/0!</v>
      </c>
    </row>
    <row r="35" spans="24:26" x14ac:dyDescent="0.2">
      <c r="X35">
        <f t="shared" si="9"/>
        <v>0</v>
      </c>
      <c r="Y35">
        <f t="shared" si="1"/>
        <v>0</v>
      </c>
      <c r="Z35" t="e">
        <f t="shared" si="10"/>
        <v>#DIV/0!</v>
      </c>
    </row>
    <row r="36" spans="24:26" x14ac:dyDescent="0.2">
      <c r="X36">
        <f t="shared" si="9"/>
        <v>0</v>
      </c>
      <c r="Y36">
        <f t="shared" si="1"/>
        <v>0</v>
      </c>
      <c r="Z36" t="e">
        <f t="shared" si="10"/>
        <v>#DIV/0!</v>
      </c>
    </row>
    <row r="37" spans="24:26" x14ac:dyDescent="0.2">
      <c r="X37">
        <f t="shared" si="9"/>
        <v>0</v>
      </c>
      <c r="Y37">
        <f t="shared" si="1"/>
        <v>0</v>
      </c>
      <c r="Z37" t="e">
        <f t="shared" si="10"/>
        <v>#DIV/0!</v>
      </c>
    </row>
    <row r="38" spans="24:26" x14ac:dyDescent="0.2">
      <c r="X38">
        <f t="shared" si="9"/>
        <v>0</v>
      </c>
      <c r="Y38">
        <f t="shared" si="1"/>
        <v>0</v>
      </c>
      <c r="Z38" t="e">
        <f t="shared" si="10"/>
        <v>#DIV/0!</v>
      </c>
    </row>
    <row r="39" spans="24:26" x14ac:dyDescent="0.2">
      <c r="X39">
        <f t="shared" si="9"/>
        <v>0</v>
      </c>
      <c r="Y39">
        <f t="shared" si="1"/>
        <v>0</v>
      </c>
      <c r="Z39" t="e">
        <f t="shared" si="10"/>
        <v>#DIV/0!</v>
      </c>
    </row>
    <row r="40" spans="24:26" x14ac:dyDescent="0.2">
      <c r="X40">
        <f t="shared" si="9"/>
        <v>0</v>
      </c>
      <c r="Y40">
        <f t="shared" si="1"/>
        <v>0</v>
      </c>
      <c r="Z40" t="e">
        <f t="shared" si="10"/>
        <v>#DIV/0!</v>
      </c>
    </row>
    <row r="41" spans="24:26" x14ac:dyDescent="0.2">
      <c r="X41">
        <f t="shared" si="9"/>
        <v>0</v>
      </c>
      <c r="Y41">
        <f>F42*X41</f>
        <v>0</v>
      </c>
      <c r="Z41" t="e">
        <f>SUM(G42/F42)</f>
        <v>#DIV/0!</v>
      </c>
    </row>
    <row r="42" spans="24:26" x14ac:dyDescent="0.2">
      <c r="X42">
        <f t="shared" si="9"/>
        <v>0</v>
      </c>
      <c r="Y42">
        <f>F43*X42</f>
        <v>0</v>
      </c>
      <c r="Z42" t="e">
        <f>SUM(G43/F43)</f>
        <v>#DIV/0!</v>
      </c>
    </row>
    <row r="43" spans="24:26" x14ac:dyDescent="0.2">
      <c r="X43">
        <f t="shared" si="9"/>
        <v>0</v>
      </c>
      <c r="Y43">
        <f t="shared" si="1"/>
        <v>0</v>
      </c>
      <c r="Z43" t="e">
        <f t="shared" si="10"/>
        <v>#DIV/0!</v>
      </c>
    </row>
    <row r="44" spans="24:26" x14ac:dyDescent="0.2">
      <c r="X44">
        <f t="shared" si="9"/>
        <v>0</v>
      </c>
      <c r="Y44">
        <f t="shared" si="1"/>
        <v>0</v>
      </c>
      <c r="Z44" t="e">
        <f t="shared" si="10"/>
        <v>#DIV/0!</v>
      </c>
    </row>
    <row r="45" spans="24:26" x14ac:dyDescent="0.2">
      <c r="Y45">
        <f t="shared" si="1"/>
        <v>0</v>
      </c>
      <c r="Z45" t="e">
        <f t="shared" si="10"/>
        <v>#DIV/0!</v>
      </c>
    </row>
    <row r="46" spans="24:26" x14ac:dyDescent="0.2">
      <c r="Y46">
        <f t="shared" si="1"/>
        <v>0</v>
      </c>
      <c r="Z46" t="e">
        <f t="shared" si="10"/>
        <v>#DIV/0!</v>
      </c>
    </row>
    <row r="47" spans="24:26" x14ac:dyDescent="0.2">
      <c r="X47">
        <f t="shared" si="9"/>
        <v>0</v>
      </c>
      <c r="Y47">
        <f t="shared" si="1"/>
        <v>0</v>
      </c>
      <c r="Z47" t="e">
        <f t="shared" si="10"/>
        <v>#DIV/0!</v>
      </c>
    </row>
    <row r="48" spans="24:26" x14ac:dyDescent="0.2">
      <c r="X48">
        <f t="shared" si="9"/>
        <v>0</v>
      </c>
      <c r="Y48">
        <f t="shared" si="1"/>
        <v>0</v>
      </c>
      <c r="Z48" t="e">
        <f t="shared" si="10"/>
        <v>#DIV/0!</v>
      </c>
    </row>
    <row r="49" spans="24:26" x14ac:dyDescent="0.2">
      <c r="X49">
        <f t="shared" si="9"/>
        <v>0</v>
      </c>
      <c r="Y49">
        <f t="shared" si="1"/>
        <v>0</v>
      </c>
      <c r="Z49" t="e">
        <f t="shared" si="10"/>
        <v>#DIV/0!</v>
      </c>
    </row>
    <row r="50" spans="24:26" x14ac:dyDescent="0.2">
      <c r="X50">
        <f t="shared" si="9"/>
        <v>0</v>
      </c>
      <c r="Y50">
        <f t="shared" si="1"/>
        <v>0</v>
      </c>
      <c r="Z50" t="e">
        <f t="shared" si="10"/>
        <v>#DIV/0!</v>
      </c>
    </row>
    <row r="51" spans="24:26" x14ac:dyDescent="0.2">
      <c r="X51">
        <f t="shared" si="9"/>
        <v>0</v>
      </c>
      <c r="Y51">
        <f t="shared" si="1"/>
        <v>0</v>
      </c>
      <c r="Z51" t="e">
        <f t="shared" si="10"/>
        <v>#DIV/0!</v>
      </c>
    </row>
    <row r="52" spans="24:26" x14ac:dyDescent="0.2">
      <c r="X52">
        <f t="shared" si="9"/>
        <v>0</v>
      </c>
      <c r="Y52">
        <f t="shared" si="1"/>
        <v>0</v>
      </c>
      <c r="Z52" t="e">
        <f t="shared" si="10"/>
        <v>#DIV/0!</v>
      </c>
    </row>
    <row r="53" spans="24:26" x14ac:dyDescent="0.2">
      <c r="X53">
        <f t="shared" si="9"/>
        <v>0</v>
      </c>
      <c r="Y53">
        <f t="shared" si="1"/>
        <v>0</v>
      </c>
      <c r="Z53" t="e">
        <f t="shared" si="10"/>
        <v>#DIV/0!</v>
      </c>
    </row>
    <row r="54" spans="24:26" x14ac:dyDescent="0.2">
      <c r="X54">
        <f t="shared" si="9"/>
        <v>0</v>
      </c>
      <c r="Y54">
        <f t="shared" si="1"/>
        <v>0</v>
      </c>
      <c r="Z54" t="e">
        <f t="shared" si="10"/>
        <v>#DIV/0!</v>
      </c>
    </row>
    <row r="55" spans="24:26" x14ac:dyDescent="0.2">
      <c r="X55">
        <f t="shared" si="9"/>
        <v>0</v>
      </c>
      <c r="Y55">
        <f t="shared" si="1"/>
        <v>0</v>
      </c>
      <c r="Z55" t="e">
        <f t="shared" si="10"/>
        <v>#DIV/0!</v>
      </c>
    </row>
    <row r="56" spans="24:26" x14ac:dyDescent="0.2">
      <c r="X56">
        <f t="shared" si="9"/>
        <v>0</v>
      </c>
      <c r="Y56">
        <f t="shared" si="1"/>
        <v>0</v>
      </c>
      <c r="Z56" t="e">
        <f t="shared" si="10"/>
        <v>#DIV/0!</v>
      </c>
    </row>
    <row r="57" spans="24:26" x14ac:dyDescent="0.2">
      <c r="X57">
        <f t="shared" si="9"/>
        <v>0</v>
      </c>
      <c r="Y57">
        <f t="shared" si="1"/>
        <v>0</v>
      </c>
      <c r="Z57" t="e">
        <f t="shared" si="10"/>
        <v>#DIV/0!</v>
      </c>
    </row>
    <row r="58" spans="24:26" x14ac:dyDescent="0.2">
      <c r="X58">
        <f t="shared" si="9"/>
        <v>0</v>
      </c>
      <c r="Y58">
        <f t="shared" si="1"/>
        <v>0</v>
      </c>
      <c r="Z58" t="e">
        <f t="shared" si="10"/>
        <v>#DIV/0!</v>
      </c>
    </row>
    <row r="59" spans="24:26" x14ac:dyDescent="0.2">
      <c r="X59">
        <f t="shared" si="9"/>
        <v>0</v>
      </c>
      <c r="Y59">
        <f t="shared" si="1"/>
        <v>0</v>
      </c>
      <c r="Z59" t="e">
        <f t="shared" si="10"/>
        <v>#DIV/0!</v>
      </c>
    </row>
    <row r="60" spans="24:26" x14ac:dyDescent="0.2">
      <c r="X60">
        <f t="shared" si="9"/>
        <v>0</v>
      </c>
      <c r="Y60">
        <f t="shared" si="1"/>
        <v>0</v>
      </c>
      <c r="Z60" t="e">
        <f t="shared" si="10"/>
        <v>#DIV/0!</v>
      </c>
    </row>
    <row r="61" spans="24:26" x14ac:dyDescent="0.2">
      <c r="X61">
        <f t="shared" si="9"/>
        <v>0</v>
      </c>
      <c r="Y61">
        <f t="shared" si="1"/>
        <v>0</v>
      </c>
      <c r="Z61" t="e">
        <f t="shared" si="10"/>
        <v>#DIV/0!</v>
      </c>
    </row>
    <row r="62" spans="24:26" x14ac:dyDescent="0.2">
      <c r="X62">
        <f t="shared" si="9"/>
        <v>0</v>
      </c>
      <c r="Y62">
        <f t="shared" si="1"/>
        <v>0</v>
      </c>
      <c r="Z62" t="e">
        <f t="shared" si="10"/>
        <v>#DIV/0!</v>
      </c>
    </row>
    <row r="63" spans="24:26" x14ac:dyDescent="0.2">
      <c r="X63">
        <f t="shared" si="9"/>
        <v>0</v>
      </c>
      <c r="Y63">
        <f t="shared" si="1"/>
        <v>0</v>
      </c>
      <c r="Z63" t="e">
        <f t="shared" si="10"/>
        <v>#DIV/0!</v>
      </c>
    </row>
    <row r="64" spans="24:26" x14ac:dyDescent="0.2">
      <c r="X64">
        <f t="shared" si="9"/>
        <v>0</v>
      </c>
      <c r="Y64">
        <f t="shared" si="1"/>
        <v>0</v>
      </c>
      <c r="Z64" t="e">
        <f t="shared" si="10"/>
        <v>#DIV/0!</v>
      </c>
    </row>
    <row r="65" spans="24:26" x14ac:dyDescent="0.2">
      <c r="X65">
        <f t="shared" si="9"/>
        <v>0</v>
      </c>
      <c r="Y65">
        <f t="shared" si="1"/>
        <v>0</v>
      </c>
      <c r="Z65" t="e">
        <f t="shared" si="10"/>
        <v>#DIV/0!</v>
      </c>
    </row>
    <row r="66" spans="24:26" x14ac:dyDescent="0.2">
      <c r="X66">
        <f t="shared" ref="X66:X129" si="12">SUM(H66:M66)</f>
        <v>0</v>
      </c>
      <c r="Y66">
        <f t="shared" si="1"/>
        <v>0</v>
      </c>
      <c r="Z66" t="e">
        <f t="shared" si="10"/>
        <v>#DIV/0!</v>
      </c>
    </row>
    <row r="67" spans="24:26" x14ac:dyDescent="0.2">
      <c r="X67">
        <f t="shared" si="12"/>
        <v>0</v>
      </c>
      <c r="Y67">
        <f t="shared" ref="Y67:Y130" si="13">F67*X67</f>
        <v>0</v>
      </c>
      <c r="Z67" t="e">
        <f t="shared" ref="Z67:Z78" si="14">SUM(G67/F67)</f>
        <v>#DIV/0!</v>
      </c>
    </row>
    <row r="68" spans="24:26" x14ac:dyDescent="0.2">
      <c r="X68">
        <f t="shared" si="12"/>
        <v>0</v>
      </c>
      <c r="Y68">
        <f t="shared" si="13"/>
        <v>0</v>
      </c>
      <c r="Z68" t="e">
        <f t="shared" si="14"/>
        <v>#DIV/0!</v>
      </c>
    </row>
    <row r="69" spans="24:26" x14ac:dyDescent="0.2">
      <c r="X69">
        <f t="shared" si="12"/>
        <v>0</v>
      </c>
      <c r="Y69">
        <f t="shared" si="13"/>
        <v>0</v>
      </c>
      <c r="Z69" t="e">
        <f t="shared" si="14"/>
        <v>#DIV/0!</v>
      </c>
    </row>
    <row r="70" spans="24:26" x14ac:dyDescent="0.2">
      <c r="X70">
        <f t="shared" si="12"/>
        <v>0</v>
      </c>
      <c r="Y70">
        <f t="shared" si="13"/>
        <v>0</v>
      </c>
      <c r="Z70" t="e">
        <f t="shared" si="14"/>
        <v>#DIV/0!</v>
      </c>
    </row>
    <row r="71" spans="24:26" x14ac:dyDescent="0.2">
      <c r="X71">
        <f t="shared" si="12"/>
        <v>0</v>
      </c>
      <c r="Y71">
        <f t="shared" si="13"/>
        <v>0</v>
      </c>
      <c r="Z71" t="e">
        <f t="shared" si="14"/>
        <v>#DIV/0!</v>
      </c>
    </row>
    <row r="72" spans="24:26" x14ac:dyDescent="0.2">
      <c r="X72">
        <f t="shared" si="12"/>
        <v>0</v>
      </c>
      <c r="Y72">
        <f t="shared" si="13"/>
        <v>0</v>
      </c>
      <c r="Z72" t="e">
        <f t="shared" si="14"/>
        <v>#DIV/0!</v>
      </c>
    </row>
    <row r="73" spans="24:26" x14ac:dyDescent="0.2">
      <c r="X73">
        <f t="shared" si="12"/>
        <v>0</v>
      </c>
      <c r="Y73">
        <f t="shared" si="13"/>
        <v>0</v>
      </c>
      <c r="Z73" t="e">
        <f t="shared" si="14"/>
        <v>#DIV/0!</v>
      </c>
    </row>
    <row r="74" spans="24:26" x14ac:dyDescent="0.2">
      <c r="X74">
        <f t="shared" si="12"/>
        <v>0</v>
      </c>
      <c r="Y74">
        <f t="shared" si="13"/>
        <v>0</v>
      </c>
      <c r="Z74" t="e">
        <f t="shared" si="14"/>
        <v>#DIV/0!</v>
      </c>
    </row>
    <row r="75" spans="24:26" x14ac:dyDescent="0.2">
      <c r="X75">
        <f t="shared" si="12"/>
        <v>0</v>
      </c>
      <c r="Y75">
        <f t="shared" si="13"/>
        <v>0</v>
      </c>
      <c r="Z75" t="e">
        <f t="shared" si="14"/>
        <v>#DIV/0!</v>
      </c>
    </row>
    <row r="76" spans="24:26" x14ac:dyDescent="0.2">
      <c r="X76">
        <f t="shared" si="12"/>
        <v>0</v>
      </c>
      <c r="Y76">
        <f t="shared" si="13"/>
        <v>0</v>
      </c>
      <c r="Z76" t="e">
        <f t="shared" si="14"/>
        <v>#DIV/0!</v>
      </c>
    </row>
    <row r="77" spans="24:26" x14ac:dyDescent="0.2">
      <c r="X77">
        <f t="shared" si="12"/>
        <v>0</v>
      </c>
      <c r="Y77">
        <f t="shared" si="13"/>
        <v>0</v>
      </c>
      <c r="Z77" t="e">
        <f t="shared" si="14"/>
        <v>#DIV/0!</v>
      </c>
    </row>
    <row r="78" spans="24:26" x14ac:dyDescent="0.2">
      <c r="X78">
        <f t="shared" si="12"/>
        <v>0</v>
      </c>
      <c r="Y78">
        <f t="shared" si="13"/>
        <v>0</v>
      </c>
      <c r="Z78" t="e">
        <f t="shared" si="14"/>
        <v>#DIV/0!</v>
      </c>
    </row>
    <row r="79" spans="24:26" x14ac:dyDescent="0.2">
      <c r="X79">
        <f t="shared" si="12"/>
        <v>0</v>
      </c>
      <c r="Y79">
        <f t="shared" si="13"/>
        <v>0</v>
      </c>
    </row>
    <row r="80" spans="24:26" x14ac:dyDescent="0.2">
      <c r="X80">
        <f t="shared" si="12"/>
        <v>0</v>
      </c>
      <c r="Y80">
        <f t="shared" si="13"/>
        <v>0</v>
      </c>
      <c r="Z80" t="e">
        <f t="shared" ref="Z80:Z87" si="15">SUM(G80/F80)</f>
        <v>#DIV/0!</v>
      </c>
    </row>
    <row r="81" spans="24:26" x14ac:dyDescent="0.2">
      <c r="X81">
        <f t="shared" si="12"/>
        <v>0</v>
      </c>
      <c r="Y81">
        <f t="shared" si="13"/>
        <v>0</v>
      </c>
      <c r="Z81" t="e">
        <f t="shared" si="15"/>
        <v>#DIV/0!</v>
      </c>
    </row>
    <row r="82" spans="24:26" x14ac:dyDescent="0.2">
      <c r="X82">
        <f t="shared" si="12"/>
        <v>0</v>
      </c>
      <c r="Y82">
        <f t="shared" si="13"/>
        <v>0</v>
      </c>
      <c r="Z82" t="e">
        <f t="shared" si="15"/>
        <v>#DIV/0!</v>
      </c>
    </row>
    <row r="83" spans="24:26" x14ac:dyDescent="0.2">
      <c r="X83">
        <f t="shared" si="12"/>
        <v>0</v>
      </c>
      <c r="Y83">
        <f t="shared" si="13"/>
        <v>0</v>
      </c>
      <c r="Z83" t="e">
        <f t="shared" si="15"/>
        <v>#DIV/0!</v>
      </c>
    </row>
    <row r="84" spans="24:26" x14ac:dyDescent="0.2">
      <c r="X84">
        <f t="shared" si="12"/>
        <v>0</v>
      </c>
      <c r="Y84">
        <f t="shared" si="13"/>
        <v>0</v>
      </c>
      <c r="Z84" t="e">
        <f t="shared" si="15"/>
        <v>#DIV/0!</v>
      </c>
    </row>
    <row r="85" spans="24:26" x14ac:dyDescent="0.2">
      <c r="X85">
        <f t="shared" si="12"/>
        <v>0</v>
      </c>
      <c r="Y85">
        <f t="shared" si="13"/>
        <v>0</v>
      </c>
      <c r="Z85" t="e">
        <f t="shared" si="15"/>
        <v>#DIV/0!</v>
      </c>
    </row>
    <row r="86" spans="24:26" x14ac:dyDescent="0.2">
      <c r="X86">
        <f t="shared" si="12"/>
        <v>0</v>
      </c>
      <c r="Y86">
        <f t="shared" si="13"/>
        <v>0</v>
      </c>
      <c r="Z86" t="e">
        <f t="shared" si="15"/>
        <v>#DIV/0!</v>
      </c>
    </row>
    <row r="87" spans="24:26" x14ac:dyDescent="0.2">
      <c r="X87">
        <f t="shared" si="12"/>
        <v>0</v>
      </c>
      <c r="Y87">
        <f t="shared" si="13"/>
        <v>0</v>
      </c>
      <c r="Z87" t="e">
        <f t="shared" si="15"/>
        <v>#DIV/0!</v>
      </c>
    </row>
    <row r="88" spans="24:26" x14ac:dyDescent="0.2">
      <c r="X88">
        <f t="shared" si="12"/>
        <v>0</v>
      </c>
      <c r="Y88">
        <f t="shared" si="13"/>
        <v>0</v>
      </c>
    </row>
    <row r="89" spans="24:26" x14ac:dyDescent="0.2">
      <c r="X89">
        <f t="shared" si="12"/>
        <v>0</v>
      </c>
      <c r="Y89">
        <f t="shared" si="13"/>
        <v>0</v>
      </c>
    </row>
    <row r="90" spans="24:26" x14ac:dyDescent="0.2">
      <c r="X90">
        <f t="shared" si="12"/>
        <v>0</v>
      </c>
      <c r="Y90">
        <f t="shared" si="13"/>
        <v>0</v>
      </c>
    </row>
    <row r="91" spans="24:26" x14ac:dyDescent="0.2">
      <c r="X91">
        <f t="shared" si="12"/>
        <v>0</v>
      </c>
      <c r="Y91">
        <f t="shared" si="13"/>
        <v>0</v>
      </c>
    </row>
    <row r="92" spans="24:26" x14ac:dyDescent="0.2">
      <c r="X92">
        <f t="shared" si="12"/>
        <v>0</v>
      </c>
      <c r="Y92">
        <f t="shared" si="13"/>
        <v>0</v>
      </c>
    </row>
    <row r="93" spans="24:26" x14ac:dyDescent="0.2">
      <c r="X93">
        <f t="shared" si="12"/>
        <v>0</v>
      </c>
      <c r="Y93">
        <f t="shared" si="13"/>
        <v>0</v>
      </c>
    </row>
    <row r="94" spans="24:26" x14ac:dyDescent="0.2">
      <c r="X94">
        <f t="shared" si="12"/>
        <v>0</v>
      </c>
      <c r="Y94">
        <f t="shared" si="13"/>
        <v>0</v>
      </c>
    </row>
    <row r="95" spans="24:26" x14ac:dyDescent="0.2">
      <c r="X95">
        <f t="shared" si="12"/>
        <v>0</v>
      </c>
      <c r="Y95">
        <f t="shared" si="13"/>
        <v>0</v>
      </c>
    </row>
    <row r="96" spans="24:26" x14ac:dyDescent="0.2">
      <c r="X96">
        <f t="shared" si="12"/>
        <v>0</v>
      </c>
      <c r="Y96">
        <f t="shared" si="13"/>
        <v>0</v>
      </c>
    </row>
    <row r="97" spans="24:26" x14ac:dyDescent="0.2">
      <c r="X97">
        <f t="shared" si="12"/>
        <v>0</v>
      </c>
      <c r="Y97">
        <f t="shared" si="13"/>
        <v>0</v>
      </c>
    </row>
    <row r="98" spans="24:26" x14ac:dyDescent="0.2">
      <c r="X98">
        <f t="shared" si="12"/>
        <v>0</v>
      </c>
      <c r="Y98">
        <f t="shared" si="13"/>
        <v>0</v>
      </c>
    </row>
    <row r="99" spans="24:26" x14ac:dyDescent="0.2">
      <c r="X99">
        <f t="shared" si="12"/>
        <v>0</v>
      </c>
      <c r="Y99">
        <f t="shared" si="13"/>
        <v>0</v>
      </c>
    </row>
    <row r="100" spans="24:26" x14ac:dyDescent="0.2">
      <c r="X100">
        <f t="shared" si="12"/>
        <v>0</v>
      </c>
      <c r="Y100">
        <f t="shared" si="13"/>
        <v>0</v>
      </c>
    </row>
    <row r="101" spans="24:26" x14ac:dyDescent="0.2">
      <c r="X101">
        <f t="shared" si="12"/>
        <v>0</v>
      </c>
      <c r="Y101">
        <f t="shared" si="13"/>
        <v>0</v>
      </c>
    </row>
    <row r="102" spans="24:26" x14ac:dyDescent="0.2">
      <c r="X102">
        <f t="shared" si="12"/>
        <v>0</v>
      </c>
      <c r="Y102">
        <f t="shared" si="13"/>
        <v>0</v>
      </c>
      <c r="Z102" t="s">
        <v>50</v>
      </c>
    </row>
    <row r="103" spans="24:26" x14ac:dyDescent="0.2">
      <c r="X103">
        <f t="shared" si="12"/>
        <v>0</v>
      </c>
      <c r="Y103">
        <f t="shared" si="13"/>
        <v>0</v>
      </c>
    </row>
    <row r="104" spans="24:26" x14ac:dyDescent="0.2">
      <c r="X104">
        <f t="shared" si="12"/>
        <v>0</v>
      </c>
      <c r="Y104">
        <f t="shared" si="13"/>
        <v>0</v>
      </c>
    </row>
    <row r="105" spans="24:26" x14ac:dyDescent="0.2">
      <c r="X105">
        <f t="shared" si="12"/>
        <v>0</v>
      </c>
      <c r="Y105">
        <f t="shared" si="13"/>
        <v>0</v>
      </c>
    </row>
    <row r="106" spans="24:26" x14ac:dyDescent="0.2">
      <c r="X106">
        <f t="shared" si="12"/>
        <v>0</v>
      </c>
      <c r="Y106">
        <f t="shared" si="13"/>
        <v>0</v>
      </c>
    </row>
    <row r="107" spans="24:26" x14ac:dyDescent="0.2">
      <c r="X107">
        <f t="shared" si="12"/>
        <v>0</v>
      </c>
      <c r="Y107">
        <f t="shared" si="13"/>
        <v>0</v>
      </c>
    </row>
    <row r="108" spans="24:26" x14ac:dyDescent="0.2">
      <c r="X108">
        <f t="shared" si="12"/>
        <v>0</v>
      </c>
      <c r="Y108">
        <f t="shared" si="13"/>
        <v>0</v>
      </c>
    </row>
    <row r="109" spans="24:26" x14ac:dyDescent="0.2">
      <c r="X109">
        <f t="shared" si="12"/>
        <v>0</v>
      </c>
      <c r="Y109">
        <f t="shared" si="13"/>
        <v>0</v>
      </c>
    </row>
    <row r="110" spans="24:26" x14ac:dyDescent="0.2">
      <c r="X110">
        <f t="shared" si="12"/>
        <v>0</v>
      </c>
      <c r="Y110">
        <f t="shared" si="13"/>
        <v>0</v>
      </c>
    </row>
    <row r="111" spans="24:26" x14ac:dyDescent="0.2">
      <c r="X111">
        <f t="shared" si="12"/>
        <v>0</v>
      </c>
      <c r="Y111">
        <f t="shared" si="13"/>
        <v>0</v>
      </c>
    </row>
    <row r="112" spans="24:26" x14ac:dyDescent="0.2">
      <c r="X112">
        <f t="shared" si="12"/>
        <v>0</v>
      </c>
      <c r="Y112">
        <f t="shared" si="13"/>
        <v>0</v>
      </c>
    </row>
    <row r="113" spans="24:25" x14ac:dyDescent="0.2">
      <c r="X113">
        <f t="shared" si="12"/>
        <v>0</v>
      </c>
      <c r="Y113">
        <f t="shared" si="13"/>
        <v>0</v>
      </c>
    </row>
    <row r="114" spans="24:25" x14ac:dyDescent="0.2">
      <c r="X114">
        <f t="shared" si="12"/>
        <v>0</v>
      </c>
      <c r="Y114">
        <f t="shared" si="13"/>
        <v>0</v>
      </c>
    </row>
    <row r="115" spans="24:25" x14ac:dyDescent="0.2">
      <c r="X115">
        <f t="shared" si="12"/>
        <v>0</v>
      </c>
      <c r="Y115">
        <f t="shared" si="13"/>
        <v>0</v>
      </c>
    </row>
    <row r="116" spans="24:25" x14ac:dyDescent="0.2">
      <c r="X116">
        <f t="shared" si="12"/>
        <v>0</v>
      </c>
      <c r="Y116">
        <f t="shared" si="13"/>
        <v>0</v>
      </c>
    </row>
    <row r="117" spans="24:25" x14ac:dyDescent="0.2">
      <c r="X117">
        <f t="shared" si="12"/>
        <v>0</v>
      </c>
      <c r="Y117">
        <f t="shared" si="13"/>
        <v>0</v>
      </c>
    </row>
    <row r="118" spans="24:25" x14ac:dyDescent="0.2">
      <c r="X118">
        <f t="shared" si="12"/>
        <v>0</v>
      </c>
      <c r="Y118">
        <f t="shared" si="13"/>
        <v>0</v>
      </c>
    </row>
    <row r="119" spans="24:25" x14ac:dyDescent="0.2">
      <c r="X119">
        <f t="shared" si="12"/>
        <v>0</v>
      </c>
      <c r="Y119">
        <f t="shared" si="13"/>
        <v>0</v>
      </c>
    </row>
    <row r="120" spans="24:25" x14ac:dyDescent="0.2">
      <c r="X120">
        <f t="shared" si="12"/>
        <v>0</v>
      </c>
      <c r="Y120">
        <f t="shared" si="13"/>
        <v>0</v>
      </c>
    </row>
    <row r="121" spans="24:25" x14ac:dyDescent="0.2">
      <c r="X121">
        <f t="shared" si="12"/>
        <v>0</v>
      </c>
      <c r="Y121">
        <f t="shared" si="13"/>
        <v>0</v>
      </c>
    </row>
    <row r="122" spans="24:25" x14ac:dyDescent="0.2">
      <c r="X122">
        <f t="shared" si="12"/>
        <v>0</v>
      </c>
      <c r="Y122">
        <f t="shared" si="13"/>
        <v>0</v>
      </c>
    </row>
    <row r="123" spans="24:25" x14ac:dyDescent="0.2">
      <c r="X123">
        <f t="shared" si="12"/>
        <v>0</v>
      </c>
      <c r="Y123">
        <f t="shared" si="13"/>
        <v>0</v>
      </c>
    </row>
    <row r="124" spans="24:25" x14ac:dyDescent="0.2">
      <c r="X124">
        <f t="shared" si="12"/>
        <v>0</v>
      </c>
      <c r="Y124">
        <f t="shared" si="13"/>
        <v>0</v>
      </c>
    </row>
    <row r="125" spans="24:25" x14ac:dyDescent="0.2">
      <c r="X125">
        <f t="shared" si="12"/>
        <v>0</v>
      </c>
      <c r="Y125">
        <f t="shared" si="13"/>
        <v>0</v>
      </c>
    </row>
    <row r="126" spans="24:25" x14ac:dyDescent="0.2">
      <c r="X126">
        <f t="shared" si="12"/>
        <v>0</v>
      </c>
      <c r="Y126">
        <f t="shared" si="13"/>
        <v>0</v>
      </c>
    </row>
    <row r="127" spans="24:25" x14ac:dyDescent="0.2">
      <c r="X127">
        <f t="shared" si="12"/>
        <v>0</v>
      </c>
      <c r="Y127">
        <f t="shared" si="13"/>
        <v>0</v>
      </c>
    </row>
    <row r="128" spans="24:25" x14ac:dyDescent="0.2">
      <c r="X128">
        <f t="shared" si="12"/>
        <v>0</v>
      </c>
      <c r="Y128">
        <f t="shared" si="13"/>
        <v>0</v>
      </c>
    </row>
    <row r="129" spans="24:25" x14ac:dyDescent="0.2">
      <c r="X129">
        <f t="shared" si="12"/>
        <v>0</v>
      </c>
      <c r="Y129">
        <f t="shared" si="13"/>
        <v>0</v>
      </c>
    </row>
    <row r="130" spans="24:25" x14ac:dyDescent="0.2">
      <c r="X130">
        <f t="shared" ref="X130:X189" si="16">SUM(H130:M130)</f>
        <v>0</v>
      </c>
      <c r="Y130">
        <f t="shared" si="13"/>
        <v>0</v>
      </c>
    </row>
    <row r="131" spans="24:25" x14ac:dyDescent="0.2">
      <c r="X131">
        <f t="shared" si="16"/>
        <v>0</v>
      </c>
      <c r="Y131">
        <f t="shared" ref="Y131:Y189" si="17">F131*X131</f>
        <v>0</v>
      </c>
    </row>
    <row r="132" spans="24:25" x14ac:dyDescent="0.2">
      <c r="X132">
        <f t="shared" si="16"/>
        <v>0</v>
      </c>
      <c r="Y132">
        <f t="shared" si="17"/>
        <v>0</v>
      </c>
    </row>
    <row r="133" spans="24:25" x14ac:dyDescent="0.2">
      <c r="X133">
        <f t="shared" si="16"/>
        <v>0</v>
      </c>
      <c r="Y133">
        <f t="shared" si="17"/>
        <v>0</v>
      </c>
    </row>
    <row r="134" spans="24:25" x14ac:dyDescent="0.2">
      <c r="X134">
        <f t="shared" si="16"/>
        <v>0</v>
      </c>
      <c r="Y134">
        <f t="shared" si="17"/>
        <v>0</v>
      </c>
    </row>
    <row r="135" spans="24:25" x14ac:dyDescent="0.2">
      <c r="X135">
        <f t="shared" si="16"/>
        <v>0</v>
      </c>
      <c r="Y135">
        <f t="shared" si="17"/>
        <v>0</v>
      </c>
    </row>
    <row r="136" spans="24:25" x14ac:dyDescent="0.2">
      <c r="X136">
        <f t="shared" si="16"/>
        <v>0</v>
      </c>
      <c r="Y136">
        <f t="shared" si="17"/>
        <v>0</v>
      </c>
    </row>
    <row r="137" spans="24:25" x14ac:dyDescent="0.2">
      <c r="X137">
        <f t="shared" si="16"/>
        <v>0</v>
      </c>
      <c r="Y137">
        <f t="shared" si="17"/>
        <v>0</v>
      </c>
    </row>
    <row r="138" spans="24:25" x14ac:dyDescent="0.2">
      <c r="X138">
        <f t="shared" si="16"/>
        <v>0</v>
      </c>
      <c r="Y138">
        <f t="shared" si="17"/>
        <v>0</v>
      </c>
    </row>
    <row r="139" spans="24:25" x14ac:dyDescent="0.2">
      <c r="X139">
        <f t="shared" si="16"/>
        <v>0</v>
      </c>
      <c r="Y139">
        <f t="shared" si="17"/>
        <v>0</v>
      </c>
    </row>
    <row r="140" spans="24:25" x14ac:dyDescent="0.2">
      <c r="X140">
        <f t="shared" si="16"/>
        <v>0</v>
      </c>
      <c r="Y140">
        <f t="shared" si="17"/>
        <v>0</v>
      </c>
    </row>
    <row r="141" spans="24:25" x14ac:dyDescent="0.2">
      <c r="X141">
        <f t="shared" si="16"/>
        <v>0</v>
      </c>
      <c r="Y141">
        <f t="shared" si="17"/>
        <v>0</v>
      </c>
    </row>
    <row r="142" spans="24:25" x14ac:dyDescent="0.2">
      <c r="X142">
        <f t="shared" si="16"/>
        <v>0</v>
      </c>
      <c r="Y142">
        <f t="shared" si="17"/>
        <v>0</v>
      </c>
    </row>
    <row r="143" spans="24:25" x14ac:dyDescent="0.2">
      <c r="X143">
        <f t="shared" si="16"/>
        <v>0</v>
      </c>
      <c r="Y143">
        <f t="shared" si="17"/>
        <v>0</v>
      </c>
    </row>
    <row r="144" spans="24:25" x14ac:dyDescent="0.2">
      <c r="X144">
        <f t="shared" si="16"/>
        <v>0</v>
      </c>
      <c r="Y144">
        <f t="shared" si="17"/>
        <v>0</v>
      </c>
    </row>
    <row r="145" spans="24:25" x14ac:dyDescent="0.2">
      <c r="X145">
        <f t="shared" si="16"/>
        <v>0</v>
      </c>
      <c r="Y145">
        <f t="shared" si="17"/>
        <v>0</v>
      </c>
    </row>
    <row r="146" spans="24:25" x14ac:dyDescent="0.2">
      <c r="X146">
        <f t="shared" si="16"/>
        <v>0</v>
      </c>
      <c r="Y146">
        <f t="shared" si="17"/>
        <v>0</v>
      </c>
    </row>
    <row r="147" spans="24:25" x14ac:dyDescent="0.2">
      <c r="X147">
        <f t="shared" si="16"/>
        <v>0</v>
      </c>
      <c r="Y147">
        <f t="shared" si="17"/>
        <v>0</v>
      </c>
    </row>
    <row r="148" spans="24:25" x14ac:dyDescent="0.2">
      <c r="X148">
        <f t="shared" si="16"/>
        <v>0</v>
      </c>
      <c r="Y148">
        <f t="shared" si="17"/>
        <v>0</v>
      </c>
    </row>
    <row r="149" spans="24:25" x14ac:dyDescent="0.2">
      <c r="X149">
        <f t="shared" si="16"/>
        <v>0</v>
      </c>
      <c r="Y149">
        <f t="shared" si="17"/>
        <v>0</v>
      </c>
    </row>
    <row r="150" spans="24:25" x14ac:dyDescent="0.2">
      <c r="X150">
        <f t="shared" si="16"/>
        <v>0</v>
      </c>
      <c r="Y150">
        <f t="shared" si="17"/>
        <v>0</v>
      </c>
    </row>
    <row r="151" spans="24:25" x14ac:dyDescent="0.2">
      <c r="X151">
        <f t="shared" si="16"/>
        <v>0</v>
      </c>
      <c r="Y151">
        <f t="shared" si="17"/>
        <v>0</v>
      </c>
    </row>
    <row r="152" spans="24:25" x14ac:dyDescent="0.2">
      <c r="X152">
        <f t="shared" si="16"/>
        <v>0</v>
      </c>
      <c r="Y152">
        <f t="shared" si="17"/>
        <v>0</v>
      </c>
    </row>
    <row r="153" spans="24:25" x14ac:dyDescent="0.2">
      <c r="X153">
        <f t="shared" si="16"/>
        <v>0</v>
      </c>
      <c r="Y153">
        <f t="shared" si="17"/>
        <v>0</v>
      </c>
    </row>
    <row r="154" spans="24:25" x14ac:dyDescent="0.2">
      <c r="X154">
        <f t="shared" si="16"/>
        <v>0</v>
      </c>
      <c r="Y154">
        <f t="shared" si="17"/>
        <v>0</v>
      </c>
    </row>
    <row r="155" spans="24:25" x14ac:dyDescent="0.2">
      <c r="X155">
        <f t="shared" si="16"/>
        <v>0</v>
      </c>
      <c r="Y155">
        <f t="shared" si="17"/>
        <v>0</v>
      </c>
    </row>
    <row r="156" spans="24:25" x14ac:dyDescent="0.2">
      <c r="X156">
        <f t="shared" si="16"/>
        <v>0</v>
      </c>
      <c r="Y156">
        <f t="shared" si="17"/>
        <v>0</v>
      </c>
    </row>
    <row r="157" spans="24:25" x14ac:dyDescent="0.2">
      <c r="X157">
        <f t="shared" si="16"/>
        <v>0</v>
      </c>
      <c r="Y157">
        <f t="shared" si="17"/>
        <v>0</v>
      </c>
    </row>
    <row r="158" spans="24:25" x14ac:dyDescent="0.2">
      <c r="X158">
        <f t="shared" si="16"/>
        <v>0</v>
      </c>
      <c r="Y158">
        <f t="shared" si="17"/>
        <v>0</v>
      </c>
    </row>
    <row r="159" spans="24:25" x14ac:dyDescent="0.2">
      <c r="X159">
        <f t="shared" si="16"/>
        <v>0</v>
      </c>
      <c r="Y159">
        <f t="shared" si="17"/>
        <v>0</v>
      </c>
    </row>
    <row r="160" spans="24:25" x14ac:dyDescent="0.2">
      <c r="X160">
        <f t="shared" si="16"/>
        <v>0</v>
      </c>
      <c r="Y160">
        <f t="shared" si="17"/>
        <v>0</v>
      </c>
    </row>
    <row r="161" spans="24:25" x14ac:dyDescent="0.2">
      <c r="X161">
        <f t="shared" si="16"/>
        <v>0</v>
      </c>
      <c r="Y161">
        <f t="shared" si="17"/>
        <v>0</v>
      </c>
    </row>
    <row r="162" spans="24:25" x14ac:dyDescent="0.2">
      <c r="X162">
        <f t="shared" si="16"/>
        <v>0</v>
      </c>
      <c r="Y162">
        <f t="shared" si="17"/>
        <v>0</v>
      </c>
    </row>
    <row r="163" spans="24:25" x14ac:dyDescent="0.2">
      <c r="X163">
        <f t="shared" si="16"/>
        <v>0</v>
      </c>
      <c r="Y163">
        <f t="shared" si="17"/>
        <v>0</v>
      </c>
    </row>
    <row r="164" spans="24:25" x14ac:dyDescent="0.2">
      <c r="X164">
        <f t="shared" si="16"/>
        <v>0</v>
      </c>
      <c r="Y164">
        <f t="shared" si="17"/>
        <v>0</v>
      </c>
    </row>
    <row r="165" spans="24:25" x14ac:dyDescent="0.2">
      <c r="X165">
        <f t="shared" si="16"/>
        <v>0</v>
      </c>
      <c r="Y165">
        <f t="shared" si="17"/>
        <v>0</v>
      </c>
    </row>
    <row r="166" spans="24:25" x14ac:dyDescent="0.2">
      <c r="X166">
        <f t="shared" si="16"/>
        <v>0</v>
      </c>
      <c r="Y166">
        <f t="shared" si="17"/>
        <v>0</v>
      </c>
    </row>
    <row r="167" spans="24:25" x14ac:dyDescent="0.2">
      <c r="X167">
        <f t="shared" si="16"/>
        <v>0</v>
      </c>
      <c r="Y167">
        <f t="shared" si="17"/>
        <v>0</v>
      </c>
    </row>
    <row r="168" spans="24:25" x14ac:dyDescent="0.2">
      <c r="X168">
        <f t="shared" si="16"/>
        <v>0</v>
      </c>
      <c r="Y168">
        <f t="shared" si="17"/>
        <v>0</v>
      </c>
    </row>
    <row r="169" spans="24:25" x14ac:dyDescent="0.2">
      <c r="X169">
        <f t="shared" si="16"/>
        <v>0</v>
      </c>
      <c r="Y169">
        <f t="shared" si="17"/>
        <v>0</v>
      </c>
    </row>
    <row r="170" spans="24:25" x14ac:dyDescent="0.2">
      <c r="X170">
        <f t="shared" si="16"/>
        <v>0</v>
      </c>
      <c r="Y170">
        <f t="shared" si="17"/>
        <v>0</v>
      </c>
    </row>
    <row r="171" spans="24:25" x14ac:dyDescent="0.2">
      <c r="X171">
        <f t="shared" si="16"/>
        <v>0</v>
      </c>
      <c r="Y171">
        <f t="shared" si="17"/>
        <v>0</v>
      </c>
    </row>
    <row r="172" spans="24:25" x14ac:dyDescent="0.2">
      <c r="X172">
        <f t="shared" si="16"/>
        <v>0</v>
      </c>
      <c r="Y172">
        <f t="shared" si="17"/>
        <v>0</v>
      </c>
    </row>
    <row r="173" spans="24:25" x14ac:dyDescent="0.2">
      <c r="X173">
        <f t="shared" si="16"/>
        <v>0</v>
      </c>
      <c r="Y173">
        <f t="shared" si="17"/>
        <v>0</v>
      </c>
    </row>
    <row r="174" spans="24:25" x14ac:dyDescent="0.2">
      <c r="X174">
        <f t="shared" si="16"/>
        <v>0</v>
      </c>
      <c r="Y174">
        <f t="shared" si="17"/>
        <v>0</v>
      </c>
    </row>
    <row r="175" spans="24:25" x14ac:dyDescent="0.2">
      <c r="X175">
        <f t="shared" si="16"/>
        <v>0</v>
      </c>
      <c r="Y175">
        <f t="shared" si="17"/>
        <v>0</v>
      </c>
    </row>
    <row r="176" spans="24:25" x14ac:dyDescent="0.2">
      <c r="X176">
        <f t="shared" si="16"/>
        <v>0</v>
      </c>
      <c r="Y176">
        <f t="shared" si="17"/>
        <v>0</v>
      </c>
    </row>
    <row r="177" spans="24:25" x14ac:dyDescent="0.2">
      <c r="X177">
        <f t="shared" si="16"/>
        <v>0</v>
      </c>
      <c r="Y177">
        <f t="shared" si="17"/>
        <v>0</v>
      </c>
    </row>
    <row r="178" spans="24:25" x14ac:dyDescent="0.2">
      <c r="X178">
        <f t="shared" si="16"/>
        <v>0</v>
      </c>
      <c r="Y178">
        <f t="shared" si="17"/>
        <v>0</v>
      </c>
    </row>
    <row r="179" spans="24:25" x14ac:dyDescent="0.2">
      <c r="X179">
        <f t="shared" si="16"/>
        <v>0</v>
      </c>
      <c r="Y179">
        <f t="shared" si="17"/>
        <v>0</v>
      </c>
    </row>
    <row r="180" spans="24:25" x14ac:dyDescent="0.2">
      <c r="X180">
        <f t="shared" si="16"/>
        <v>0</v>
      </c>
      <c r="Y180">
        <f t="shared" si="17"/>
        <v>0</v>
      </c>
    </row>
    <row r="181" spans="24:25" x14ac:dyDescent="0.2">
      <c r="X181">
        <f t="shared" si="16"/>
        <v>0</v>
      </c>
      <c r="Y181">
        <f t="shared" si="17"/>
        <v>0</v>
      </c>
    </row>
    <row r="182" spans="24:25" x14ac:dyDescent="0.2">
      <c r="X182">
        <f t="shared" si="16"/>
        <v>0</v>
      </c>
      <c r="Y182">
        <f t="shared" si="17"/>
        <v>0</v>
      </c>
    </row>
    <row r="183" spans="24:25" x14ac:dyDescent="0.2">
      <c r="X183">
        <f t="shared" si="16"/>
        <v>0</v>
      </c>
      <c r="Y183">
        <f t="shared" si="17"/>
        <v>0</v>
      </c>
    </row>
    <row r="184" spans="24:25" x14ac:dyDescent="0.2">
      <c r="X184">
        <f t="shared" si="16"/>
        <v>0</v>
      </c>
      <c r="Y184">
        <f t="shared" si="17"/>
        <v>0</v>
      </c>
    </row>
    <row r="185" spans="24:25" x14ac:dyDescent="0.2">
      <c r="X185">
        <f t="shared" si="16"/>
        <v>0</v>
      </c>
      <c r="Y185">
        <f t="shared" si="17"/>
        <v>0</v>
      </c>
    </row>
    <row r="186" spans="24:25" x14ac:dyDescent="0.2">
      <c r="X186">
        <f t="shared" si="16"/>
        <v>0</v>
      </c>
      <c r="Y186">
        <f t="shared" si="17"/>
        <v>0</v>
      </c>
    </row>
    <row r="187" spans="24:25" x14ac:dyDescent="0.2">
      <c r="X187">
        <f t="shared" si="16"/>
        <v>0</v>
      </c>
      <c r="Y187">
        <f t="shared" si="17"/>
        <v>0</v>
      </c>
    </row>
    <row r="188" spans="24:25" x14ac:dyDescent="0.2">
      <c r="X188">
        <f t="shared" si="16"/>
        <v>0</v>
      </c>
      <c r="Y188">
        <f t="shared" si="17"/>
        <v>0</v>
      </c>
    </row>
    <row r="189" spans="24:25" x14ac:dyDescent="0.2">
      <c r="X189">
        <f t="shared" si="16"/>
        <v>0</v>
      </c>
      <c r="Y189">
        <f t="shared" si="17"/>
        <v>0</v>
      </c>
    </row>
    <row r="191" spans="24:25" x14ac:dyDescent="0.2">
      <c r="X191">
        <f>SUM(X3:X190)</f>
        <v>30</v>
      </c>
      <c r="Y191">
        <f>SUM(Y3:Y190)</f>
        <v>1695</v>
      </c>
    </row>
  </sheetData>
  <hyperlinks>
    <hyperlink ref="D1" r:id="rId1" display="sales@palladioassociates.com" xr:uid="{2E197B83-3571-594F-8F17-E5FEE9778F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6"/>
  <sheetViews>
    <sheetView workbookViewId="0">
      <selection activeCell="G19" sqref="G19"/>
    </sheetView>
  </sheetViews>
  <sheetFormatPr baseColWidth="10" defaultColWidth="8.83203125" defaultRowHeight="21" x14ac:dyDescent="0.25"/>
  <cols>
    <col min="1" max="1" width="8.83203125" style="51"/>
    <col min="2" max="2" width="10.6640625" style="51" bestFit="1" customWidth="1"/>
    <col min="3" max="3" width="10" style="51" bestFit="1" customWidth="1"/>
    <col min="4" max="4" width="32.5" style="51" bestFit="1" customWidth="1"/>
    <col min="5" max="5" width="11" style="51" bestFit="1" customWidth="1"/>
    <col min="6" max="6" width="9.83203125" style="51" bestFit="1" customWidth="1"/>
    <col min="7" max="7" width="11.1640625" style="51" bestFit="1" customWidth="1"/>
    <col min="8" max="23" width="4.83203125" style="51" customWidth="1"/>
    <col min="24" max="24" width="8.83203125" style="51" bestFit="1" customWidth="1"/>
    <col min="25" max="25" width="6.33203125" style="51" bestFit="1" customWidth="1"/>
    <col min="26" max="26" width="9.5" style="51" bestFit="1" customWidth="1"/>
    <col min="27" max="27" width="8.83203125" style="50"/>
    <col min="28" max="28" width="10.6640625" style="50" bestFit="1" customWidth="1"/>
    <col min="29" max="29" width="9" style="50" bestFit="1" customWidth="1"/>
    <col min="30" max="31" width="8.83203125" style="50"/>
    <col min="32" max="32" width="8.83203125" style="51"/>
    <col min="33" max="39" width="9" style="51" bestFit="1" customWidth="1"/>
    <col min="40" max="16384" width="8.83203125" style="51"/>
  </cols>
  <sheetData>
    <row r="1" spans="1:39" x14ac:dyDescent="0.25">
      <c r="A1" s="48" t="s">
        <v>67</v>
      </c>
      <c r="B1" s="49"/>
      <c r="C1" s="49" t="s">
        <v>68</v>
      </c>
      <c r="D1" s="49"/>
      <c r="E1" s="49"/>
      <c r="F1" s="49">
        <f>SUM(X192)</f>
        <v>30</v>
      </c>
      <c r="G1" s="49">
        <f>SUM(Y192)</f>
        <v>716</v>
      </c>
      <c r="H1" s="49">
        <v>8</v>
      </c>
      <c r="I1" s="49">
        <v>10</v>
      </c>
      <c r="J1" s="49">
        <v>12</v>
      </c>
      <c r="K1" s="49">
        <v>14</v>
      </c>
      <c r="L1" s="49">
        <v>16</v>
      </c>
      <c r="M1" s="49"/>
      <c r="N1" s="49">
        <v>6</v>
      </c>
      <c r="O1" s="49">
        <v>20</v>
      </c>
      <c r="P1" s="49">
        <v>4</v>
      </c>
      <c r="Q1" s="49"/>
      <c r="R1" s="49"/>
      <c r="S1" s="49"/>
      <c r="T1" s="49"/>
      <c r="U1" s="49"/>
      <c r="V1" s="49"/>
      <c r="W1" s="49"/>
      <c r="X1" s="49"/>
      <c r="Y1" s="49"/>
      <c r="Z1" s="49"/>
      <c r="AG1" s="51" t="str">
        <f>$A$1</f>
        <v>Bulaggi</v>
      </c>
      <c r="AH1" s="51" t="str">
        <f t="shared" ref="AH1:AM1" si="0">$A$1</f>
        <v>Bulaggi</v>
      </c>
      <c r="AI1" s="51" t="str">
        <f t="shared" si="0"/>
        <v>Bulaggi</v>
      </c>
      <c r="AJ1" s="51" t="str">
        <f t="shared" si="0"/>
        <v>Bulaggi</v>
      </c>
      <c r="AK1" s="51" t="str">
        <f t="shared" si="0"/>
        <v>Bulaggi</v>
      </c>
      <c r="AL1" s="51" t="str">
        <f t="shared" si="0"/>
        <v>Bulaggi</v>
      </c>
      <c r="AM1" s="51" t="str">
        <f t="shared" si="0"/>
        <v>Bulaggi</v>
      </c>
    </row>
    <row r="2" spans="1:39" x14ac:dyDescent="0.25">
      <c r="A2" s="49" t="s">
        <v>35</v>
      </c>
      <c r="B2" s="49" t="s">
        <v>36</v>
      </c>
      <c r="C2" s="49" t="s">
        <v>37</v>
      </c>
      <c r="D2" s="49" t="s">
        <v>38</v>
      </c>
      <c r="E2" s="49" t="s">
        <v>39</v>
      </c>
      <c r="F2" s="49" t="s">
        <v>40</v>
      </c>
      <c r="G2" s="49" t="s">
        <v>41</v>
      </c>
      <c r="H2" s="51">
        <v>8</v>
      </c>
      <c r="I2" s="51" t="s">
        <v>52</v>
      </c>
      <c r="J2" s="51">
        <v>10</v>
      </c>
      <c r="K2" s="51" t="s">
        <v>53</v>
      </c>
      <c r="L2" s="51" t="s">
        <v>54</v>
      </c>
      <c r="M2" s="51">
        <v>12</v>
      </c>
      <c r="N2" s="51" t="s">
        <v>55</v>
      </c>
      <c r="O2" s="51" t="s">
        <v>56</v>
      </c>
      <c r="P2" s="51">
        <v>14</v>
      </c>
      <c r="Q2" s="51" t="s">
        <v>57</v>
      </c>
      <c r="R2" s="51" t="s">
        <v>58</v>
      </c>
      <c r="S2" s="51">
        <v>16</v>
      </c>
      <c r="T2" s="51" t="s">
        <v>59</v>
      </c>
      <c r="U2" s="51">
        <v>18</v>
      </c>
      <c r="V2" s="51">
        <v>6</v>
      </c>
      <c r="W2" s="51" t="s">
        <v>60</v>
      </c>
      <c r="X2" s="49" t="s">
        <v>42</v>
      </c>
      <c r="Y2" s="49" t="s">
        <v>6</v>
      </c>
      <c r="Z2" s="49" t="s">
        <v>43</v>
      </c>
      <c r="AG2" s="51" t="s">
        <v>6</v>
      </c>
      <c r="AH2" s="51" t="s">
        <v>44</v>
      </c>
      <c r="AI2" s="51" t="s">
        <v>45</v>
      </c>
      <c r="AJ2" s="51" t="s">
        <v>46</v>
      </c>
      <c r="AK2" s="51" t="s">
        <v>47</v>
      </c>
      <c r="AL2" s="51" t="s">
        <v>48</v>
      </c>
      <c r="AM2" s="51" t="s">
        <v>49</v>
      </c>
    </row>
    <row r="3" spans="1:39" x14ac:dyDescent="0.25"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F3" s="51" t="s">
        <v>12</v>
      </c>
      <c r="AG3" s="51">
        <f t="shared" ref="AG3:AG14" ca="1" si="1">SUMIF($A$3:$A$190,AF3,$Y$3:$Y$185)</f>
        <v>0</v>
      </c>
      <c r="AH3" s="51">
        <f t="shared" ref="AH3:AH14" ca="1" si="2">SUMIF($A$3:$A$190,AF3,$H$3:$H$186)</f>
        <v>0</v>
      </c>
      <c r="AI3" s="51">
        <f t="shared" ref="AI3:AI14" ca="1" si="3">SUMIF($A$3:$A$190,AF3,$I$3:$I$185)</f>
        <v>0</v>
      </c>
      <c r="AJ3" s="51">
        <f t="shared" ref="AJ3:AJ14" ca="1" si="4">SUMIF($A$3:$A$190,AF3,$J$3:$J$185)</f>
        <v>0</v>
      </c>
      <c r="AK3" s="51">
        <f t="shared" ref="AK3:AK14" ca="1" si="5">SUMIF($A$3:$A$190,AF3,$K$3:$K$185)</f>
        <v>0</v>
      </c>
      <c r="AL3" s="51">
        <f t="shared" ref="AL3:AL14" ca="1" si="6">SUMIF($A$3:$A$190,AF3,$L$3:$L$185)</f>
        <v>0</v>
      </c>
      <c r="AM3" s="51">
        <f t="shared" ref="AM3:AM14" ca="1" si="7">SUMIF($A$3:$A$190,AF3,$M$3:$M$185)</f>
        <v>0</v>
      </c>
    </row>
    <row r="4" spans="1:39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1">
        <f t="shared" ref="X4:X66" si="8">SUM(H4:M4)</f>
        <v>0</v>
      </c>
      <c r="Y4" s="51">
        <f t="shared" ref="Y4:Y7" si="9">F4*X4</f>
        <v>0</v>
      </c>
      <c r="Z4" s="51" t="e">
        <f t="shared" ref="Z4:Z7" si="10">SUM(G4/F4)</f>
        <v>#DIV/0!</v>
      </c>
      <c r="AC4" s="50">
        <f>SUM(Y4:Y22)</f>
        <v>671</v>
      </c>
      <c r="AF4" s="51" t="s">
        <v>13</v>
      </c>
      <c r="AG4" s="51">
        <f t="shared" ca="1" si="1"/>
        <v>716</v>
      </c>
      <c r="AH4" s="51">
        <f t="shared" ca="1" si="2"/>
        <v>30</v>
      </c>
      <c r="AI4" s="51">
        <f t="shared" ca="1" si="3"/>
        <v>0</v>
      </c>
      <c r="AJ4" s="51">
        <f t="shared" ca="1" si="4"/>
        <v>0</v>
      </c>
      <c r="AK4" s="51">
        <f t="shared" ca="1" si="5"/>
        <v>0</v>
      </c>
      <c r="AL4" s="51">
        <f t="shared" ca="1" si="6"/>
        <v>0</v>
      </c>
      <c r="AM4" s="51">
        <f t="shared" ca="1" si="7"/>
        <v>0</v>
      </c>
    </row>
    <row r="5" spans="1:39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1">
        <f t="shared" si="8"/>
        <v>0</v>
      </c>
      <c r="Y5" s="51">
        <f t="shared" si="9"/>
        <v>0</v>
      </c>
      <c r="Z5" s="51" t="e">
        <f t="shared" si="10"/>
        <v>#DIV/0!</v>
      </c>
      <c r="AF5" s="51" t="s">
        <v>14</v>
      </c>
      <c r="AG5" s="51">
        <f t="shared" ca="1" si="1"/>
        <v>0</v>
      </c>
      <c r="AH5" s="51">
        <f t="shared" ca="1" si="2"/>
        <v>0</v>
      </c>
      <c r="AI5" s="51">
        <f t="shared" ca="1" si="3"/>
        <v>0</v>
      </c>
      <c r="AJ5" s="51">
        <f t="shared" ca="1" si="4"/>
        <v>0</v>
      </c>
      <c r="AK5" s="51">
        <f t="shared" ca="1" si="5"/>
        <v>0</v>
      </c>
      <c r="AL5" s="51">
        <f t="shared" ca="1" si="6"/>
        <v>0</v>
      </c>
      <c r="AM5" s="51">
        <f t="shared" ca="1" si="7"/>
        <v>0</v>
      </c>
    </row>
    <row r="6" spans="1:39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1">
        <f t="shared" si="8"/>
        <v>0</v>
      </c>
      <c r="Y6" s="51">
        <f t="shared" si="9"/>
        <v>0</v>
      </c>
      <c r="Z6" s="51" t="e">
        <f t="shared" si="10"/>
        <v>#DIV/0!</v>
      </c>
      <c r="AF6" s="51" t="s">
        <v>15</v>
      </c>
      <c r="AG6" s="51">
        <f t="shared" ca="1" si="1"/>
        <v>0</v>
      </c>
      <c r="AH6" s="51">
        <f t="shared" ca="1" si="2"/>
        <v>0</v>
      </c>
      <c r="AI6" s="51">
        <f t="shared" ca="1" si="3"/>
        <v>0</v>
      </c>
      <c r="AJ6" s="51">
        <f t="shared" ca="1" si="4"/>
        <v>0</v>
      </c>
      <c r="AK6" s="51">
        <f t="shared" ca="1" si="5"/>
        <v>0</v>
      </c>
      <c r="AL6" s="51">
        <f t="shared" ca="1" si="6"/>
        <v>0</v>
      </c>
      <c r="AM6" s="51">
        <f t="shared" ca="1" si="7"/>
        <v>0</v>
      </c>
    </row>
    <row r="7" spans="1:39" x14ac:dyDescent="0.25">
      <c r="A7" s="50" t="s">
        <v>13</v>
      </c>
      <c r="B7" s="50">
        <v>30727</v>
      </c>
      <c r="C7" s="50" t="s">
        <v>369</v>
      </c>
      <c r="D7" s="50" t="s">
        <v>376</v>
      </c>
      <c r="E7" s="50" t="s">
        <v>370</v>
      </c>
      <c r="F7" s="50">
        <v>26.5</v>
      </c>
      <c r="G7" s="50">
        <v>69</v>
      </c>
      <c r="H7" s="50">
        <v>2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1">
        <f t="shared" si="8"/>
        <v>2</v>
      </c>
      <c r="Y7" s="51">
        <f t="shared" si="9"/>
        <v>53</v>
      </c>
      <c r="Z7" s="51">
        <f t="shared" si="10"/>
        <v>2.6037735849056602</v>
      </c>
      <c r="AF7" s="51" t="s">
        <v>16</v>
      </c>
      <c r="AG7" s="51">
        <f t="shared" ca="1" si="1"/>
        <v>0</v>
      </c>
      <c r="AH7" s="51">
        <f t="shared" ca="1" si="2"/>
        <v>0</v>
      </c>
      <c r="AI7" s="51">
        <f t="shared" ca="1" si="3"/>
        <v>0</v>
      </c>
      <c r="AJ7" s="51">
        <f t="shared" ca="1" si="4"/>
        <v>0</v>
      </c>
      <c r="AK7" s="51">
        <f t="shared" ca="1" si="5"/>
        <v>0</v>
      </c>
      <c r="AL7" s="51">
        <f t="shared" ca="1" si="6"/>
        <v>0</v>
      </c>
      <c r="AM7" s="51">
        <f t="shared" ca="1" si="7"/>
        <v>0</v>
      </c>
    </row>
    <row r="8" spans="1:39" x14ac:dyDescent="0.25">
      <c r="A8" s="50" t="s">
        <v>13</v>
      </c>
      <c r="B8" s="50">
        <v>30713</v>
      </c>
      <c r="C8" s="50" t="s">
        <v>369</v>
      </c>
      <c r="D8" s="50" t="s">
        <v>375</v>
      </c>
      <c r="E8" s="50" t="s">
        <v>155</v>
      </c>
      <c r="F8" s="50">
        <v>35</v>
      </c>
      <c r="G8" s="50">
        <v>89</v>
      </c>
      <c r="H8" s="50">
        <v>1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>
        <f t="shared" si="8"/>
        <v>1</v>
      </c>
      <c r="Y8" s="51">
        <f t="shared" ref="Y8:Y23" si="11">F8*X8</f>
        <v>35</v>
      </c>
      <c r="Z8" s="51">
        <f t="shared" ref="Z8:Z23" si="12">SUM(G8/F8)</f>
        <v>2.5428571428571427</v>
      </c>
      <c r="AF8" s="51" t="s">
        <v>17</v>
      </c>
      <c r="AG8" s="51">
        <f t="shared" ca="1" si="1"/>
        <v>0</v>
      </c>
      <c r="AH8" s="51">
        <f t="shared" ca="1" si="2"/>
        <v>0</v>
      </c>
      <c r="AI8" s="51">
        <f t="shared" ca="1" si="3"/>
        <v>0</v>
      </c>
      <c r="AJ8" s="51">
        <f t="shared" ca="1" si="4"/>
        <v>0</v>
      </c>
      <c r="AK8" s="51">
        <f t="shared" ca="1" si="5"/>
        <v>0</v>
      </c>
      <c r="AL8" s="51">
        <f t="shared" ca="1" si="6"/>
        <v>0</v>
      </c>
      <c r="AM8" s="51">
        <f t="shared" ca="1" si="7"/>
        <v>0</v>
      </c>
    </row>
    <row r="9" spans="1:39" x14ac:dyDescent="0.25">
      <c r="A9" s="50" t="s">
        <v>13</v>
      </c>
      <c r="B9" s="50">
        <v>30713</v>
      </c>
      <c r="C9" s="50" t="s">
        <v>369</v>
      </c>
      <c r="D9" s="50" t="s">
        <v>375</v>
      </c>
      <c r="E9" s="50" t="s">
        <v>220</v>
      </c>
      <c r="F9" s="50">
        <v>35</v>
      </c>
      <c r="G9" s="50">
        <v>89</v>
      </c>
      <c r="H9" s="50">
        <v>1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1">
        <f t="shared" si="8"/>
        <v>1</v>
      </c>
      <c r="Y9" s="51">
        <f t="shared" si="11"/>
        <v>35</v>
      </c>
      <c r="Z9" s="51">
        <f t="shared" si="12"/>
        <v>2.5428571428571427</v>
      </c>
      <c r="AF9" s="51" t="s">
        <v>18</v>
      </c>
      <c r="AG9" s="51">
        <f t="shared" ca="1" si="1"/>
        <v>0</v>
      </c>
      <c r="AH9" s="51">
        <f t="shared" ca="1" si="2"/>
        <v>0</v>
      </c>
      <c r="AI9" s="51">
        <f t="shared" ca="1" si="3"/>
        <v>0</v>
      </c>
      <c r="AJ9" s="51">
        <f t="shared" ca="1" si="4"/>
        <v>0</v>
      </c>
      <c r="AK9" s="51">
        <f t="shared" ca="1" si="5"/>
        <v>0</v>
      </c>
      <c r="AL9" s="51">
        <f t="shared" ca="1" si="6"/>
        <v>0</v>
      </c>
      <c r="AM9" s="51">
        <f t="shared" ca="1" si="7"/>
        <v>0</v>
      </c>
    </row>
    <row r="10" spans="1:39" x14ac:dyDescent="0.25">
      <c r="A10" s="50" t="s">
        <v>13</v>
      </c>
      <c r="B10" s="50">
        <v>30674</v>
      </c>
      <c r="C10" s="50" t="s">
        <v>369</v>
      </c>
      <c r="D10" s="50" t="s">
        <v>377</v>
      </c>
      <c r="E10" s="50" t="s">
        <v>239</v>
      </c>
      <c r="F10" s="50">
        <v>28</v>
      </c>
      <c r="G10" s="50">
        <v>75</v>
      </c>
      <c r="H10" s="50">
        <v>1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1">
        <f t="shared" si="8"/>
        <v>1</v>
      </c>
      <c r="Y10" s="51">
        <f t="shared" si="11"/>
        <v>28</v>
      </c>
      <c r="Z10" s="51">
        <f t="shared" si="12"/>
        <v>2.6785714285714284</v>
      </c>
      <c r="AF10" s="51" t="s">
        <v>19</v>
      </c>
      <c r="AG10" s="51">
        <f t="shared" ca="1" si="1"/>
        <v>0</v>
      </c>
      <c r="AH10" s="51">
        <f t="shared" ca="1" si="2"/>
        <v>0</v>
      </c>
      <c r="AI10" s="51">
        <f t="shared" ca="1" si="3"/>
        <v>0</v>
      </c>
      <c r="AJ10" s="51">
        <f t="shared" ca="1" si="4"/>
        <v>0</v>
      </c>
      <c r="AK10" s="51">
        <f t="shared" ca="1" si="5"/>
        <v>0</v>
      </c>
      <c r="AL10" s="51">
        <f t="shared" ca="1" si="6"/>
        <v>0</v>
      </c>
      <c r="AM10" s="51">
        <f t="shared" ca="1" si="7"/>
        <v>0</v>
      </c>
    </row>
    <row r="11" spans="1:39" x14ac:dyDescent="0.25">
      <c r="A11" s="50" t="s">
        <v>13</v>
      </c>
      <c r="B11" s="50">
        <v>30674</v>
      </c>
      <c r="C11" s="50" t="s">
        <v>369</v>
      </c>
      <c r="D11" s="50" t="s">
        <v>377</v>
      </c>
      <c r="E11" s="50" t="s">
        <v>155</v>
      </c>
      <c r="F11" s="50">
        <v>28</v>
      </c>
      <c r="G11" s="50">
        <v>75</v>
      </c>
      <c r="H11" s="50">
        <v>1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>
        <f t="shared" si="8"/>
        <v>1</v>
      </c>
      <c r="Y11" s="51">
        <f t="shared" si="11"/>
        <v>28</v>
      </c>
      <c r="Z11" s="51">
        <f t="shared" si="12"/>
        <v>2.6785714285714284</v>
      </c>
      <c r="AF11" s="51" t="s">
        <v>20</v>
      </c>
      <c r="AG11" s="51">
        <f t="shared" ca="1" si="1"/>
        <v>0</v>
      </c>
      <c r="AH11" s="51">
        <f t="shared" ca="1" si="2"/>
        <v>0</v>
      </c>
      <c r="AI11" s="51">
        <f t="shared" ca="1" si="3"/>
        <v>0</v>
      </c>
      <c r="AJ11" s="51">
        <f t="shared" ca="1" si="4"/>
        <v>0</v>
      </c>
      <c r="AK11" s="51">
        <f t="shared" ca="1" si="5"/>
        <v>0</v>
      </c>
      <c r="AL11" s="51">
        <f t="shared" ca="1" si="6"/>
        <v>0</v>
      </c>
      <c r="AM11" s="51">
        <f t="shared" ca="1" si="7"/>
        <v>0</v>
      </c>
    </row>
    <row r="12" spans="1:39" x14ac:dyDescent="0.25">
      <c r="A12" s="50" t="s">
        <v>13</v>
      </c>
      <c r="B12" s="50">
        <v>30672</v>
      </c>
      <c r="C12" s="50" t="s">
        <v>369</v>
      </c>
      <c r="D12" s="50" t="s">
        <v>377</v>
      </c>
      <c r="E12" s="50" t="s">
        <v>155</v>
      </c>
      <c r="F12" s="50">
        <v>24.5</v>
      </c>
      <c r="G12" s="50">
        <v>65</v>
      </c>
      <c r="H12" s="50">
        <v>1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1">
        <f t="shared" si="8"/>
        <v>1</v>
      </c>
      <c r="Y12" s="51">
        <f t="shared" si="11"/>
        <v>24.5</v>
      </c>
      <c r="Z12" s="51">
        <f t="shared" si="12"/>
        <v>2.6530612244897958</v>
      </c>
      <c r="AF12" s="51" t="s">
        <v>21</v>
      </c>
      <c r="AG12" s="51">
        <f t="shared" ca="1" si="1"/>
        <v>0</v>
      </c>
      <c r="AH12" s="51">
        <f t="shared" ca="1" si="2"/>
        <v>0</v>
      </c>
      <c r="AI12" s="51">
        <f t="shared" ca="1" si="3"/>
        <v>0</v>
      </c>
      <c r="AJ12" s="51">
        <f t="shared" ca="1" si="4"/>
        <v>0</v>
      </c>
      <c r="AK12" s="51">
        <f t="shared" ca="1" si="5"/>
        <v>0</v>
      </c>
      <c r="AL12" s="51">
        <f t="shared" ca="1" si="6"/>
        <v>0</v>
      </c>
      <c r="AM12" s="51">
        <f t="shared" ca="1" si="7"/>
        <v>0</v>
      </c>
    </row>
    <row r="13" spans="1:39" x14ac:dyDescent="0.25">
      <c r="A13" s="50" t="s">
        <v>13</v>
      </c>
      <c r="B13" s="50">
        <v>50068</v>
      </c>
      <c r="C13" s="50" t="s">
        <v>369</v>
      </c>
      <c r="D13" s="50" t="s">
        <v>378</v>
      </c>
      <c r="E13" s="50" t="s">
        <v>219</v>
      </c>
      <c r="F13" s="50">
        <v>22.5</v>
      </c>
      <c r="G13" s="50">
        <v>59</v>
      </c>
      <c r="H13" s="50">
        <v>2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1">
        <f t="shared" si="8"/>
        <v>2</v>
      </c>
      <c r="Y13" s="51">
        <f t="shared" si="11"/>
        <v>45</v>
      </c>
      <c r="Z13" s="51">
        <f t="shared" si="12"/>
        <v>2.6222222222222222</v>
      </c>
      <c r="AF13" s="51" t="s">
        <v>22</v>
      </c>
      <c r="AG13" s="51">
        <f t="shared" ca="1" si="1"/>
        <v>0</v>
      </c>
      <c r="AH13" s="51">
        <f t="shared" ca="1" si="2"/>
        <v>0</v>
      </c>
      <c r="AI13" s="51">
        <f t="shared" ca="1" si="3"/>
        <v>0</v>
      </c>
      <c r="AJ13" s="51">
        <f t="shared" ca="1" si="4"/>
        <v>0</v>
      </c>
      <c r="AK13" s="51">
        <f t="shared" ca="1" si="5"/>
        <v>0</v>
      </c>
      <c r="AL13" s="51">
        <f t="shared" ca="1" si="6"/>
        <v>0</v>
      </c>
      <c r="AM13" s="51">
        <f t="shared" ca="1" si="7"/>
        <v>0</v>
      </c>
    </row>
    <row r="14" spans="1:39" x14ac:dyDescent="0.25">
      <c r="A14" s="50" t="s">
        <v>13</v>
      </c>
      <c r="B14" s="50">
        <v>30739</v>
      </c>
      <c r="C14" s="50" t="s">
        <v>369</v>
      </c>
      <c r="D14" s="50" t="s">
        <v>379</v>
      </c>
      <c r="E14" s="50" t="s">
        <v>155</v>
      </c>
      <c r="F14" s="50">
        <v>31.5</v>
      </c>
      <c r="G14" s="50">
        <v>85</v>
      </c>
      <c r="H14" s="50">
        <v>1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1">
        <f t="shared" si="8"/>
        <v>1</v>
      </c>
      <c r="Y14" s="51">
        <f t="shared" si="11"/>
        <v>31.5</v>
      </c>
      <c r="Z14" s="51">
        <f t="shared" si="12"/>
        <v>2.6984126984126986</v>
      </c>
      <c r="AF14" s="51" t="s">
        <v>23</v>
      </c>
      <c r="AG14" s="51">
        <f t="shared" ca="1" si="1"/>
        <v>0</v>
      </c>
      <c r="AH14" s="51">
        <f t="shared" ca="1" si="2"/>
        <v>0</v>
      </c>
      <c r="AI14" s="51">
        <f t="shared" ca="1" si="3"/>
        <v>0</v>
      </c>
      <c r="AJ14" s="51">
        <f t="shared" ca="1" si="4"/>
        <v>0</v>
      </c>
      <c r="AK14" s="51">
        <f t="shared" ca="1" si="5"/>
        <v>0</v>
      </c>
      <c r="AL14" s="51">
        <f t="shared" ca="1" si="6"/>
        <v>0</v>
      </c>
      <c r="AM14" s="51">
        <f t="shared" ca="1" si="7"/>
        <v>0</v>
      </c>
    </row>
    <row r="15" spans="1:39" x14ac:dyDescent="0.25">
      <c r="A15" s="50" t="s">
        <v>13</v>
      </c>
      <c r="B15" s="50">
        <v>30739</v>
      </c>
      <c r="C15" s="50" t="s">
        <v>369</v>
      </c>
      <c r="D15" s="50" t="s">
        <v>379</v>
      </c>
      <c r="E15" s="50" t="s">
        <v>371</v>
      </c>
      <c r="F15" s="50">
        <v>31.5</v>
      </c>
      <c r="G15" s="50">
        <v>85</v>
      </c>
      <c r="H15" s="50">
        <v>1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1">
        <f t="shared" si="8"/>
        <v>1</v>
      </c>
      <c r="Y15" s="51">
        <f t="shared" si="11"/>
        <v>31.5</v>
      </c>
      <c r="Z15" s="51">
        <f t="shared" si="12"/>
        <v>2.6984126984126986</v>
      </c>
      <c r="AF15" s="51" t="str">
        <f>A1</f>
        <v>Bulaggi</v>
      </c>
      <c r="AG15" s="51">
        <f ca="1">SUM(AG3:AG14)</f>
        <v>716</v>
      </c>
      <c r="AH15" s="51">
        <f t="shared" ref="AH15:AM15" ca="1" si="13">SUM(AH3:AH14)</f>
        <v>30</v>
      </c>
      <c r="AI15" s="51">
        <f t="shared" ca="1" si="13"/>
        <v>0</v>
      </c>
      <c r="AJ15" s="51">
        <f t="shared" ca="1" si="13"/>
        <v>0</v>
      </c>
      <c r="AK15" s="51">
        <f t="shared" ca="1" si="13"/>
        <v>0</v>
      </c>
      <c r="AL15" s="51">
        <f t="shared" ca="1" si="13"/>
        <v>0</v>
      </c>
      <c r="AM15" s="51">
        <f t="shared" ca="1" si="13"/>
        <v>0</v>
      </c>
    </row>
    <row r="16" spans="1:39" x14ac:dyDescent="0.25">
      <c r="A16" s="50" t="s">
        <v>13</v>
      </c>
      <c r="B16" s="50">
        <v>30688</v>
      </c>
      <c r="C16" s="50" t="s">
        <v>369</v>
      </c>
      <c r="D16" s="50" t="s">
        <v>380</v>
      </c>
      <c r="E16" s="50" t="s">
        <v>122</v>
      </c>
      <c r="F16" s="50">
        <v>24.5</v>
      </c>
      <c r="G16" s="50">
        <v>65</v>
      </c>
      <c r="H16" s="50">
        <v>1</v>
      </c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1">
        <f t="shared" si="8"/>
        <v>1</v>
      </c>
      <c r="Y16" s="51">
        <f t="shared" si="11"/>
        <v>24.5</v>
      </c>
      <c r="Z16" s="51">
        <f t="shared" si="12"/>
        <v>2.6530612244897958</v>
      </c>
    </row>
    <row r="17" spans="1:29" x14ac:dyDescent="0.25">
      <c r="A17" s="50" t="s">
        <v>13</v>
      </c>
      <c r="B17" s="50">
        <v>30687</v>
      </c>
      <c r="C17" s="50" t="s">
        <v>369</v>
      </c>
      <c r="D17" s="50" t="s">
        <v>380</v>
      </c>
      <c r="E17" s="50" t="s">
        <v>122</v>
      </c>
      <c r="F17" s="50">
        <v>21</v>
      </c>
      <c r="G17" s="50">
        <v>59</v>
      </c>
      <c r="H17" s="50">
        <v>1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1">
        <f t="shared" si="8"/>
        <v>1</v>
      </c>
      <c r="Y17" s="51">
        <f t="shared" si="11"/>
        <v>21</v>
      </c>
      <c r="Z17" s="51">
        <f t="shared" si="12"/>
        <v>2.8095238095238093</v>
      </c>
    </row>
    <row r="18" spans="1:29" x14ac:dyDescent="0.25">
      <c r="A18" s="50" t="s">
        <v>13</v>
      </c>
      <c r="B18" s="50">
        <v>26267</v>
      </c>
      <c r="C18" s="50" t="s">
        <v>369</v>
      </c>
      <c r="D18" s="50" t="s">
        <v>372</v>
      </c>
      <c r="E18" s="50" t="s">
        <v>122</v>
      </c>
      <c r="F18" s="50">
        <v>16</v>
      </c>
      <c r="G18" s="50">
        <v>45</v>
      </c>
      <c r="H18" s="50">
        <v>3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1">
        <f t="shared" si="8"/>
        <v>3</v>
      </c>
      <c r="Y18" s="51">
        <f t="shared" si="11"/>
        <v>48</v>
      </c>
      <c r="Z18" s="51">
        <f t="shared" si="12"/>
        <v>2.8125</v>
      </c>
    </row>
    <row r="19" spans="1:29" x14ac:dyDescent="0.25">
      <c r="A19" s="50" t="s">
        <v>13</v>
      </c>
      <c r="B19" s="50">
        <v>50067</v>
      </c>
      <c r="C19" s="50" t="s">
        <v>369</v>
      </c>
      <c r="D19" s="50" t="s">
        <v>376</v>
      </c>
      <c r="E19" s="50" t="s">
        <v>122</v>
      </c>
      <c r="F19" s="50">
        <v>20.5</v>
      </c>
      <c r="G19" s="50">
        <v>55</v>
      </c>
      <c r="H19" s="50">
        <v>6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1">
        <f t="shared" si="8"/>
        <v>6</v>
      </c>
      <c r="Y19" s="51">
        <f t="shared" si="11"/>
        <v>123</v>
      </c>
      <c r="Z19" s="51">
        <f t="shared" si="12"/>
        <v>2.6829268292682928</v>
      </c>
    </row>
    <row r="20" spans="1:29" x14ac:dyDescent="0.25">
      <c r="A20" s="50" t="s">
        <v>13</v>
      </c>
      <c r="B20" s="50">
        <v>30747</v>
      </c>
      <c r="C20" s="50" t="s">
        <v>369</v>
      </c>
      <c r="D20" s="50" t="s">
        <v>381</v>
      </c>
      <c r="E20" s="50" t="s">
        <v>373</v>
      </c>
      <c r="F20" s="50">
        <v>24.5</v>
      </c>
      <c r="G20" s="50">
        <v>69</v>
      </c>
      <c r="H20" s="50">
        <v>2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1">
        <f t="shared" si="8"/>
        <v>2</v>
      </c>
      <c r="Y20" s="51">
        <f t="shared" si="11"/>
        <v>49</v>
      </c>
      <c r="Z20" s="51">
        <f t="shared" si="12"/>
        <v>2.8163265306122449</v>
      </c>
    </row>
    <row r="21" spans="1:29" x14ac:dyDescent="0.25">
      <c r="A21" s="50" t="s">
        <v>13</v>
      </c>
      <c r="B21" s="50">
        <v>30747</v>
      </c>
      <c r="C21" s="50" t="s">
        <v>369</v>
      </c>
      <c r="D21" s="50" t="s">
        <v>381</v>
      </c>
      <c r="E21" s="50" t="s">
        <v>137</v>
      </c>
      <c r="F21" s="50">
        <v>24.5</v>
      </c>
      <c r="G21" s="50">
        <v>69</v>
      </c>
      <c r="H21" s="50">
        <v>2</v>
      </c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1">
        <f t="shared" si="8"/>
        <v>2</v>
      </c>
      <c r="Y21" s="51">
        <f t="shared" si="11"/>
        <v>49</v>
      </c>
      <c r="Z21" s="51">
        <f t="shared" si="12"/>
        <v>2.8163265306122449</v>
      </c>
    </row>
    <row r="22" spans="1:29" x14ac:dyDescent="0.25">
      <c r="A22" s="50" t="s">
        <v>13</v>
      </c>
      <c r="B22" s="50">
        <v>30746</v>
      </c>
      <c r="C22" s="50" t="s">
        <v>369</v>
      </c>
      <c r="D22" s="50" t="s">
        <v>374</v>
      </c>
      <c r="E22" s="50" t="s">
        <v>373</v>
      </c>
      <c r="F22" s="50">
        <v>22.5</v>
      </c>
      <c r="G22" s="50">
        <v>59</v>
      </c>
      <c r="H22" s="50">
        <v>2</v>
      </c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1">
        <f t="shared" si="8"/>
        <v>2</v>
      </c>
      <c r="Y22" s="51">
        <f t="shared" si="11"/>
        <v>45</v>
      </c>
      <c r="Z22" s="51">
        <f t="shared" si="12"/>
        <v>2.6222222222222222</v>
      </c>
    </row>
    <row r="23" spans="1:29" x14ac:dyDescent="0.25">
      <c r="A23" s="50" t="s">
        <v>13</v>
      </c>
      <c r="B23" s="50">
        <v>30746</v>
      </c>
      <c r="C23" s="50" t="s">
        <v>369</v>
      </c>
      <c r="D23" s="50" t="s">
        <v>374</v>
      </c>
      <c r="E23" s="50" t="s">
        <v>137</v>
      </c>
      <c r="F23" s="50">
        <v>22.5</v>
      </c>
      <c r="G23" s="50">
        <v>59</v>
      </c>
      <c r="H23" s="50">
        <v>2</v>
      </c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1">
        <f t="shared" si="8"/>
        <v>2</v>
      </c>
      <c r="Y23" s="51">
        <f t="shared" si="11"/>
        <v>45</v>
      </c>
      <c r="Z23" s="51">
        <f t="shared" si="12"/>
        <v>2.6222222222222222</v>
      </c>
    </row>
    <row r="24" spans="1:29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1">
        <f t="shared" si="8"/>
        <v>0</v>
      </c>
      <c r="Y24" s="51">
        <f t="shared" ref="Y24:Y49" si="14">F29*X24</f>
        <v>0</v>
      </c>
      <c r="Z24" s="51" t="e">
        <f t="shared" ref="Z24:Z49" si="15">SUM(G27/F29)</f>
        <v>#DIV/0!</v>
      </c>
    </row>
    <row r="25" spans="1:29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1">
        <f t="shared" si="8"/>
        <v>0</v>
      </c>
      <c r="Y25" s="51">
        <f t="shared" si="14"/>
        <v>0</v>
      </c>
      <c r="Z25" s="51" t="e">
        <f t="shared" si="15"/>
        <v>#DIV/0!</v>
      </c>
      <c r="AC25" s="50">
        <f>SUM(Y25:Y27)</f>
        <v>0</v>
      </c>
    </row>
    <row r="26" spans="1:29" x14ac:dyDescent="0.2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1">
        <f t="shared" si="8"/>
        <v>0</v>
      </c>
      <c r="Y26" s="51">
        <f t="shared" si="14"/>
        <v>0</v>
      </c>
      <c r="Z26" s="51" t="e">
        <f t="shared" si="15"/>
        <v>#DIV/0!</v>
      </c>
    </row>
    <row r="27" spans="1:29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1">
        <f t="shared" si="8"/>
        <v>0</v>
      </c>
      <c r="Y27" s="51">
        <f t="shared" si="14"/>
        <v>0</v>
      </c>
      <c r="Z27" s="51" t="e">
        <f t="shared" si="15"/>
        <v>#DIV/0!</v>
      </c>
    </row>
    <row r="28" spans="1:29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>
        <f t="shared" si="8"/>
        <v>0</v>
      </c>
      <c r="Y28" s="51">
        <f t="shared" si="14"/>
        <v>0</v>
      </c>
      <c r="Z28" s="51" t="e">
        <f t="shared" si="15"/>
        <v>#DIV/0!</v>
      </c>
    </row>
    <row r="29" spans="1:29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1">
        <f t="shared" si="8"/>
        <v>0</v>
      </c>
      <c r="Y29" s="51">
        <f t="shared" si="14"/>
        <v>0</v>
      </c>
      <c r="Z29" s="51" t="e">
        <f t="shared" si="15"/>
        <v>#DIV/0!</v>
      </c>
    </row>
    <row r="30" spans="1:29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1">
        <f t="shared" si="8"/>
        <v>0</v>
      </c>
      <c r="Y30" s="51">
        <f t="shared" si="14"/>
        <v>0</v>
      </c>
      <c r="Z30" s="51" t="e">
        <f t="shared" si="15"/>
        <v>#DIV/0!</v>
      </c>
    </row>
    <row r="31" spans="1:29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1">
        <f t="shared" si="8"/>
        <v>0</v>
      </c>
      <c r="Y31" s="51">
        <f t="shared" si="14"/>
        <v>0</v>
      </c>
      <c r="Z31" s="51" t="e">
        <f t="shared" si="15"/>
        <v>#DIV/0!</v>
      </c>
    </row>
    <row r="32" spans="1:29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1">
        <f t="shared" si="8"/>
        <v>0</v>
      </c>
      <c r="Y32" s="51">
        <f t="shared" si="14"/>
        <v>0</v>
      </c>
      <c r="Z32" s="51" t="e">
        <f t="shared" si="15"/>
        <v>#DIV/0!</v>
      </c>
    </row>
    <row r="33" spans="1:26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1">
        <f t="shared" si="8"/>
        <v>0</v>
      </c>
      <c r="Y33" s="51">
        <f t="shared" si="14"/>
        <v>0</v>
      </c>
      <c r="Z33" s="51" t="e">
        <f t="shared" si="15"/>
        <v>#DIV/0!</v>
      </c>
    </row>
    <row r="34" spans="1:26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1">
        <f t="shared" si="8"/>
        <v>0</v>
      </c>
      <c r="Y34" s="51">
        <f t="shared" si="14"/>
        <v>0</v>
      </c>
      <c r="Z34" s="51" t="e">
        <f t="shared" si="15"/>
        <v>#DIV/0!</v>
      </c>
    </row>
    <row r="35" spans="1:26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1">
        <f t="shared" si="8"/>
        <v>0</v>
      </c>
      <c r="Y35" s="51">
        <f t="shared" si="14"/>
        <v>0</v>
      </c>
      <c r="Z35" s="51" t="e">
        <f t="shared" si="15"/>
        <v>#DIV/0!</v>
      </c>
    </row>
    <row r="36" spans="1:26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1">
        <f t="shared" si="8"/>
        <v>0</v>
      </c>
      <c r="Y36" s="51">
        <f t="shared" si="14"/>
        <v>0</v>
      </c>
      <c r="Z36" s="51" t="e">
        <f t="shared" si="15"/>
        <v>#DIV/0!</v>
      </c>
    </row>
    <row r="37" spans="1:26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1">
        <f t="shared" si="8"/>
        <v>0</v>
      </c>
      <c r="Y37" s="51">
        <f t="shared" si="14"/>
        <v>0</v>
      </c>
      <c r="Z37" s="51" t="e">
        <f t="shared" si="15"/>
        <v>#DIV/0!</v>
      </c>
    </row>
    <row r="38" spans="1:26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1">
        <f t="shared" si="8"/>
        <v>0</v>
      </c>
      <c r="Y38" s="51">
        <f t="shared" si="14"/>
        <v>0</v>
      </c>
      <c r="Z38" s="51" t="e">
        <f t="shared" si="15"/>
        <v>#DIV/0!</v>
      </c>
    </row>
    <row r="39" spans="1:26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1">
        <f t="shared" si="8"/>
        <v>0</v>
      </c>
      <c r="Y39" s="51">
        <f t="shared" si="14"/>
        <v>0</v>
      </c>
      <c r="Z39" s="51" t="e">
        <f t="shared" si="15"/>
        <v>#DIV/0!</v>
      </c>
    </row>
    <row r="40" spans="1:26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1">
        <f t="shared" si="8"/>
        <v>0</v>
      </c>
      <c r="Y40" s="51">
        <f t="shared" si="14"/>
        <v>0</v>
      </c>
      <c r="Z40" s="51" t="e">
        <f t="shared" si="15"/>
        <v>#DIV/0!</v>
      </c>
    </row>
    <row r="41" spans="1:26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1">
        <f t="shared" si="8"/>
        <v>0</v>
      </c>
      <c r="Y41" s="51">
        <f t="shared" si="14"/>
        <v>0</v>
      </c>
      <c r="Z41" s="51" t="e">
        <f t="shared" si="15"/>
        <v>#DIV/0!</v>
      </c>
    </row>
    <row r="42" spans="1:26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1">
        <f t="shared" si="8"/>
        <v>0</v>
      </c>
      <c r="Y42" s="51">
        <f t="shared" si="14"/>
        <v>0</v>
      </c>
      <c r="Z42" s="51" t="e">
        <f t="shared" si="15"/>
        <v>#DIV/0!</v>
      </c>
    </row>
    <row r="43" spans="1:26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1">
        <f t="shared" si="8"/>
        <v>0</v>
      </c>
      <c r="Y43" s="51">
        <f t="shared" si="14"/>
        <v>0</v>
      </c>
      <c r="Z43" s="51" t="e">
        <f t="shared" si="15"/>
        <v>#DIV/0!</v>
      </c>
    </row>
    <row r="44" spans="1:26" x14ac:dyDescent="0.2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1">
        <f t="shared" si="8"/>
        <v>0</v>
      </c>
      <c r="Y44" s="51">
        <f t="shared" si="14"/>
        <v>0</v>
      </c>
      <c r="Z44" s="51" t="e">
        <f t="shared" si="15"/>
        <v>#DIV/0!</v>
      </c>
    </row>
    <row r="45" spans="1:26" x14ac:dyDescent="0.2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1">
        <f t="shared" si="8"/>
        <v>0</v>
      </c>
      <c r="Y45" s="51">
        <f t="shared" si="14"/>
        <v>0</v>
      </c>
      <c r="Z45" s="51" t="e">
        <f t="shared" si="15"/>
        <v>#DIV/0!</v>
      </c>
    </row>
    <row r="46" spans="1:26" x14ac:dyDescent="0.2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1">
        <f t="shared" si="8"/>
        <v>0</v>
      </c>
      <c r="Y46" s="51">
        <f t="shared" si="14"/>
        <v>0</v>
      </c>
      <c r="Z46" s="51" t="e">
        <f t="shared" si="15"/>
        <v>#DIV/0!</v>
      </c>
    </row>
    <row r="47" spans="1:26" x14ac:dyDescent="0.2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1">
        <f t="shared" si="8"/>
        <v>0</v>
      </c>
      <c r="Y47" s="51">
        <f t="shared" si="14"/>
        <v>0</v>
      </c>
      <c r="Z47" s="51" t="e">
        <f t="shared" si="15"/>
        <v>#DIV/0!</v>
      </c>
    </row>
    <row r="48" spans="1:26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1">
        <f t="shared" si="8"/>
        <v>0</v>
      </c>
      <c r="Y48" s="51">
        <f t="shared" si="14"/>
        <v>0</v>
      </c>
      <c r="Z48" s="51" t="e">
        <f t="shared" si="15"/>
        <v>#DIV/0!</v>
      </c>
    </row>
    <row r="49" spans="1:26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1">
        <f t="shared" si="8"/>
        <v>0</v>
      </c>
      <c r="Y49" s="51">
        <f t="shared" si="14"/>
        <v>0</v>
      </c>
      <c r="Z49" s="51" t="e">
        <f t="shared" si="15"/>
        <v>#DIV/0!</v>
      </c>
    </row>
    <row r="50" spans="1:26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1">
        <f t="shared" si="8"/>
        <v>0</v>
      </c>
      <c r="Y50" s="51">
        <f t="shared" ref="Y50:Y81" si="16">F55*X50</f>
        <v>0</v>
      </c>
      <c r="Z50" s="51" t="e">
        <f t="shared" ref="Z50:Z79" si="17">SUM(G53/F55)</f>
        <v>#DIV/0!</v>
      </c>
    </row>
    <row r="51" spans="1:26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1">
        <f t="shared" si="8"/>
        <v>0</v>
      </c>
      <c r="Y51" s="51">
        <f t="shared" si="16"/>
        <v>0</v>
      </c>
      <c r="Z51" s="51" t="e">
        <f t="shared" si="17"/>
        <v>#DIV/0!</v>
      </c>
    </row>
    <row r="52" spans="1:26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1">
        <f t="shared" si="8"/>
        <v>0</v>
      </c>
      <c r="Y52" s="51">
        <f t="shared" si="16"/>
        <v>0</v>
      </c>
      <c r="Z52" s="51" t="e">
        <f t="shared" si="17"/>
        <v>#DIV/0!</v>
      </c>
    </row>
    <row r="53" spans="1:26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1">
        <f t="shared" si="8"/>
        <v>0</v>
      </c>
      <c r="Y53" s="51">
        <f t="shared" si="16"/>
        <v>0</v>
      </c>
      <c r="Z53" s="51" t="e">
        <f t="shared" si="17"/>
        <v>#DIV/0!</v>
      </c>
    </row>
    <row r="54" spans="1:26" x14ac:dyDescent="0.2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1">
        <f t="shared" si="8"/>
        <v>0</v>
      </c>
      <c r="Y54" s="51">
        <f t="shared" si="16"/>
        <v>0</v>
      </c>
      <c r="Z54" s="51" t="e">
        <f t="shared" si="17"/>
        <v>#DIV/0!</v>
      </c>
    </row>
    <row r="55" spans="1:26" x14ac:dyDescent="0.2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1">
        <f t="shared" si="8"/>
        <v>0</v>
      </c>
      <c r="Y55" s="51">
        <f t="shared" si="16"/>
        <v>0</v>
      </c>
      <c r="Z55" s="51" t="e">
        <f t="shared" si="17"/>
        <v>#DIV/0!</v>
      </c>
    </row>
    <row r="56" spans="1:26" x14ac:dyDescent="0.2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1">
        <f t="shared" si="8"/>
        <v>0</v>
      </c>
      <c r="Y56" s="51">
        <f t="shared" si="16"/>
        <v>0</v>
      </c>
      <c r="Z56" s="51" t="e">
        <f t="shared" si="17"/>
        <v>#DIV/0!</v>
      </c>
    </row>
    <row r="57" spans="1:26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1">
        <f t="shared" si="8"/>
        <v>0</v>
      </c>
      <c r="Y57" s="51">
        <f t="shared" si="16"/>
        <v>0</v>
      </c>
      <c r="Z57" s="51" t="e">
        <f t="shared" si="17"/>
        <v>#DIV/0!</v>
      </c>
    </row>
    <row r="58" spans="1:26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1">
        <f t="shared" si="8"/>
        <v>0</v>
      </c>
      <c r="Y58" s="51">
        <f t="shared" si="16"/>
        <v>0</v>
      </c>
      <c r="Z58" s="51" t="e">
        <f t="shared" si="17"/>
        <v>#DIV/0!</v>
      </c>
    </row>
    <row r="59" spans="1:26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1">
        <f t="shared" si="8"/>
        <v>0</v>
      </c>
      <c r="Y59" s="51">
        <f t="shared" si="16"/>
        <v>0</v>
      </c>
      <c r="Z59" s="51" t="e">
        <f t="shared" si="17"/>
        <v>#DIV/0!</v>
      </c>
    </row>
    <row r="60" spans="1:26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1">
        <f t="shared" si="8"/>
        <v>0</v>
      </c>
      <c r="Y60" s="51">
        <f t="shared" si="16"/>
        <v>0</v>
      </c>
      <c r="Z60" s="51" t="e">
        <f t="shared" si="17"/>
        <v>#DIV/0!</v>
      </c>
    </row>
    <row r="61" spans="1:26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1">
        <f t="shared" si="8"/>
        <v>0</v>
      </c>
      <c r="Y61" s="51">
        <f t="shared" si="16"/>
        <v>0</v>
      </c>
      <c r="Z61" s="51" t="e">
        <f t="shared" si="17"/>
        <v>#DIV/0!</v>
      </c>
    </row>
    <row r="62" spans="1:26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1">
        <f t="shared" si="8"/>
        <v>0</v>
      </c>
      <c r="Y62" s="51">
        <f t="shared" si="16"/>
        <v>0</v>
      </c>
      <c r="Z62" s="51" t="e">
        <f t="shared" si="17"/>
        <v>#DIV/0!</v>
      </c>
    </row>
    <row r="63" spans="1:26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1">
        <f t="shared" si="8"/>
        <v>0</v>
      </c>
      <c r="Y63" s="51">
        <f t="shared" si="16"/>
        <v>0</v>
      </c>
      <c r="Z63" s="51" t="e">
        <f t="shared" si="17"/>
        <v>#DIV/0!</v>
      </c>
    </row>
    <row r="64" spans="1:26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1">
        <f t="shared" si="8"/>
        <v>0</v>
      </c>
      <c r="Y64" s="51">
        <f t="shared" si="16"/>
        <v>0</v>
      </c>
      <c r="Z64" s="51" t="e">
        <f t="shared" si="17"/>
        <v>#DIV/0!</v>
      </c>
    </row>
    <row r="65" spans="1:26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1">
        <f t="shared" si="8"/>
        <v>0</v>
      </c>
      <c r="Y65" s="51">
        <f t="shared" si="16"/>
        <v>0</v>
      </c>
      <c r="Z65" s="51" t="e">
        <f t="shared" si="17"/>
        <v>#DIV/0!</v>
      </c>
    </row>
    <row r="66" spans="1:26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1">
        <f t="shared" si="8"/>
        <v>0</v>
      </c>
      <c r="Y66" s="51">
        <f t="shared" si="16"/>
        <v>0</v>
      </c>
      <c r="Z66" s="51" t="e">
        <f t="shared" si="17"/>
        <v>#DIV/0!</v>
      </c>
    </row>
    <row r="67" spans="1:26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1">
        <f t="shared" ref="X67:X130" si="18">SUM(H67:M67)</f>
        <v>0</v>
      </c>
      <c r="Y67" s="51">
        <f t="shared" si="16"/>
        <v>0</v>
      </c>
      <c r="Z67" s="51" t="e">
        <f t="shared" si="17"/>
        <v>#DIV/0!</v>
      </c>
    </row>
    <row r="68" spans="1:26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1">
        <f t="shared" si="18"/>
        <v>0</v>
      </c>
      <c r="Y68" s="51">
        <f t="shared" si="16"/>
        <v>0</v>
      </c>
      <c r="Z68" s="51" t="e">
        <f t="shared" si="17"/>
        <v>#DIV/0!</v>
      </c>
    </row>
    <row r="69" spans="1:26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1">
        <f t="shared" si="18"/>
        <v>0</v>
      </c>
      <c r="Y69" s="51">
        <f t="shared" si="16"/>
        <v>0</v>
      </c>
      <c r="Z69" s="51" t="e">
        <f t="shared" si="17"/>
        <v>#DIV/0!</v>
      </c>
    </row>
    <row r="70" spans="1:26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1">
        <f t="shared" si="18"/>
        <v>0</v>
      </c>
      <c r="Y70" s="51">
        <f t="shared" si="16"/>
        <v>0</v>
      </c>
      <c r="Z70" s="51" t="e">
        <f t="shared" si="17"/>
        <v>#DIV/0!</v>
      </c>
    </row>
    <row r="71" spans="1:26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1">
        <f t="shared" si="18"/>
        <v>0</v>
      </c>
      <c r="Y71" s="51">
        <f t="shared" si="16"/>
        <v>0</v>
      </c>
      <c r="Z71" s="51" t="e">
        <f t="shared" si="17"/>
        <v>#DIV/0!</v>
      </c>
    </row>
    <row r="72" spans="1:26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1">
        <f t="shared" si="18"/>
        <v>0</v>
      </c>
      <c r="Y72" s="51">
        <f t="shared" si="16"/>
        <v>0</v>
      </c>
      <c r="Z72" s="51" t="e">
        <f t="shared" si="17"/>
        <v>#DIV/0!</v>
      </c>
    </row>
    <row r="73" spans="1:26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1">
        <f t="shared" si="18"/>
        <v>0</v>
      </c>
      <c r="Y73" s="51">
        <f t="shared" si="16"/>
        <v>0</v>
      </c>
      <c r="Z73" s="51" t="e">
        <f t="shared" si="17"/>
        <v>#DIV/0!</v>
      </c>
    </row>
    <row r="74" spans="1:26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1">
        <f t="shared" si="18"/>
        <v>0</v>
      </c>
      <c r="Y74" s="51">
        <f t="shared" si="16"/>
        <v>0</v>
      </c>
      <c r="Z74" s="51" t="e">
        <f t="shared" si="17"/>
        <v>#DIV/0!</v>
      </c>
    </row>
    <row r="75" spans="1:26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1">
        <f t="shared" si="18"/>
        <v>0</v>
      </c>
      <c r="Y75" s="51">
        <f t="shared" si="16"/>
        <v>0</v>
      </c>
      <c r="Z75" s="51" t="e">
        <f t="shared" si="17"/>
        <v>#DIV/0!</v>
      </c>
    </row>
    <row r="76" spans="1:26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1">
        <f t="shared" si="18"/>
        <v>0</v>
      </c>
      <c r="Y76" s="51">
        <f t="shared" si="16"/>
        <v>0</v>
      </c>
      <c r="Z76" s="51" t="e">
        <f t="shared" si="17"/>
        <v>#DIV/0!</v>
      </c>
    </row>
    <row r="77" spans="1:26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1">
        <f t="shared" si="18"/>
        <v>0</v>
      </c>
      <c r="Y77" s="51">
        <f t="shared" si="16"/>
        <v>0</v>
      </c>
      <c r="Z77" s="51" t="e">
        <f t="shared" si="17"/>
        <v>#DIV/0!</v>
      </c>
    </row>
    <row r="78" spans="1:26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1">
        <f t="shared" si="18"/>
        <v>0</v>
      </c>
      <c r="Y78" s="51">
        <f t="shared" si="16"/>
        <v>0</v>
      </c>
      <c r="Z78" s="51" t="e">
        <f t="shared" si="17"/>
        <v>#DIV/0!</v>
      </c>
    </row>
    <row r="79" spans="1:26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1">
        <f t="shared" si="18"/>
        <v>0</v>
      </c>
      <c r="Y79" s="51">
        <f t="shared" si="16"/>
        <v>0</v>
      </c>
      <c r="Z79" s="51" t="e">
        <f t="shared" si="17"/>
        <v>#DIV/0!</v>
      </c>
    </row>
    <row r="80" spans="1:26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1">
        <f t="shared" si="18"/>
        <v>0</v>
      </c>
      <c r="Y80" s="51">
        <f t="shared" si="16"/>
        <v>0</v>
      </c>
    </row>
    <row r="81" spans="1:26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1">
        <f t="shared" si="18"/>
        <v>0</v>
      </c>
      <c r="Y81" s="51">
        <f t="shared" si="16"/>
        <v>0</v>
      </c>
      <c r="Z81" s="51" t="e">
        <f t="shared" ref="Z81:Z88" si="19">SUM(G84/F86)</f>
        <v>#DIV/0!</v>
      </c>
    </row>
    <row r="82" spans="1:26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1">
        <f t="shared" si="18"/>
        <v>0</v>
      </c>
      <c r="Y82" s="51">
        <f t="shared" ref="Y82:Y113" si="20">F87*X82</f>
        <v>0</v>
      </c>
      <c r="Z82" s="51" t="e">
        <f t="shared" si="19"/>
        <v>#DIV/0!</v>
      </c>
    </row>
    <row r="83" spans="1:26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1">
        <f t="shared" si="18"/>
        <v>0</v>
      </c>
      <c r="Y83" s="51">
        <f t="shared" si="20"/>
        <v>0</v>
      </c>
      <c r="Z83" s="51" t="e">
        <f t="shared" si="19"/>
        <v>#DIV/0!</v>
      </c>
    </row>
    <row r="84" spans="1:26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1">
        <f t="shared" si="18"/>
        <v>0</v>
      </c>
      <c r="Y84" s="51">
        <f t="shared" si="20"/>
        <v>0</v>
      </c>
      <c r="Z84" s="51" t="e">
        <f t="shared" si="19"/>
        <v>#DIV/0!</v>
      </c>
    </row>
    <row r="85" spans="1:26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1">
        <f t="shared" si="18"/>
        <v>0</v>
      </c>
      <c r="Y85" s="51">
        <f t="shared" si="20"/>
        <v>0</v>
      </c>
      <c r="Z85" s="51" t="e">
        <f t="shared" si="19"/>
        <v>#DIV/0!</v>
      </c>
    </row>
    <row r="86" spans="1:26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1">
        <f t="shared" si="18"/>
        <v>0</v>
      </c>
      <c r="Y86" s="51">
        <f t="shared" si="20"/>
        <v>0</v>
      </c>
      <c r="Z86" s="51" t="e">
        <f t="shared" si="19"/>
        <v>#DIV/0!</v>
      </c>
    </row>
    <row r="87" spans="1:26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1">
        <f t="shared" si="18"/>
        <v>0</v>
      </c>
      <c r="Y87" s="51">
        <f t="shared" si="20"/>
        <v>0</v>
      </c>
      <c r="Z87" s="51" t="e">
        <f t="shared" si="19"/>
        <v>#DIV/0!</v>
      </c>
    </row>
    <row r="88" spans="1:26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1">
        <f t="shared" si="18"/>
        <v>0</v>
      </c>
      <c r="Y88" s="51">
        <f t="shared" si="20"/>
        <v>0</v>
      </c>
      <c r="Z88" s="51" t="e">
        <f t="shared" si="19"/>
        <v>#DIV/0!</v>
      </c>
    </row>
    <row r="89" spans="1:26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1">
        <f t="shared" si="18"/>
        <v>0</v>
      </c>
      <c r="Y89" s="51">
        <f t="shared" si="20"/>
        <v>0</v>
      </c>
    </row>
    <row r="90" spans="1:26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1">
        <f t="shared" si="18"/>
        <v>0</v>
      </c>
      <c r="Y90" s="51">
        <f t="shared" si="20"/>
        <v>0</v>
      </c>
    </row>
    <row r="91" spans="1:26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1">
        <f t="shared" si="18"/>
        <v>0</v>
      </c>
      <c r="Y91" s="51">
        <f t="shared" si="20"/>
        <v>0</v>
      </c>
    </row>
    <row r="92" spans="1:26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1">
        <f t="shared" si="18"/>
        <v>0</v>
      </c>
      <c r="Y92" s="51">
        <f t="shared" si="20"/>
        <v>0</v>
      </c>
    </row>
    <row r="93" spans="1:26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1">
        <f t="shared" si="18"/>
        <v>0</v>
      </c>
      <c r="Y93" s="51">
        <f t="shared" si="20"/>
        <v>0</v>
      </c>
    </row>
    <row r="94" spans="1:26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1">
        <f t="shared" si="18"/>
        <v>0</v>
      </c>
      <c r="Y94" s="51">
        <f t="shared" si="20"/>
        <v>0</v>
      </c>
    </row>
    <row r="95" spans="1:26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1">
        <f t="shared" si="18"/>
        <v>0</v>
      </c>
      <c r="Y95" s="51">
        <f t="shared" si="20"/>
        <v>0</v>
      </c>
    </row>
    <row r="96" spans="1:26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1">
        <f t="shared" si="18"/>
        <v>0</v>
      </c>
      <c r="Y96" s="51">
        <f t="shared" si="20"/>
        <v>0</v>
      </c>
    </row>
    <row r="97" spans="1:26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1">
        <f t="shared" si="18"/>
        <v>0</v>
      </c>
      <c r="Y97" s="51">
        <f t="shared" si="20"/>
        <v>0</v>
      </c>
    </row>
    <row r="98" spans="1:26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1">
        <f t="shared" si="18"/>
        <v>0</v>
      </c>
      <c r="Y98" s="51">
        <f t="shared" si="20"/>
        <v>0</v>
      </c>
    </row>
    <row r="99" spans="1:26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1">
        <f t="shared" si="18"/>
        <v>0</v>
      </c>
      <c r="Y99" s="51">
        <f t="shared" si="20"/>
        <v>0</v>
      </c>
    </row>
    <row r="100" spans="1:26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1">
        <f t="shared" si="18"/>
        <v>0</v>
      </c>
      <c r="Y100" s="51">
        <f t="shared" si="20"/>
        <v>0</v>
      </c>
    </row>
    <row r="101" spans="1:26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1">
        <f t="shared" si="18"/>
        <v>0</v>
      </c>
      <c r="Y101" s="51">
        <f t="shared" si="20"/>
        <v>0</v>
      </c>
    </row>
    <row r="102" spans="1:26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1">
        <f t="shared" si="18"/>
        <v>0</v>
      </c>
      <c r="Y102" s="51">
        <f t="shared" si="20"/>
        <v>0</v>
      </c>
    </row>
    <row r="103" spans="1:26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1">
        <f t="shared" si="18"/>
        <v>0</v>
      </c>
      <c r="Y103" s="51">
        <f t="shared" si="20"/>
        <v>0</v>
      </c>
      <c r="Z103" s="51" t="s">
        <v>50</v>
      </c>
    </row>
    <row r="104" spans="1:26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1">
        <f t="shared" si="18"/>
        <v>0</v>
      </c>
      <c r="Y104" s="51">
        <f t="shared" si="20"/>
        <v>0</v>
      </c>
    </row>
    <row r="105" spans="1:26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1">
        <f t="shared" si="18"/>
        <v>0</v>
      </c>
      <c r="Y105" s="51">
        <f t="shared" si="20"/>
        <v>0</v>
      </c>
    </row>
    <row r="106" spans="1:26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1">
        <f t="shared" si="18"/>
        <v>0</v>
      </c>
      <c r="Y106" s="51">
        <f t="shared" si="20"/>
        <v>0</v>
      </c>
    </row>
    <row r="107" spans="1:26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1">
        <f t="shared" si="18"/>
        <v>0</v>
      </c>
      <c r="Y107" s="51">
        <f t="shared" si="20"/>
        <v>0</v>
      </c>
    </row>
    <row r="108" spans="1:26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1">
        <f t="shared" si="18"/>
        <v>0</v>
      </c>
      <c r="Y108" s="51">
        <f t="shared" si="20"/>
        <v>0</v>
      </c>
    </row>
    <row r="109" spans="1:26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1">
        <f t="shared" si="18"/>
        <v>0</v>
      </c>
      <c r="Y109" s="51">
        <f t="shared" si="20"/>
        <v>0</v>
      </c>
    </row>
    <row r="110" spans="1:26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1">
        <f t="shared" si="18"/>
        <v>0</v>
      </c>
      <c r="Y110" s="51">
        <f t="shared" si="20"/>
        <v>0</v>
      </c>
    </row>
    <row r="111" spans="1:26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1">
        <f t="shared" si="18"/>
        <v>0</v>
      </c>
      <c r="Y111" s="51">
        <f t="shared" si="20"/>
        <v>0</v>
      </c>
    </row>
    <row r="112" spans="1:26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1">
        <f t="shared" si="18"/>
        <v>0</v>
      </c>
      <c r="Y112" s="51">
        <f t="shared" si="20"/>
        <v>0</v>
      </c>
    </row>
    <row r="113" spans="1:25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1">
        <f t="shared" si="18"/>
        <v>0</v>
      </c>
      <c r="Y113" s="51">
        <f t="shared" si="20"/>
        <v>0</v>
      </c>
    </row>
    <row r="114" spans="1:25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1">
        <f t="shared" si="18"/>
        <v>0</v>
      </c>
      <c r="Y114" s="51">
        <f t="shared" ref="Y114:Y145" si="21">F119*X114</f>
        <v>0</v>
      </c>
    </row>
    <row r="115" spans="1:25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1">
        <f t="shared" si="18"/>
        <v>0</v>
      </c>
      <c r="Y115" s="51">
        <f t="shared" si="21"/>
        <v>0</v>
      </c>
    </row>
    <row r="116" spans="1:25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1">
        <f t="shared" si="18"/>
        <v>0</v>
      </c>
      <c r="Y116" s="51">
        <f t="shared" si="21"/>
        <v>0</v>
      </c>
    </row>
    <row r="117" spans="1:25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1">
        <f t="shared" si="18"/>
        <v>0</v>
      </c>
      <c r="Y117" s="51">
        <f t="shared" si="21"/>
        <v>0</v>
      </c>
    </row>
    <row r="118" spans="1:25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1">
        <f t="shared" si="18"/>
        <v>0</v>
      </c>
      <c r="Y118" s="51">
        <f t="shared" si="21"/>
        <v>0</v>
      </c>
    </row>
    <row r="119" spans="1:25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1">
        <f t="shared" si="18"/>
        <v>0</v>
      </c>
      <c r="Y119" s="51">
        <f t="shared" si="21"/>
        <v>0</v>
      </c>
    </row>
    <row r="120" spans="1:25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1">
        <f t="shared" si="18"/>
        <v>0</v>
      </c>
      <c r="Y120" s="51">
        <f t="shared" si="21"/>
        <v>0</v>
      </c>
    </row>
    <row r="121" spans="1:25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1">
        <f t="shared" si="18"/>
        <v>0</v>
      </c>
      <c r="Y121" s="51">
        <f t="shared" si="21"/>
        <v>0</v>
      </c>
    </row>
    <row r="122" spans="1:25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1">
        <f t="shared" si="18"/>
        <v>0</v>
      </c>
      <c r="Y122" s="51">
        <f t="shared" si="21"/>
        <v>0</v>
      </c>
    </row>
    <row r="123" spans="1:25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1">
        <f t="shared" si="18"/>
        <v>0</v>
      </c>
      <c r="Y123" s="51">
        <f t="shared" si="21"/>
        <v>0</v>
      </c>
    </row>
    <row r="124" spans="1:25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1">
        <f t="shared" si="18"/>
        <v>0</v>
      </c>
      <c r="Y124" s="51">
        <f t="shared" si="21"/>
        <v>0</v>
      </c>
    </row>
    <row r="125" spans="1:25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1">
        <f t="shared" si="18"/>
        <v>0</v>
      </c>
      <c r="Y125" s="51">
        <f t="shared" si="21"/>
        <v>0</v>
      </c>
    </row>
    <row r="126" spans="1:25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1">
        <f t="shared" si="18"/>
        <v>0</v>
      </c>
      <c r="Y126" s="51">
        <f t="shared" si="21"/>
        <v>0</v>
      </c>
    </row>
    <row r="127" spans="1:25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1">
        <f t="shared" si="18"/>
        <v>0</v>
      </c>
      <c r="Y127" s="51">
        <f t="shared" si="21"/>
        <v>0</v>
      </c>
    </row>
    <row r="128" spans="1:25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1">
        <f t="shared" si="18"/>
        <v>0</v>
      </c>
      <c r="Y128" s="51">
        <f t="shared" si="21"/>
        <v>0</v>
      </c>
    </row>
    <row r="129" spans="1:25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1">
        <f t="shared" si="18"/>
        <v>0</v>
      </c>
      <c r="Y129" s="51">
        <f t="shared" si="21"/>
        <v>0</v>
      </c>
    </row>
    <row r="130" spans="1:25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1">
        <f t="shared" si="18"/>
        <v>0</v>
      </c>
      <c r="Y130" s="51">
        <f t="shared" si="21"/>
        <v>0</v>
      </c>
    </row>
    <row r="131" spans="1:25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1">
        <f t="shared" ref="X131:X190" si="22">SUM(H131:M131)</f>
        <v>0</v>
      </c>
      <c r="Y131" s="51">
        <f t="shared" si="21"/>
        <v>0</v>
      </c>
    </row>
    <row r="132" spans="1:25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1">
        <f t="shared" si="22"/>
        <v>0</v>
      </c>
      <c r="Y132" s="51">
        <f t="shared" si="21"/>
        <v>0</v>
      </c>
    </row>
    <row r="133" spans="1:25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1">
        <f t="shared" si="22"/>
        <v>0</v>
      </c>
      <c r="Y133" s="51">
        <f t="shared" si="21"/>
        <v>0</v>
      </c>
    </row>
    <row r="134" spans="1:25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1">
        <f t="shared" si="22"/>
        <v>0</v>
      </c>
      <c r="Y134" s="51">
        <f t="shared" si="21"/>
        <v>0</v>
      </c>
    </row>
    <row r="135" spans="1:25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1">
        <f t="shared" si="22"/>
        <v>0</v>
      </c>
      <c r="Y135" s="51">
        <f t="shared" si="21"/>
        <v>0</v>
      </c>
    </row>
    <row r="136" spans="1:25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1">
        <f t="shared" si="22"/>
        <v>0</v>
      </c>
      <c r="Y136" s="51">
        <f t="shared" si="21"/>
        <v>0</v>
      </c>
    </row>
    <row r="137" spans="1:25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1">
        <f t="shared" si="22"/>
        <v>0</v>
      </c>
      <c r="Y137" s="51">
        <f t="shared" si="21"/>
        <v>0</v>
      </c>
    </row>
    <row r="138" spans="1:25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1">
        <f t="shared" si="22"/>
        <v>0</v>
      </c>
      <c r="Y138" s="51">
        <f t="shared" si="21"/>
        <v>0</v>
      </c>
    </row>
    <row r="139" spans="1:25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1">
        <f t="shared" si="22"/>
        <v>0</v>
      </c>
      <c r="Y139" s="51">
        <f t="shared" si="21"/>
        <v>0</v>
      </c>
    </row>
    <row r="140" spans="1:25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1">
        <f t="shared" si="22"/>
        <v>0</v>
      </c>
      <c r="Y140" s="51">
        <f t="shared" si="21"/>
        <v>0</v>
      </c>
    </row>
    <row r="141" spans="1:25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1">
        <f t="shared" si="22"/>
        <v>0</v>
      </c>
      <c r="Y141" s="51">
        <f t="shared" si="21"/>
        <v>0</v>
      </c>
    </row>
    <row r="142" spans="1:25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1">
        <f t="shared" si="22"/>
        <v>0</v>
      </c>
      <c r="Y142" s="51">
        <f t="shared" si="21"/>
        <v>0</v>
      </c>
    </row>
    <row r="143" spans="1:25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1">
        <f t="shared" si="22"/>
        <v>0</v>
      </c>
      <c r="Y143" s="51">
        <f t="shared" si="21"/>
        <v>0</v>
      </c>
    </row>
    <row r="144" spans="1:25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1">
        <f t="shared" si="22"/>
        <v>0</v>
      </c>
      <c r="Y144" s="51">
        <f t="shared" si="21"/>
        <v>0</v>
      </c>
    </row>
    <row r="145" spans="1:25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1">
        <f t="shared" si="22"/>
        <v>0</v>
      </c>
      <c r="Y145" s="51">
        <f t="shared" si="21"/>
        <v>0</v>
      </c>
    </row>
    <row r="146" spans="1:25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1">
        <f t="shared" si="22"/>
        <v>0</v>
      </c>
      <c r="Y146" s="51">
        <f t="shared" ref="Y146:Y177" si="23">F151*X146</f>
        <v>0</v>
      </c>
    </row>
    <row r="147" spans="1:25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1">
        <f t="shared" si="22"/>
        <v>0</v>
      </c>
      <c r="Y147" s="51">
        <f t="shared" si="23"/>
        <v>0</v>
      </c>
    </row>
    <row r="148" spans="1:25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1">
        <f t="shared" si="22"/>
        <v>0</v>
      </c>
      <c r="Y148" s="51">
        <f t="shared" si="23"/>
        <v>0</v>
      </c>
    </row>
    <row r="149" spans="1:25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1">
        <f t="shared" si="22"/>
        <v>0</v>
      </c>
      <c r="Y149" s="51">
        <f t="shared" si="23"/>
        <v>0</v>
      </c>
    </row>
    <row r="150" spans="1:25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1">
        <f t="shared" si="22"/>
        <v>0</v>
      </c>
      <c r="Y150" s="51">
        <f t="shared" si="23"/>
        <v>0</v>
      </c>
    </row>
    <row r="151" spans="1:25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1">
        <f t="shared" si="22"/>
        <v>0</v>
      </c>
      <c r="Y151" s="51">
        <f t="shared" si="23"/>
        <v>0</v>
      </c>
    </row>
    <row r="152" spans="1:25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1">
        <f t="shared" si="22"/>
        <v>0</v>
      </c>
      <c r="Y152" s="51">
        <f t="shared" si="23"/>
        <v>0</v>
      </c>
    </row>
    <row r="153" spans="1:25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1">
        <f t="shared" si="22"/>
        <v>0</v>
      </c>
      <c r="Y153" s="51">
        <f t="shared" si="23"/>
        <v>0</v>
      </c>
    </row>
    <row r="154" spans="1:25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1">
        <f t="shared" si="22"/>
        <v>0</v>
      </c>
      <c r="Y154" s="51">
        <f t="shared" si="23"/>
        <v>0</v>
      </c>
    </row>
    <row r="155" spans="1:25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1">
        <f t="shared" si="22"/>
        <v>0</v>
      </c>
      <c r="Y155" s="51">
        <f t="shared" si="23"/>
        <v>0</v>
      </c>
    </row>
    <row r="156" spans="1:25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1">
        <f t="shared" si="22"/>
        <v>0</v>
      </c>
      <c r="Y156" s="51">
        <f t="shared" si="23"/>
        <v>0</v>
      </c>
    </row>
    <row r="157" spans="1:25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1">
        <f t="shared" si="22"/>
        <v>0</v>
      </c>
      <c r="Y157" s="51">
        <f t="shared" si="23"/>
        <v>0</v>
      </c>
    </row>
    <row r="158" spans="1:25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1">
        <f t="shared" si="22"/>
        <v>0</v>
      </c>
      <c r="Y158" s="51">
        <f t="shared" si="23"/>
        <v>0</v>
      </c>
    </row>
    <row r="159" spans="1:25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1">
        <f t="shared" si="22"/>
        <v>0</v>
      </c>
      <c r="Y159" s="51">
        <f t="shared" si="23"/>
        <v>0</v>
      </c>
    </row>
    <row r="160" spans="1:25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1">
        <f t="shared" si="22"/>
        <v>0</v>
      </c>
      <c r="Y160" s="51">
        <f t="shared" si="23"/>
        <v>0</v>
      </c>
    </row>
    <row r="161" spans="1:25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1">
        <f t="shared" si="22"/>
        <v>0</v>
      </c>
      <c r="Y161" s="51">
        <f t="shared" si="23"/>
        <v>0</v>
      </c>
    </row>
    <row r="162" spans="1:25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1">
        <f t="shared" si="22"/>
        <v>0</v>
      </c>
      <c r="Y162" s="51">
        <f t="shared" si="23"/>
        <v>0</v>
      </c>
    </row>
    <row r="163" spans="1:25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1">
        <f t="shared" si="22"/>
        <v>0</v>
      </c>
      <c r="Y163" s="51">
        <f t="shared" si="23"/>
        <v>0</v>
      </c>
    </row>
    <row r="164" spans="1:25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1">
        <f t="shared" si="22"/>
        <v>0</v>
      </c>
      <c r="Y164" s="51">
        <f t="shared" si="23"/>
        <v>0</v>
      </c>
    </row>
    <row r="165" spans="1:25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1">
        <f t="shared" si="22"/>
        <v>0</v>
      </c>
      <c r="Y165" s="51">
        <f t="shared" si="23"/>
        <v>0</v>
      </c>
    </row>
    <row r="166" spans="1:25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1">
        <f t="shared" si="22"/>
        <v>0</v>
      </c>
      <c r="Y166" s="51">
        <f t="shared" si="23"/>
        <v>0</v>
      </c>
    </row>
    <row r="167" spans="1:25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1">
        <f t="shared" si="22"/>
        <v>0</v>
      </c>
      <c r="Y167" s="51">
        <f t="shared" si="23"/>
        <v>0</v>
      </c>
    </row>
    <row r="168" spans="1:25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1">
        <f t="shared" si="22"/>
        <v>0</v>
      </c>
      <c r="Y168" s="51">
        <f t="shared" si="23"/>
        <v>0</v>
      </c>
    </row>
    <row r="169" spans="1:25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1">
        <f t="shared" si="22"/>
        <v>0</v>
      </c>
      <c r="Y169" s="51">
        <f t="shared" si="23"/>
        <v>0</v>
      </c>
    </row>
    <row r="170" spans="1:25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1">
        <f t="shared" si="22"/>
        <v>0</v>
      </c>
      <c r="Y170" s="51">
        <f t="shared" si="23"/>
        <v>0</v>
      </c>
    </row>
    <row r="171" spans="1:25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1">
        <f t="shared" si="22"/>
        <v>0</v>
      </c>
      <c r="Y171" s="51">
        <f t="shared" si="23"/>
        <v>0</v>
      </c>
    </row>
    <row r="172" spans="1:25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1">
        <f t="shared" si="22"/>
        <v>0</v>
      </c>
      <c r="Y172" s="51">
        <f t="shared" si="23"/>
        <v>0</v>
      </c>
    </row>
    <row r="173" spans="1:25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1">
        <f t="shared" si="22"/>
        <v>0</v>
      </c>
      <c r="Y173" s="51">
        <f t="shared" si="23"/>
        <v>0</v>
      </c>
    </row>
    <row r="174" spans="1:25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1">
        <f t="shared" si="22"/>
        <v>0</v>
      </c>
      <c r="Y174" s="51">
        <f t="shared" si="23"/>
        <v>0</v>
      </c>
    </row>
    <row r="175" spans="1:25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1">
        <f t="shared" si="22"/>
        <v>0</v>
      </c>
      <c r="Y175" s="51">
        <f t="shared" si="23"/>
        <v>0</v>
      </c>
    </row>
    <row r="176" spans="1:25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1">
        <f t="shared" si="22"/>
        <v>0</v>
      </c>
      <c r="Y176" s="51">
        <f t="shared" si="23"/>
        <v>0</v>
      </c>
    </row>
    <row r="177" spans="1:25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1">
        <f t="shared" si="22"/>
        <v>0</v>
      </c>
      <c r="Y177" s="51">
        <f t="shared" si="23"/>
        <v>0</v>
      </c>
    </row>
    <row r="178" spans="1:25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1">
        <f t="shared" si="22"/>
        <v>0</v>
      </c>
      <c r="Y178" s="51">
        <f t="shared" ref="Y178:Y190" si="24">F183*X178</f>
        <v>0</v>
      </c>
    </row>
    <row r="179" spans="1:25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1">
        <f t="shared" si="22"/>
        <v>0</v>
      </c>
      <c r="Y179" s="51">
        <f t="shared" si="24"/>
        <v>0</v>
      </c>
    </row>
    <row r="180" spans="1:25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1">
        <f t="shared" si="22"/>
        <v>0</v>
      </c>
      <c r="Y180" s="51">
        <f t="shared" si="24"/>
        <v>0</v>
      </c>
    </row>
    <row r="181" spans="1:25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1">
        <f t="shared" si="22"/>
        <v>0</v>
      </c>
      <c r="Y181" s="51">
        <f t="shared" si="24"/>
        <v>0</v>
      </c>
    </row>
    <row r="182" spans="1:25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1">
        <f t="shared" si="22"/>
        <v>0</v>
      </c>
      <c r="Y182" s="51">
        <f t="shared" si="24"/>
        <v>0</v>
      </c>
    </row>
    <row r="183" spans="1:25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1">
        <f t="shared" si="22"/>
        <v>0</v>
      </c>
      <c r="Y183" s="51">
        <f t="shared" si="24"/>
        <v>0</v>
      </c>
    </row>
    <row r="184" spans="1:25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1">
        <f t="shared" si="22"/>
        <v>0</v>
      </c>
      <c r="Y184" s="51">
        <f t="shared" si="24"/>
        <v>0</v>
      </c>
    </row>
    <row r="185" spans="1:25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1">
        <f t="shared" si="22"/>
        <v>0</v>
      </c>
      <c r="Y185" s="51">
        <f t="shared" si="24"/>
        <v>0</v>
      </c>
    </row>
    <row r="186" spans="1:25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1">
        <f t="shared" si="22"/>
        <v>0</v>
      </c>
      <c r="Y186" s="51">
        <f t="shared" si="24"/>
        <v>0</v>
      </c>
    </row>
    <row r="187" spans="1:25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1">
        <f t="shared" si="22"/>
        <v>0</v>
      </c>
      <c r="Y187" s="51">
        <f t="shared" si="24"/>
        <v>0</v>
      </c>
    </row>
    <row r="188" spans="1:25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1">
        <f t="shared" si="22"/>
        <v>0</v>
      </c>
      <c r="Y188" s="51">
        <f t="shared" si="24"/>
        <v>0</v>
      </c>
    </row>
    <row r="189" spans="1:25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1">
        <f t="shared" si="22"/>
        <v>0</v>
      </c>
      <c r="Y189" s="51">
        <f t="shared" si="24"/>
        <v>0</v>
      </c>
    </row>
    <row r="190" spans="1:25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1">
        <f t="shared" si="22"/>
        <v>0</v>
      </c>
      <c r="Y190" s="51">
        <f t="shared" si="24"/>
        <v>0</v>
      </c>
    </row>
    <row r="191" spans="1:25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</row>
    <row r="192" spans="1:25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1">
        <f>SUM(X3:X191)</f>
        <v>30</v>
      </c>
      <c r="Y192" s="51">
        <f>SUM(Y3:Y191)</f>
        <v>716</v>
      </c>
    </row>
    <row r="193" spans="1:23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</row>
    <row r="194" spans="1:23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</row>
    <row r="195" spans="1:23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</row>
    <row r="196" spans="1:23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</row>
    <row r="197" spans="1:23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</row>
    <row r="198" spans="1:23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</row>
    <row r="199" spans="1:23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</row>
    <row r="200" spans="1:23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</row>
    <row r="201" spans="1:23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</row>
    <row r="202" spans="1:23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</row>
    <row r="203" spans="1:23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</row>
    <row r="204" spans="1:23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</row>
    <row r="205" spans="1:23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</row>
    <row r="206" spans="1:23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</row>
    <row r="207" spans="1:23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</row>
    <row r="208" spans="1:23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</row>
    <row r="209" spans="1:23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</row>
    <row r="210" spans="1:23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</row>
    <row r="211" spans="1:23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</row>
    <row r="212" spans="1:23" x14ac:dyDescent="0.25">
      <c r="A212" s="50"/>
      <c r="B212" s="50"/>
      <c r="C212" s="50"/>
      <c r="D212" s="50"/>
      <c r="E212" s="50"/>
      <c r="F212" s="50"/>
      <c r="G212" s="50"/>
      <c r="H212" s="50"/>
    </row>
    <row r="213" spans="1:23" x14ac:dyDescent="0.25">
      <c r="A213" s="50"/>
      <c r="B213" s="50"/>
      <c r="C213" s="50"/>
      <c r="D213" s="50"/>
      <c r="E213" s="50"/>
      <c r="F213" s="50"/>
      <c r="G213" s="50"/>
    </row>
    <row r="214" spans="1:23" x14ac:dyDescent="0.25">
      <c r="A214" s="50"/>
      <c r="B214" s="50"/>
      <c r="C214" s="50"/>
      <c r="D214" s="50"/>
      <c r="E214" s="50"/>
      <c r="F214" s="50"/>
      <c r="G214" s="50"/>
    </row>
    <row r="215" spans="1:23" x14ac:dyDescent="0.25">
      <c r="A215" s="50"/>
      <c r="B215" s="50"/>
      <c r="C215" s="50"/>
      <c r="D215" s="50"/>
      <c r="E215" s="50"/>
      <c r="F215" s="50"/>
    </row>
    <row r="216" spans="1:23" x14ac:dyDescent="0.25">
      <c r="A216" s="50"/>
      <c r="B216" s="50"/>
      <c r="C216" s="50"/>
      <c r="D216" s="50"/>
      <c r="E216" s="50"/>
      <c r="F216" s="50"/>
    </row>
  </sheetData>
  <phoneticPr fontId="0" type="noConversion"/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209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8.83203125" style="10"/>
    <col min="4" max="4" width="36.1640625" style="10" bestFit="1" customWidth="1"/>
    <col min="5" max="5" width="8.1640625" style="10" bestFit="1" customWidth="1"/>
    <col min="6" max="6" width="9.6640625" style="10" bestFit="1" customWidth="1"/>
    <col min="7" max="7" width="11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1.5" bestFit="1" customWidth="1"/>
    <col min="32" max="16384" width="8.83203125" style="10"/>
  </cols>
  <sheetData>
    <row r="1" spans="1:39" ht="16" x14ac:dyDescent="0.2">
      <c r="A1" s="8" t="s">
        <v>92</v>
      </c>
      <c r="B1" s="9"/>
      <c r="C1" s="9">
        <v>3000</v>
      </c>
      <c r="D1" s="9" t="s">
        <v>387</v>
      </c>
      <c r="E1" s="9"/>
      <c r="F1" s="9">
        <f>X190</f>
        <v>54</v>
      </c>
      <c r="G1" s="9">
        <f>Y190</f>
        <v>3838.8600000000006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>
        <v>18</v>
      </c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CarolineBiss</v>
      </c>
      <c r="AH1" s="10" t="str">
        <f t="shared" ref="AH1:AM1" si="0">$A$1</f>
        <v>CarolineBiss</v>
      </c>
      <c r="AI1" s="10" t="str">
        <f t="shared" si="0"/>
        <v>CarolineBiss</v>
      </c>
      <c r="AJ1" s="10" t="str">
        <f t="shared" si="0"/>
        <v>CarolineBiss</v>
      </c>
      <c r="AK1" s="10" t="str">
        <f t="shared" si="0"/>
        <v>CarolineBiss</v>
      </c>
      <c r="AL1" s="10" t="str">
        <f t="shared" si="0"/>
        <v>CarolineBiss</v>
      </c>
      <c r="AM1" s="10" t="str">
        <f t="shared" si="0"/>
        <v>CarolineBiss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36</v>
      </c>
      <c r="I2" s="10">
        <v>38</v>
      </c>
      <c r="J2" s="10">
        <v>40</v>
      </c>
      <c r="K2" s="10">
        <v>42</v>
      </c>
      <c r="L2" s="10">
        <v>44</v>
      </c>
      <c r="M2" s="10">
        <v>46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F3" s="10" t="s">
        <v>12</v>
      </c>
      <c r="AG3" s="10">
        <f t="shared" ref="AG3:AG14" si="1">SUMIF($A$3:$A$183,AF3,$Y$3:$Y$183)</f>
        <v>3838.8600000000006</v>
      </c>
      <c r="AH3" s="10">
        <f t="shared" ref="AH3:AH14" si="2">SUMIF($A$3:$A$183,AF3,$H$3:$H$183)</f>
        <v>4</v>
      </c>
      <c r="AI3" s="10">
        <f t="shared" ref="AI3:AI14" si="3">SUMIF($A$3:$A$183,AF3,$I$3:$I$183)</f>
        <v>12</v>
      </c>
      <c r="AJ3" s="10">
        <f t="shared" ref="AJ3:AJ14" si="4">SUMIF($A$3:$A$183,AF3,$J$3:$J$183)</f>
        <v>12</v>
      </c>
      <c r="AK3" s="10">
        <f t="shared" ref="AK3:AK14" si="5">SUMIF($A$3:$A$183,AF3,$K$3:$K$183)</f>
        <v>10</v>
      </c>
      <c r="AL3" s="10">
        <f t="shared" ref="AL3:AL14" si="6">SUMIF($A$3:$A$183,AF3,$L$3:$L$183)</f>
        <v>10</v>
      </c>
      <c r="AM3" s="10">
        <f t="shared" ref="AM3:AM14" si="7">SUMIF($A$3:$A$183,AF3,$M$3:$M$183)</f>
        <v>6</v>
      </c>
    </row>
    <row r="4" spans="1:39" x14ac:dyDescent="0.2">
      <c r="A4"/>
      <c r="B4"/>
      <c r="C4"/>
      <c r="D4"/>
      <c r="E4"/>
      <c r="F4"/>
      <c r="G4"/>
      <c r="H4"/>
      <c r="I4"/>
      <c r="J4"/>
      <c r="K4"/>
      <c r="L4"/>
      <c r="M4"/>
      <c r="N4">
        <v>42</v>
      </c>
      <c r="O4">
        <v>35</v>
      </c>
      <c r="P4"/>
      <c r="Q4"/>
      <c r="R4"/>
      <c r="S4"/>
      <c r="T4"/>
      <c r="U4"/>
      <c r="V4"/>
      <c r="W4"/>
      <c r="X4"/>
      <c r="Y4"/>
      <c r="Z4"/>
      <c r="AF4" s="10" t="s">
        <v>13</v>
      </c>
      <c r="AG4" s="10">
        <f t="shared" si="1"/>
        <v>0</v>
      </c>
      <c r="AH4" s="10">
        <f t="shared" si="2"/>
        <v>0</v>
      </c>
      <c r="AI4" s="10">
        <f t="shared" si="3"/>
        <v>0</v>
      </c>
      <c r="AJ4" s="10">
        <f t="shared" si="4"/>
        <v>0</v>
      </c>
      <c r="AK4" s="10">
        <f t="shared" si="5"/>
        <v>0</v>
      </c>
      <c r="AL4" s="10">
        <f t="shared" si="6"/>
        <v>0</v>
      </c>
      <c r="AM4" s="10">
        <f t="shared" si="7"/>
        <v>0</v>
      </c>
    </row>
    <row r="5" spans="1:39" x14ac:dyDescent="0.2">
      <c r="A5"/>
      <c r="B5"/>
      <c r="C5"/>
      <c r="D5"/>
      <c r="E5"/>
      <c r="F5"/>
      <c r="G5"/>
      <c r="H5"/>
      <c r="I5"/>
      <c r="J5"/>
      <c r="K5"/>
      <c r="L5"/>
      <c r="M5"/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X5"/>
      <c r="Y5"/>
      <c r="Z5"/>
      <c r="AF5" s="10" t="s">
        <v>14</v>
      </c>
      <c r="AG5" s="10">
        <f t="shared" si="1"/>
        <v>0</v>
      </c>
      <c r="AH5" s="10">
        <f t="shared" si="2"/>
        <v>0</v>
      </c>
      <c r="AI5" s="10">
        <f t="shared" si="3"/>
        <v>0</v>
      </c>
      <c r="AJ5" s="10">
        <f t="shared" si="4"/>
        <v>0</v>
      </c>
      <c r="AK5" s="10">
        <f t="shared" si="5"/>
        <v>0</v>
      </c>
      <c r="AL5" s="10">
        <f t="shared" si="6"/>
        <v>0</v>
      </c>
      <c r="AM5" s="10">
        <f t="shared" si="7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F6" s="10" t="s">
        <v>15</v>
      </c>
      <c r="AG6" s="10">
        <f t="shared" si="1"/>
        <v>0</v>
      </c>
      <c r="AH6" s="10">
        <f t="shared" si="2"/>
        <v>0</v>
      </c>
      <c r="AI6" s="10">
        <f t="shared" si="3"/>
        <v>0</v>
      </c>
      <c r="AJ6" s="10">
        <f t="shared" si="4"/>
        <v>0</v>
      </c>
      <c r="AK6" s="10">
        <f t="shared" si="5"/>
        <v>0</v>
      </c>
      <c r="AL6" s="10">
        <f t="shared" si="6"/>
        <v>0</v>
      </c>
      <c r="AM6" s="10">
        <f t="shared" si="7"/>
        <v>0</v>
      </c>
    </row>
    <row r="7" spans="1:39" x14ac:dyDescent="0.2">
      <c r="A7" t="s">
        <v>12</v>
      </c>
      <c r="B7">
        <v>1112</v>
      </c>
      <c r="C7" t="s">
        <v>141</v>
      </c>
      <c r="D7" t="s">
        <v>440</v>
      </c>
      <c r="E7" t="s">
        <v>127</v>
      </c>
      <c r="F7">
        <v>69.23</v>
      </c>
      <c r="G7">
        <v>189</v>
      </c>
      <c r="H7"/>
      <c r="I7">
        <v>1</v>
      </c>
      <c r="J7">
        <v>1</v>
      </c>
      <c r="K7">
        <v>1</v>
      </c>
      <c r="L7">
        <v>1</v>
      </c>
      <c r="M7">
        <v>1</v>
      </c>
      <c r="N7"/>
      <c r="O7"/>
      <c r="P7"/>
      <c r="Q7"/>
      <c r="R7"/>
      <c r="S7"/>
      <c r="T7"/>
      <c r="U7"/>
      <c r="V7"/>
      <c r="W7"/>
      <c r="X7" s="10">
        <f t="shared" ref="X7:X64" si="8">SUM(H7:M7)</f>
        <v>5</v>
      </c>
      <c r="Y7" s="10">
        <f t="shared" ref="Y7:Y64" si="9">F7*X7</f>
        <v>346.15000000000003</v>
      </c>
      <c r="Z7" s="10">
        <f t="shared" ref="Z7:Z65" si="10">SUM(G7/F7)</f>
        <v>2.7300303336703742</v>
      </c>
      <c r="AF7" s="10" t="s">
        <v>16</v>
      </c>
      <c r="AG7" s="10">
        <f t="shared" si="1"/>
        <v>0</v>
      </c>
      <c r="AH7" s="10">
        <f t="shared" si="2"/>
        <v>0</v>
      </c>
      <c r="AI7" s="10">
        <f t="shared" si="3"/>
        <v>0</v>
      </c>
      <c r="AJ7" s="10">
        <f t="shared" si="4"/>
        <v>0</v>
      </c>
      <c r="AK7" s="10">
        <f t="shared" si="5"/>
        <v>0</v>
      </c>
      <c r="AL7" s="10">
        <f t="shared" si="6"/>
        <v>0</v>
      </c>
      <c r="AM7" s="10">
        <f t="shared" si="7"/>
        <v>0</v>
      </c>
    </row>
    <row r="8" spans="1:39" x14ac:dyDescent="0.2">
      <c r="A8" t="s">
        <v>12</v>
      </c>
      <c r="B8">
        <v>1112</v>
      </c>
      <c r="C8" t="s">
        <v>141</v>
      </c>
      <c r="D8" t="s">
        <v>440</v>
      </c>
      <c r="E8" t="s">
        <v>441</v>
      </c>
      <c r="F8">
        <v>69.23</v>
      </c>
      <c r="G8">
        <v>189</v>
      </c>
      <c r="H8"/>
      <c r="I8">
        <v>2</v>
      </c>
      <c r="J8">
        <v>2</v>
      </c>
      <c r="K8">
        <v>1</v>
      </c>
      <c r="L8">
        <v>1</v>
      </c>
      <c r="M8">
        <v>1</v>
      </c>
      <c r="N8"/>
      <c r="O8"/>
      <c r="P8"/>
      <c r="Q8"/>
      <c r="R8"/>
      <c r="S8"/>
      <c r="T8"/>
      <c r="U8"/>
      <c r="V8"/>
      <c r="W8"/>
      <c r="X8" s="10">
        <f t="shared" si="8"/>
        <v>7</v>
      </c>
      <c r="Y8" s="10">
        <f t="shared" si="9"/>
        <v>484.61</v>
      </c>
      <c r="Z8" s="10">
        <f t="shared" si="10"/>
        <v>2.7300303336703742</v>
      </c>
      <c r="AF8" s="10" t="s">
        <v>17</v>
      </c>
      <c r="AG8" s="10">
        <f t="shared" si="1"/>
        <v>0</v>
      </c>
      <c r="AH8" s="10">
        <f t="shared" si="2"/>
        <v>0</v>
      </c>
      <c r="AI8" s="10">
        <f t="shared" si="3"/>
        <v>0</v>
      </c>
      <c r="AJ8" s="10">
        <f t="shared" si="4"/>
        <v>0</v>
      </c>
      <c r="AK8" s="10">
        <f t="shared" si="5"/>
        <v>0</v>
      </c>
      <c r="AL8" s="10">
        <f t="shared" si="6"/>
        <v>0</v>
      </c>
      <c r="AM8" s="10">
        <f t="shared" si="7"/>
        <v>0</v>
      </c>
    </row>
    <row r="9" spans="1:39" x14ac:dyDescent="0.2">
      <c r="A9" t="s">
        <v>12</v>
      </c>
      <c r="B9">
        <v>1188</v>
      </c>
      <c r="C9" t="s">
        <v>141</v>
      </c>
      <c r="D9" t="s">
        <v>531</v>
      </c>
      <c r="E9" t="s">
        <v>122</v>
      </c>
      <c r="F9">
        <v>72.69</v>
      </c>
      <c r="G9">
        <v>199</v>
      </c>
      <c r="H9"/>
      <c r="I9">
        <v>1</v>
      </c>
      <c r="J9">
        <v>2</v>
      </c>
      <c r="K9">
        <v>1</v>
      </c>
      <c r="L9">
        <v>1</v>
      </c>
      <c r="M9">
        <v>1</v>
      </c>
      <c r="N9"/>
      <c r="O9"/>
      <c r="P9"/>
      <c r="Q9"/>
      <c r="R9"/>
      <c r="S9"/>
      <c r="T9"/>
      <c r="U9"/>
      <c r="V9"/>
      <c r="W9"/>
      <c r="X9" s="10">
        <f t="shared" si="8"/>
        <v>6</v>
      </c>
      <c r="Y9" s="10">
        <f t="shared" si="9"/>
        <v>436.14</v>
      </c>
      <c r="Z9" s="10">
        <f t="shared" si="10"/>
        <v>2.7376530471866833</v>
      </c>
      <c r="AF9" s="10" t="s">
        <v>18</v>
      </c>
      <c r="AG9" s="10">
        <f t="shared" si="1"/>
        <v>0</v>
      </c>
      <c r="AH9" s="10">
        <f t="shared" si="2"/>
        <v>0</v>
      </c>
      <c r="AI9" s="10">
        <f t="shared" si="3"/>
        <v>0</v>
      </c>
      <c r="AJ9" s="10">
        <f t="shared" si="4"/>
        <v>0</v>
      </c>
      <c r="AK9" s="10">
        <f t="shared" si="5"/>
        <v>0</v>
      </c>
      <c r="AL9" s="10">
        <f t="shared" si="6"/>
        <v>0</v>
      </c>
      <c r="AM9" s="10">
        <f t="shared" si="7"/>
        <v>0</v>
      </c>
    </row>
    <row r="10" spans="1:39" x14ac:dyDescent="0.2">
      <c r="A10" t="s">
        <v>12</v>
      </c>
      <c r="B10">
        <v>1159</v>
      </c>
      <c r="C10" t="s">
        <v>141</v>
      </c>
      <c r="D10" t="s">
        <v>443</v>
      </c>
      <c r="E10" t="s">
        <v>442</v>
      </c>
      <c r="F10">
        <v>69.23</v>
      </c>
      <c r="G10">
        <v>199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/>
      <c r="O10"/>
      <c r="P10"/>
      <c r="Q10"/>
      <c r="R10"/>
      <c r="S10"/>
      <c r="T10"/>
      <c r="U10"/>
      <c r="V10"/>
      <c r="W10"/>
      <c r="X10" s="10">
        <f t="shared" si="8"/>
        <v>6</v>
      </c>
      <c r="Y10" s="10">
        <f t="shared" si="9"/>
        <v>415.38</v>
      </c>
      <c r="Z10" s="10">
        <f t="shared" si="10"/>
        <v>2.874476383070923</v>
      </c>
      <c r="AF10" s="10" t="s">
        <v>19</v>
      </c>
      <c r="AG10" s="10">
        <f t="shared" si="1"/>
        <v>0</v>
      </c>
      <c r="AH10" s="10">
        <f t="shared" si="2"/>
        <v>0</v>
      </c>
      <c r="AI10" s="10">
        <f t="shared" si="3"/>
        <v>0</v>
      </c>
      <c r="AJ10" s="10">
        <f t="shared" si="4"/>
        <v>0</v>
      </c>
      <c r="AK10" s="10">
        <f t="shared" si="5"/>
        <v>0</v>
      </c>
      <c r="AL10" s="10">
        <f t="shared" si="6"/>
        <v>0</v>
      </c>
      <c r="AM10" s="10">
        <f t="shared" si="7"/>
        <v>0</v>
      </c>
    </row>
    <row r="11" spans="1:39" x14ac:dyDescent="0.2">
      <c r="A11" t="s">
        <v>12</v>
      </c>
      <c r="B11">
        <v>1145</v>
      </c>
      <c r="C11" t="s">
        <v>141</v>
      </c>
      <c r="D11" t="s">
        <v>444</v>
      </c>
      <c r="E11" t="s">
        <v>445</v>
      </c>
      <c r="F11">
        <v>83.08</v>
      </c>
      <c r="G11">
        <v>229</v>
      </c>
      <c r="H11">
        <v>1</v>
      </c>
      <c r="I11">
        <v>2</v>
      </c>
      <c r="J11">
        <v>1</v>
      </c>
      <c r="K11">
        <v>1</v>
      </c>
      <c r="L11">
        <v>1</v>
      </c>
      <c r="M11"/>
      <c r="N11"/>
      <c r="O11"/>
      <c r="P11"/>
      <c r="Q11"/>
      <c r="R11"/>
      <c r="S11"/>
      <c r="T11"/>
      <c r="U11"/>
      <c r="V11"/>
      <c r="W11"/>
      <c r="X11" s="10">
        <f t="shared" si="8"/>
        <v>6</v>
      </c>
      <c r="Y11" s="10">
        <f t="shared" si="9"/>
        <v>498.48</v>
      </c>
      <c r="Z11" s="10">
        <f t="shared" si="10"/>
        <v>2.7563793933558016</v>
      </c>
      <c r="AF11" s="10" t="s">
        <v>20</v>
      </c>
      <c r="AG11" s="10">
        <f t="shared" si="1"/>
        <v>0</v>
      </c>
      <c r="AH11" s="10">
        <f t="shared" si="2"/>
        <v>0</v>
      </c>
      <c r="AI11" s="10">
        <f t="shared" si="3"/>
        <v>0</v>
      </c>
      <c r="AJ11" s="10">
        <f t="shared" si="4"/>
        <v>0</v>
      </c>
      <c r="AK11" s="10">
        <f t="shared" si="5"/>
        <v>0</v>
      </c>
      <c r="AL11" s="10">
        <f t="shared" si="6"/>
        <v>0</v>
      </c>
      <c r="AM11" s="10">
        <f t="shared" si="7"/>
        <v>0</v>
      </c>
    </row>
    <row r="12" spans="1:39" x14ac:dyDescent="0.2">
      <c r="A12" t="s">
        <v>12</v>
      </c>
      <c r="B12">
        <v>1147</v>
      </c>
      <c r="C12" t="s">
        <v>141</v>
      </c>
      <c r="D12" t="s">
        <v>446</v>
      </c>
      <c r="E12" t="s">
        <v>239</v>
      </c>
      <c r="F12">
        <v>69.23</v>
      </c>
      <c r="G12">
        <v>199</v>
      </c>
      <c r="H12"/>
      <c r="I12">
        <v>1</v>
      </c>
      <c r="J12">
        <v>1</v>
      </c>
      <c r="K12">
        <v>1</v>
      </c>
      <c r="L12">
        <v>1</v>
      </c>
      <c r="M12">
        <v>1</v>
      </c>
      <c r="N12"/>
      <c r="O12"/>
      <c r="P12"/>
      <c r="Q12"/>
      <c r="R12"/>
      <c r="S12"/>
      <c r="T12"/>
      <c r="U12"/>
      <c r="V12"/>
      <c r="W12"/>
      <c r="X12" s="10">
        <f t="shared" si="8"/>
        <v>5</v>
      </c>
      <c r="Y12" s="10">
        <f t="shared" si="9"/>
        <v>346.15000000000003</v>
      </c>
      <c r="Z12" s="10">
        <f t="shared" si="10"/>
        <v>2.874476383070923</v>
      </c>
      <c r="AF12" s="10" t="s">
        <v>21</v>
      </c>
      <c r="AG12" s="10">
        <f t="shared" si="1"/>
        <v>0</v>
      </c>
      <c r="AH12" s="10">
        <f t="shared" si="2"/>
        <v>0</v>
      </c>
      <c r="AI12" s="10">
        <f t="shared" si="3"/>
        <v>0</v>
      </c>
      <c r="AJ12" s="10">
        <f t="shared" si="4"/>
        <v>0</v>
      </c>
      <c r="AK12" s="10">
        <f t="shared" si="5"/>
        <v>0</v>
      </c>
      <c r="AL12" s="10">
        <f t="shared" si="6"/>
        <v>0</v>
      </c>
      <c r="AM12" s="10">
        <f t="shared" si="7"/>
        <v>0</v>
      </c>
    </row>
    <row r="13" spans="1:39" x14ac:dyDescent="0.2">
      <c r="A13" t="s">
        <v>12</v>
      </c>
      <c r="B13">
        <v>1109</v>
      </c>
      <c r="C13" t="s">
        <v>141</v>
      </c>
      <c r="D13" t="s">
        <v>447</v>
      </c>
      <c r="E13" t="s">
        <v>143</v>
      </c>
      <c r="F13">
        <v>69.23</v>
      </c>
      <c r="G13">
        <v>199</v>
      </c>
      <c r="H13">
        <v>1</v>
      </c>
      <c r="I13">
        <v>1</v>
      </c>
      <c r="J13">
        <v>1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8"/>
        <v>5</v>
      </c>
      <c r="Y13" s="10">
        <f t="shared" si="9"/>
        <v>346.15000000000003</v>
      </c>
      <c r="Z13" s="10">
        <f t="shared" si="10"/>
        <v>2.874476383070923</v>
      </c>
      <c r="AF13" s="10" t="s">
        <v>22</v>
      </c>
      <c r="AG13" s="10">
        <f t="shared" si="1"/>
        <v>0</v>
      </c>
      <c r="AH13" s="10">
        <f t="shared" si="2"/>
        <v>0</v>
      </c>
      <c r="AI13" s="10">
        <f t="shared" si="3"/>
        <v>0</v>
      </c>
      <c r="AJ13" s="10">
        <f t="shared" si="4"/>
        <v>0</v>
      </c>
      <c r="AK13" s="10">
        <f t="shared" si="5"/>
        <v>0</v>
      </c>
      <c r="AL13" s="10">
        <f t="shared" si="6"/>
        <v>0</v>
      </c>
      <c r="AM13" s="10">
        <f t="shared" si="7"/>
        <v>0</v>
      </c>
    </row>
    <row r="14" spans="1:39" x14ac:dyDescent="0.2">
      <c r="A14" t="s">
        <v>12</v>
      </c>
      <c r="B14">
        <v>1189</v>
      </c>
      <c r="C14" t="s">
        <v>141</v>
      </c>
      <c r="D14" t="s">
        <v>448</v>
      </c>
      <c r="E14" t="s">
        <v>122</v>
      </c>
      <c r="F14">
        <v>69.23</v>
      </c>
      <c r="G14">
        <v>199</v>
      </c>
      <c r="H14"/>
      <c r="I14">
        <v>1</v>
      </c>
      <c r="J14">
        <v>1</v>
      </c>
      <c r="K14">
        <v>1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0">
        <f t="shared" si="8"/>
        <v>4</v>
      </c>
      <c r="Y14" s="10">
        <f t="shared" si="9"/>
        <v>276.92</v>
      </c>
      <c r="Z14" s="10">
        <f t="shared" si="10"/>
        <v>2.874476383070923</v>
      </c>
      <c r="AF14" s="10" t="s">
        <v>23</v>
      </c>
      <c r="AG14" s="10">
        <f t="shared" si="1"/>
        <v>0</v>
      </c>
      <c r="AH14" s="10">
        <f t="shared" si="2"/>
        <v>0</v>
      </c>
      <c r="AI14" s="10">
        <f t="shared" si="3"/>
        <v>0</v>
      </c>
      <c r="AJ14" s="10">
        <f t="shared" si="4"/>
        <v>0</v>
      </c>
      <c r="AK14" s="10">
        <f t="shared" si="5"/>
        <v>0</v>
      </c>
      <c r="AL14" s="10">
        <f t="shared" si="6"/>
        <v>0</v>
      </c>
      <c r="AM14" s="10">
        <f t="shared" si="7"/>
        <v>0</v>
      </c>
    </row>
    <row r="15" spans="1:39" x14ac:dyDescent="0.2">
      <c r="A15" t="s">
        <v>12</v>
      </c>
      <c r="B15">
        <v>1198</v>
      </c>
      <c r="C15" t="s">
        <v>141</v>
      </c>
      <c r="D15" t="s">
        <v>532</v>
      </c>
      <c r="E15" t="s">
        <v>127</v>
      </c>
      <c r="F15">
        <v>76.16</v>
      </c>
      <c r="G15">
        <v>209</v>
      </c>
      <c r="H15"/>
      <c r="I15">
        <v>1</v>
      </c>
      <c r="J15">
        <v>1</v>
      </c>
      <c r="K15">
        <v>1</v>
      </c>
      <c r="L15">
        <v>1</v>
      </c>
      <c r="M15"/>
      <c r="N15"/>
      <c r="O15"/>
      <c r="P15"/>
      <c r="Q15"/>
      <c r="R15"/>
      <c r="S15"/>
      <c r="T15"/>
      <c r="U15"/>
      <c r="V15"/>
      <c r="W15"/>
      <c r="X15" s="10">
        <f t="shared" si="8"/>
        <v>4</v>
      </c>
      <c r="Y15" s="10">
        <f t="shared" si="9"/>
        <v>304.64</v>
      </c>
      <c r="Z15" s="10">
        <f t="shared" si="10"/>
        <v>2.7442226890756305</v>
      </c>
      <c r="AF15" s="10" t="str">
        <f>A1</f>
        <v>CarolineBiss</v>
      </c>
      <c r="AG15" s="10">
        <f>SUM(AG3:AG14)</f>
        <v>3838.8600000000006</v>
      </c>
      <c r="AH15" s="10">
        <f t="shared" ref="AH15:AM15" si="11">SUM(AH3:AH14)</f>
        <v>4</v>
      </c>
      <c r="AI15" s="10">
        <f t="shared" si="11"/>
        <v>12</v>
      </c>
      <c r="AJ15" s="10">
        <f t="shared" si="11"/>
        <v>12</v>
      </c>
      <c r="AK15" s="10">
        <f t="shared" si="11"/>
        <v>10</v>
      </c>
      <c r="AL15" s="10">
        <f t="shared" si="11"/>
        <v>10</v>
      </c>
      <c r="AM15" s="10">
        <f t="shared" si="11"/>
        <v>6</v>
      </c>
    </row>
    <row r="16" spans="1:39" x14ac:dyDescent="0.2">
      <c r="A16" t="s">
        <v>12</v>
      </c>
      <c r="B16">
        <v>1143</v>
      </c>
      <c r="C16" t="s">
        <v>141</v>
      </c>
      <c r="D16" t="s">
        <v>449</v>
      </c>
      <c r="E16" t="s">
        <v>239</v>
      </c>
      <c r="F16">
        <v>64.040000000000006</v>
      </c>
      <c r="G16">
        <v>189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/>
      <c r="O16"/>
      <c r="P16"/>
      <c r="Q16"/>
      <c r="R16"/>
      <c r="S16"/>
      <c r="T16"/>
      <c r="U16"/>
      <c r="V16"/>
      <c r="W16"/>
      <c r="X16" s="10">
        <f t="shared" si="8"/>
        <v>6</v>
      </c>
      <c r="Y16" s="10">
        <f t="shared" si="9"/>
        <v>384.24</v>
      </c>
      <c r="Z16" s="10">
        <f t="shared" si="10"/>
        <v>2.9512804497189253</v>
      </c>
    </row>
    <row r="17" spans="1:26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8"/>
        <v>0</v>
      </c>
      <c r="Y17" s="10">
        <f t="shared" si="9"/>
        <v>0</v>
      </c>
      <c r="Z17" s="10" t="e">
        <f t="shared" si="10"/>
        <v>#DIV/0!</v>
      </c>
    </row>
    <row r="18" spans="1:26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8"/>
        <v>0</v>
      </c>
      <c r="Y18" s="10">
        <f t="shared" si="9"/>
        <v>0</v>
      </c>
      <c r="Z18" s="10" t="e">
        <f t="shared" si="10"/>
        <v>#DIV/0!</v>
      </c>
    </row>
    <row r="19" spans="1:26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8"/>
        <v>0</v>
      </c>
      <c r="Y19" s="10">
        <f t="shared" si="9"/>
        <v>0</v>
      </c>
      <c r="Z19" s="10" t="e">
        <f t="shared" si="10"/>
        <v>#DIV/0!</v>
      </c>
    </row>
    <row r="20" spans="1:26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8"/>
        <v>0</v>
      </c>
      <c r="Y20" s="10">
        <f t="shared" si="9"/>
        <v>0</v>
      </c>
      <c r="Z20" s="10" t="e">
        <f t="shared" si="10"/>
        <v>#DIV/0!</v>
      </c>
    </row>
    <row r="21" spans="1:26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8"/>
        <v>0</v>
      </c>
      <c r="Y21" s="10">
        <f t="shared" si="9"/>
        <v>0</v>
      </c>
      <c r="Z21" s="10" t="e">
        <f t="shared" si="10"/>
        <v>#DIV/0!</v>
      </c>
    </row>
    <row r="22" spans="1:26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8"/>
        <v>0</v>
      </c>
      <c r="Y22" s="10">
        <f t="shared" si="9"/>
        <v>0</v>
      </c>
      <c r="Z22" s="10" t="e">
        <f t="shared" si="10"/>
        <v>#DIV/0!</v>
      </c>
    </row>
    <row r="23" spans="1:26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8"/>
        <v>0</v>
      </c>
      <c r="Y23" s="10">
        <f t="shared" si="9"/>
        <v>0</v>
      </c>
      <c r="Z23" s="10" t="e">
        <f t="shared" si="10"/>
        <v>#DIV/0!</v>
      </c>
    </row>
    <row r="24" spans="1:26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8"/>
        <v>0</v>
      </c>
      <c r="Y24" s="10">
        <f t="shared" si="9"/>
        <v>0</v>
      </c>
      <c r="Z24" s="10" t="e">
        <f t="shared" si="10"/>
        <v>#DIV/0!</v>
      </c>
    </row>
    <row r="25" spans="1:2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8"/>
        <v>0</v>
      </c>
      <c r="Y25" s="10">
        <f t="shared" si="9"/>
        <v>0</v>
      </c>
      <c r="Z25" s="10" t="e">
        <f t="shared" si="10"/>
        <v>#DIV/0!</v>
      </c>
    </row>
    <row r="26" spans="1:2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8"/>
        <v>0</v>
      </c>
      <c r="Y26" s="10">
        <f t="shared" si="9"/>
        <v>0</v>
      </c>
      <c r="Z26" s="10" t="e">
        <f t="shared" si="10"/>
        <v>#DIV/0!</v>
      </c>
    </row>
    <row r="27" spans="1:2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8"/>
        <v>0</v>
      </c>
      <c r="Y27" s="10">
        <f t="shared" si="9"/>
        <v>0</v>
      </c>
      <c r="Z27" s="10" t="e">
        <f t="shared" si="10"/>
        <v>#DIV/0!</v>
      </c>
    </row>
    <row r="28" spans="1:2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8"/>
        <v>0</v>
      </c>
      <c r="Y28" s="10">
        <f t="shared" si="9"/>
        <v>0</v>
      </c>
      <c r="Z28" s="10" t="e">
        <f t="shared" si="10"/>
        <v>#DIV/0!</v>
      </c>
    </row>
    <row r="29" spans="1:2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8"/>
        <v>0</v>
      </c>
      <c r="Y29" s="10">
        <f t="shared" si="9"/>
        <v>0</v>
      </c>
      <c r="Z29" s="10" t="e">
        <f t="shared" si="10"/>
        <v>#DIV/0!</v>
      </c>
    </row>
    <row r="30" spans="1:2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8"/>
        <v>0</v>
      </c>
      <c r="Y30" s="10">
        <f t="shared" si="9"/>
        <v>0</v>
      </c>
      <c r="Z30" s="10" t="e">
        <f t="shared" si="10"/>
        <v>#DIV/0!</v>
      </c>
    </row>
    <row r="31" spans="1:2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8"/>
        <v>0</v>
      </c>
      <c r="Y31" s="10">
        <f t="shared" si="9"/>
        <v>0</v>
      </c>
      <c r="Z31" s="10" t="e">
        <f t="shared" si="10"/>
        <v>#DIV/0!</v>
      </c>
    </row>
    <row r="32" spans="1:2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8"/>
        <v>0</v>
      </c>
      <c r="Y32" s="10">
        <f t="shared" si="9"/>
        <v>0</v>
      </c>
      <c r="Z32" s="10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8"/>
        <v>0</v>
      </c>
      <c r="Y33" s="10">
        <f t="shared" si="9"/>
        <v>0</v>
      </c>
      <c r="Z33" s="10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8"/>
        <v>0</v>
      </c>
      <c r="Y34" s="10">
        <f t="shared" si="9"/>
        <v>0</v>
      </c>
      <c r="Z34" s="10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8"/>
        <v>0</v>
      </c>
      <c r="Y35" s="10">
        <f t="shared" si="9"/>
        <v>0</v>
      </c>
      <c r="Z35" s="10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8"/>
        <v>0</v>
      </c>
      <c r="Y36" s="10">
        <f t="shared" si="9"/>
        <v>0</v>
      </c>
      <c r="Z36" s="10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8"/>
        <v>0</v>
      </c>
      <c r="Y37" s="10">
        <f t="shared" si="9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8"/>
        <v>0</v>
      </c>
      <c r="Y38" s="10">
        <f t="shared" si="9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8"/>
        <v>0</v>
      </c>
      <c r="Y39" s="10">
        <f t="shared" si="9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8"/>
        <v>0</v>
      </c>
      <c r="Y40" s="10">
        <f t="shared" si="9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8"/>
        <v>0</v>
      </c>
      <c r="Y41" s="10">
        <f t="shared" si="9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8"/>
        <v>0</v>
      </c>
      <c r="Y42" s="10">
        <f t="shared" si="9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8"/>
        <v>0</v>
      </c>
      <c r="Y43" s="10">
        <f t="shared" si="9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8"/>
        <v>0</v>
      </c>
      <c r="Y44" s="10">
        <f t="shared" si="9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8"/>
        <v>0</v>
      </c>
      <c r="Y45" s="10">
        <f t="shared" si="9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8"/>
        <v>0</v>
      </c>
      <c r="Y46" s="10">
        <f t="shared" si="9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8"/>
        <v>0</v>
      </c>
      <c r="Y47" s="10">
        <f t="shared" si="9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8"/>
        <v>0</v>
      </c>
      <c r="Y48" s="10">
        <f t="shared" si="9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8"/>
        <v>0</v>
      </c>
      <c r="Y49" s="10">
        <f t="shared" si="9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8"/>
        <v>0</v>
      </c>
      <c r="Y50" s="10">
        <f t="shared" si="9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8"/>
        <v>0</v>
      </c>
      <c r="Y51" s="10">
        <f t="shared" si="9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8"/>
        <v>0</v>
      </c>
      <c r="Y52" s="10">
        <f t="shared" si="9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8"/>
        <v>0</v>
      </c>
      <c r="Y53" s="10">
        <f t="shared" si="9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8"/>
        <v>0</v>
      </c>
      <c r="Y54" s="10">
        <f t="shared" si="9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8"/>
        <v>0</v>
      </c>
      <c r="Y55" s="10">
        <f t="shared" si="9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8"/>
        <v>0</v>
      </c>
      <c r="Y56" s="10">
        <f t="shared" si="9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8"/>
        <v>0</v>
      </c>
      <c r="Y57" s="10">
        <f t="shared" si="9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8"/>
        <v>0</v>
      </c>
      <c r="Y58" s="10">
        <f t="shared" si="9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8"/>
        <v>0</v>
      </c>
      <c r="Y59" s="10">
        <f t="shared" si="9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8"/>
        <v>0</v>
      </c>
      <c r="Y60" s="10">
        <f t="shared" si="9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8"/>
        <v>0</v>
      </c>
      <c r="Y61" s="10">
        <f t="shared" si="9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8"/>
        <v>0</v>
      </c>
      <c r="Y62" s="10">
        <f t="shared" si="9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8"/>
        <v>0</v>
      </c>
      <c r="Y63" s="10">
        <f t="shared" si="9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8"/>
        <v>0</v>
      </c>
      <c r="Y64" s="10">
        <f t="shared" si="9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ref="X65:X128" si="12">SUM(H65:M65)</f>
        <v>0</v>
      </c>
      <c r="Y65" s="10">
        <f t="shared" ref="Y65:Y128" si="13">F65*X65</f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2"/>
        <v>0</v>
      </c>
      <c r="Y66" s="10">
        <f t="shared" si="13"/>
        <v>0</v>
      </c>
      <c r="Z66" s="10" t="e">
        <f t="shared" ref="Z66:Z77" si="14">SUM(G66/F66)</f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2"/>
        <v>0</v>
      </c>
      <c r="Y67" s="10">
        <f t="shared" si="13"/>
        <v>0</v>
      </c>
      <c r="Z67" s="10" t="e">
        <f t="shared" si="14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2"/>
        <v>0</v>
      </c>
      <c r="Y68" s="10">
        <f t="shared" si="13"/>
        <v>0</v>
      </c>
      <c r="Z68" s="10" t="e">
        <f t="shared" si="14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2"/>
        <v>0</v>
      </c>
      <c r="Y69" s="10">
        <f t="shared" si="13"/>
        <v>0</v>
      </c>
      <c r="Z69" s="10" t="e">
        <f t="shared" si="14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2"/>
        <v>0</v>
      </c>
      <c r="Y70" s="10">
        <f t="shared" si="13"/>
        <v>0</v>
      </c>
      <c r="Z70" s="10" t="e">
        <f t="shared" si="14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2"/>
        <v>0</v>
      </c>
      <c r="Y71" s="10">
        <f t="shared" si="13"/>
        <v>0</v>
      </c>
      <c r="Z71" s="10" t="e">
        <f t="shared" si="14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2"/>
        <v>0</v>
      </c>
      <c r="Y72" s="10">
        <f t="shared" si="13"/>
        <v>0</v>
      </c>
      <c r="Z72" s="10" t="e">
        <f t="shared" si="14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2"/>
        <v>0</v>
      </c>
      <c r="Y73" s="10">
        <f t="shared" si="13"/>
        <v>0</v>
      </c>
      <c r="Z73" s="10" t="e">
        <f t="shared" si="14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2"/>
        <v>0</v>
      </c>
      <c r="Y74" s="10">
        <f t="shared" si="13"/>
        <v>0</v>
      </c>
      <c r="Z74" s="10" t="e">
        <f t="shared" si="14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2"/>
        <v>0</v>
      </c>
      <c r="Y75" s="10">
        <f t="shared" si="13"/>
        <v>0</v>
      </c>
      <c r="Z75" s="10" t="e">
        <f t="shared" si="14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2"/>
        <v>0</v>
      </c>
      <c r="Y76" s="10">
        <f t="shared" si="13"/>
        <v>0</v>
      </c>
      <c r="Z76" s="10" t="e">
        <f t="shared" si="14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2"/>
        <v>0</v>
      </c>
      <c r="Y77" s="10">
        <f t="shared" si="13"/>
        <v>0</v>
      </c>
      <c r="Z77" s="10" t="e">
        <f t="shared" si="14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2"/>
        <v>0</v>
      </c>
      <c r="Y78" s="10">
        <f t="shared" si="13"/>
        <v>0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2"/>
        <v>0</v>
      </c>
      <c r="Y79" s="10">
        <f t="shared" si="13"/>
        <v>0</v>
      </c>
      <c r="Z79" s="10" t="e">
        <f t="shared" ref="Z79:Z86" si="15">SUM(G79/F79)</f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2"/>
        <v>0</v>
      </c>
      <c r="Y80" s="10">
        <f t="shared" si="13"/>
        <v>0</v>
      </c>
      <c r="Z80" s="10" t="e">
        <f t="shared" si="15"/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2"/>
        <v>0</v>
      </c>
      <c r="Y81" s="10">
        <f t="shared" si="13"/>
        <v>0</v>
      </c>
      <c r="Z81" s="10" t="e">
        <f t="shared" si="15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2"/>
        <v>0</v>
      </c>
      <c r="Y82" s="10">
        <f t="shared" si="13"/>
        <v>0</v>
      </c>
      <c r="Z82" s="10" t="e">
        <f t="shared" si="15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2"/>
        <v>0</v>
      </c>
      <c r="Y83" s="10">
        <f t="shared" si="13"/>
        <v>0</v>
      </c>
      <c r="Z83" s="10" t="e">
        <f t="shared" si="15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2"/>
        <v>0</v>
      </c>
      <c r="Y84" s="10">
        <f t="shared" si="13"/>
        <v>0</v>
      </c>
      <c r="Z84" s="10" t="e">
        <f t="shared" si="15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2"/>
        <v>0</v>
      </c>
      <c r="Y85" s="10">
        <f t="shared" si="13"/>
        <v>0</v>
      </c>
      <c r="Z85" s="10" t="e">
        <f t="shared" si="15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2"/>
        <v>0</v>
      </c>
      <c r="Y86" s="10">
        <f t="shared" si="13"/>
        <v>0</v>
      </c>
      <c r="Z86" s="10" t="e">
        <f t="shared" si="15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2"/>
        <v>0</v>
      </c>
      <c r="Y87" s="10">
        <f t="shared" si="13"/>
        <v>0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2"/>
        <v>0</v>
      </c>
      <c r="Y88" s="10">
        <f t="shared" si="13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2"/>
        <v>0</v>
      </c>
      <c r="Y89" s="10">
        <f t="shared" si="13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2"/>
        <v>0</v>
      </c>
      <c r="Y90" s="10">
        <f t="shared" si="13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2"/>
        <v>0</v>
      </c>
      <c r="Y91" s="10">
        <f t="shared" si="13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2"/>
        <v>0</v>
      </c>
      <c r="Y92" s="10">
        <f t="shared" si="13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2"/>
        <v>0</v>
      </c>
      <c r="Y93" s="10">
        <f t="shared" si="13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2"/>
        <v>0</v>
      </c>
      <c r="Y94" s="10">
        <f t="shared" si="13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2"/>
        <v>0</v>
      </c>
      <c r="Y95" s="10">
        <f t="shared" si="13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2"/>
        <v>0</v>
      </c>
      <c r="Y96" s="10">
        <f t="shared" si="13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2"/>
        <v>0</v>
      </c>
      <c r="Y97" s="10">
        <f t="shared" si="13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2"/>
        <v>0</v>
      </c>
      <c r="Y98" s="10">
        <f t="shared" si="13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2"/>
        <v>0</v>
      </c>
      <c r="Y99" s="10">
        <f t="shared" si="13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2"/>
        <v>0</v>
      </c>
      <c r="Y100" s="10">
        <f t="shared" si="13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2"/>
        <v>0</v>
      </c>
      <c r="Y101" s="10">
        <f t="shared" si="13"/>
        <v>0</v>
      </c>
      <c r="Z101" s="10" t="s">
        <v>50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2"/>
        <v>0</v>
      </c>
      <c r="Y102" s="10">
        <f t="shared" si="13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2"/>
        <v>0</v>
      </c>
      <c r="Y103" s="10">
        <f t="shared" si="13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2"/>
        <v>0</v>
      </c>
      <c r="Y104" s="10">
        <f t="shared" si="13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2"/>
        <v>0</v>
      </c>
      <c r="Y105" s="10">
        <f t="shared" si="13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2"/>
        <v>0</v>
      </c>
      <c r="Y106" s="10">
        <f t="shared" si="13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2"/>
        <v>0</v>
      </c>
      <c r="Y107" s="10">
        <f t="shared" si="13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2"/>
        <v>0</v>
      </c>
      <c r="Y108" s="10">
        <f t="shared" si="13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2"/>
        <v>0</v>
      </c>
      <c r="Y109" s="10">
        <f t="shared" si="13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2"/>
        <v>0</v>
      </c>
      <c r="Y110" s="10">
        <f t="shared" si="13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2"/>
        <v>0</v>
      </c>
      <c r="Y111" s="10">
        <f t="shared" si="13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2"/>
        <v>0</v>
      </c>
      <c r="Y112" s="10">
        <f t="shared" si="13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2"/>
        <v>0</v>
      </c>
      <c r="Y113" s="10">
        <f t="shared" si="13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2"/>
        <v>0</v>
      </c>
      <c r="Y114" s="10">
        <f t="shared" si="13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2"/>
        <v>0</v>
      </c>
      <c r="Y115" s="10">
        <f t="shared" si="13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2"/>
        <v>0</v>
      </c>
      <c r="Y116" s="10">
        <f t="shared" si="13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2"/>
        <v>0</v>
      </c>
      <c r="Y117" s="10">
        <f t="shared" si="13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2"/>
        <v>0</v>
      </c>
      <c r="Y118" s="10">
        <f t="shared" si="13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2"/>
        <v>0</v>
      </c>
      <c r="Y119" s="10">
        <f t="shared" si="13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2"/>
        <v>0</v>
      </c>
      <c r="Y120" s="10">
        <f t="shared" si="13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2"/>
        <v>0</v>
      </c>
      <c r="Y121" s="10">
        <f t="shared" si="13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2"/>
        <v>0</v>
      </c>
      <c r="Y122" s="10">
        <f t="shared" si="13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2"/>
        <v>0</v>
      </c>
      <c r="Y123" s="10">
        <f t="shared" si="13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2"/>
        <v>0</v>
      </c>
      <c r="Y124" s="10">
        <f t="shared" si="13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2"/>
        <v>0</v>
      </c>
      <c r="Y125" s="10">
        <f t="shared" si="13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2"/>
        <v>0</v>
      </c>
      <c r="Y126" s="10">
        <f t="shared" si="13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2"/>
        <v>0</v>
      </c>
      <c r="Y127" s="10">
        <f t="shared" si="13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2"/>
        <v>0</v>
      </c>
      <c r="Y128" s="10">
        <f t="shared" si="13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ref="X129:X188" si="16">SUM(H129:M129)</f>
        <v>0</v>
      </c>
      <c r="Y129" s="10">
        <f t="shared" ref="Y129:Y188" si="17">F129*X129</f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6"/>
        <v>0</v>
      </c>
      <c r="Y130" s="10">
        <f t="shared" si="17"/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6"/>
        <v>0</v>
      </c>
      <c r="Y131" s="10">
        <f t="shared" si="17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6"/>
        <v>0</v>
      </c>
      <c r="Y132" s="10">
        <f t="shared" si="17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6"/>
        <v>0</v>
      </c>
      <c r="Y133" s="10">
        <f t="shared" si="17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6"/>
        <v>0</v>
      </c>
      <c r="Y134" s="10">
        <f t="shared" si="17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6"/>
        <v>0</v>
      </c>
      <c r="Y135" s="10">
        <f t="shared" si="17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6"/>
        <v>0</v>
      </c>
      <c r="Y136" s="10">
        <f t="shared" si="17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6"/>
        <v>0</v>
      </c>
      <c r="Y137" s="10">
        <f t="shared" si="17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6"/>
        <v>0</v>
      </c>
      <c r="Y138" s="10">
        <f t="shared" si="17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6"/>
        <v>0</v>
      </c>
      <c r="Y139" s="10">
        <f t="shared" si="17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6"/>
        <v>0</v>
      </c>
      <c r="Y140" s="10">
        <f t="shared" si="17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6"/>
        <v>0</v>
      </c>
      <c r="Y141" s="10">
        <f t="shared" si="17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6"/>
        <v>0</v>
      </c>
      <c r="Y142" s="10">
        <f t="shared" si="17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6"/>
        <v>0</v>
      </c>
      <c r="Y143" s="10">
        <f t="shared" si="17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6"/>
        <v>0</v>
      </c>
      <c r="Y144" s="10">
        <f t="shared" si="17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6"/>
        <v>0</v>
      </c>
      <c r="Y145" s="10">
        <f t="shared" si="17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6"/>
        <v>0</v>
      </c>
      <c r="Y146" s="10">
        <f t="shared" si="17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6"/>
        <v>0</v>
      </c>
      <c r="Y147" s="10">
        <f t="shared" si="17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6"/>
        <v>0</v>
      </c>
      <c r="Y148" s="10">
        <f t="shared" si="17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6"/>
        <v>0</v>
      </c>
      <c r="Y149" s="10">
        <f t="shared" si="17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6"/>
        <v>0</v>
      </c>
      <c r="Y150" s="10">
        <f t="shared" si="17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6"/>
        <v>0</v>
      </c>
      <c r="Y151" s="10">
        <f t="shared" si="17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6"/>
        <v>0</v>
      </c>
      <c r="Y152" s="10">
        <f t="shared" si="17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6"/>
        <v>0</v>
      </c>
      <c r="Y153" s="10">
        <f t="shared" si="17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6"/>
        <v>0</v>
      </c>
      <c r="Y154" s="10">
        <f t="shared" si="17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6"/>
        <v>0</v>
      </c>
      <c r="Y155" s="10">
        <f t="shared" si="17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6"/>
        <v>0</v>
      </c>
      <c r="Y156" s="10">
        <f t="shared" si="17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6"/>
        <v>0</v>
      </c>
      <c r="Y157" s="10">
        <f t="shared" si="17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6"/>
        <v>0</v>
      </c>
      <c r="Y158" s="10">
        <f t="shared" si="17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6"/>
        <v>0</v>
      </c>
      <c r="Y159" s="10">
        <f t="shared" si="17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6"/>
        <v>0</v>
      </c>
      <c r="Y160" s="10">
        <f t="shared" si="17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6"/>
        <v>0</v>
      </c>
      <c r="Y161" s="10">
        <f t="shared" si="17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6"/>
        <v>0</v>
      </c>
      <c r="Y162" s="10">
        <f t="shared" si="17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6"/>
        <v>0</v>
      </c>
      <c r="Y163" s="10">
        <f t="shared" si="17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6"/>
        <v>0</v>
      </c>
      <c r="Y164" s="10">
        <f t="shared" si="17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6"/>
        <v>0</v>
      </c>
      <c r="Y165" s="10">
        <f t="shared" si="17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6"/>
        <v>0</v>
      </c>
      <c r="Y166" s="10">
        <f t="shared" si="17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6"/>
        <v>0</v>
      </c>
      <c r="Y167" s="10">
        <f t="shared" si="17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6"/>
        <v>0</v>
      </c>
      <c r="Y168" s="10">
        <f t="shared" si="17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6"/>
        <v>0</v>
      </c>
      <c r="Y169" s="10">
        <f t="shared" si="17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6"/>
        <v>0</v>
      </c>
      <c r="Y170" s="10">
        <f t="shared" si="17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6"/>
        <v>0</v>
      </c>
      <c r="Y171" s="10">
        <f t="shared" si="17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6"/>
        <v>0</v>
      </c>
      <c r="Y172" s="10">
        <f t="shared" si="17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6"/>
        <v>0</v>
      </c>
      <c r="Y173" s="10">
        <f t="shared" si="17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6"/>
        <v>0</v>
      </c>
      <c r="Y174" s="10">
        <f t="shared" si="17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6"/>
        <v>0</v>
      </c>
      <c r="Y175" s="10">
        <f t="shared" si="17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6"/>
        <v>0</v>
      </c>
      <c r="Y176" s="10">
        <f t="shared" si="17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6"/>
        <v>0</v>
      </c>
      <c r="Y177" s="10">
        <f t="shared" si="17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6"/>
        <v>0</v>
      </c>
      <c r="Y178" s="10">
        <f t="shared" si="17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6"/>
        <v>0</v>
      </c>
      <c r="Y179" s="10">
        <f t="shared" si="17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6"/>
        <v>0</v>
      </c>
      <c r="Y180" s="10">
        <f t="shared" si="17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6"/>
        <v>0</v>
      </c>
      <c r="Y181" s="10">
        <f t="shared" si="17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6"/>
        <v>0</v>
      </c>
      <c r="Y182" s="10">
        <f t="shared" si="17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6"/>
        <v>0</v>
      </c>
      <c r="Y183" s="10">
        <f t="shared" si="17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6"/>
        <v>0</v>
      </c>
      <c r="Y184" s="10">
        <f t="shared" si="17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6"/>
        <v>0</v>
      </c>
      <c r="Y185" s="10">
        <f t="shared" si="17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6"/>
        <v>0</v>
      </c>
      <c r="Y186" s="10">
        <f t="shared" si="17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6"/>
        <v>0</v>
      </c>
      <c r="Y187" s="10">
        <f t="shared" si="17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6"/>
        <v>0</v>
      </c>
      <c r="Y188" s="10">
        <f t="shared" si="17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>SUM(X3:X189)</f>
        <v>54</v>
      </c>
      <c r="Y190" s="10">
        <f>SUM(Y3:Y189)</f>
        <v>3838.8600000000006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21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0" style="10" bestFit="1" customWidth="1"/>
    <col min="4" max="4" width="26.8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13" width="4.83203125" style="10" customWidth="1"/>
    <col min="14" max="23" width="4.83203125" style="10" hidden="1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0.6640625" bestFit="1" customWidth="1"/>
    <col min="32" max="16384" width="8.83203125" style="10"/>
  </cols>
  <sheetData>
    <row r="1" spans="1:39" ht="16" x14ac:dyDescent="0.2">
      <c r="A1" s="8" t="s">
        <v>450</v>
      </c>
      <c r="B1" s="9"/>
      <c r="C1" s="9"/>
      <c r="D1" s="14"/>
      <c r="E1" s="9" t="s">
        <v>34</v>
      </c>
      <c r="F1" s="9">
        <f>X188</f>
        <v>52</v>
      </c>
      <c r="G1" s="9">
        <f>Y188</f>
        <v>3001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Crime</v>
      </c>
      <c r="AH1" s="10" t="str">
        <f t="shared" ref="AH1:AM1" si="0">$A$1</f>
        <v>Crime</v>
      </c>
      <c r="AI1" s="10" t="str">
        <f t="shared" si="0"/>
        <v>Crime</v>
      </c>
      <c r="AJ1" s="10" t="str">
        <f t="shared" si="0"/>
        <v>Crime</v>
      </c>
      <c r="AK1" s="10" t="str">
        <f t="shared" si="0"/>
        <v>Crime</v>
      </c>
      <c r="AL1" s="10" t="str">
        <f t="shared" si="0"/>
        <v>Crime</v>
      </c>
      <c r="AM1" s="10" t="str">
        <f t="shared" si="0"/>
        <v>Crime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X3" s="10">
        <f t="shared" ref="X3:X62" si="1">SUM(H3:M3)</f>
        <v>0</v>
      </c>
      <c r="Y3" s="10">
        <f t="shared" ref="Y3:Y64" si="2">F3*X3</f>
        <v>0</v>
      </c>
      <c r="AF3" s="10" t="s">
        <v>12</v>
      </c>
      <c r="AG3" s="10">
        <f t="shared" ref="AG3:AG14" si="3">SUMIF($A$3:$A$181,AF3,$Y$3:$Y$181)</f>
        <v>0</v>
      </c>
      <c r="AH3" s="10">
        <f t="shared" ref="AH3:AH14" si="4">SUMIF($A$3:$A$181,AF3,$H$3:$H$181)</f>
        <v>0</v>
      </c>
      <c r="AI3" s="10">
        <f t="shared" ref="AI3:AI14" si="5">SUMIF($A$3:$A$181,AF3,$I$3:$I$181)</f>
        <v>0</v>
      </c>
      <c r="AJ3" s="10">
        <f t="shared" ref="AJ3:AJ14" si="6">SUMIF($A$3:$A$181,AF3,$J$3:$J$181)</f>
        <v>0</v>
      </c>
      <c r="AK3" s="10">
        <f t="shared" ref="AK3:AK14" si="7">SUMIF($A$3:$A$181,AF3,$K$3:$K$181)</f>
        <v>0</v>
      </c>
      <c r="AL3" s="10">
        <f t="shared" ref="AL3:AL14" si="8">SUMIF($A$3:$A$181,AF3,$L$3:$L$181)</f>
        <v>0</v>
      </c>
      <c r="AM3" s="10">
        <f t="shared" ref="AM3:AM14" si="9">SUMIF($A$3:$A$181,AF3,$M$3:$M$181)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31" si="10">SUM(G4/F4)</f>
        <v>#DIV/0!</v>
      </c>
      <c r="AF4" s="10" t="s">
        <v>13</v>
      </c>
      <c r="AG4" s="10">
        <f t="shared" si="3"/>
        <v>0</v>
      </c>
      <c r="AH4" s="10">
        <f t="shared" si="4"/>
        <v>0</v>
      </c>
      <c r="AI4" s="10">
        <f t="shared" si="5"/>
        <v>0</v>
      </c>
      <c r="AJ4" s="10">
        <f t="shared" si="6"/>
        <v>0</v>
      </c>
      <c r="AK4" s="10">
        <f t="shared" si="7"/>
        <v>0</v>
      </c>
      <c r="AL4" s="10">
        <f t="shared" si="8"/>
        <v>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3001</v>
      </c>
      <c r="AH5" s="10">
        <f t="shared" si="4"/>
        <v>0</v>
      </c>
      <c r="AI5" s="10">
        <f t="shared" si="5"/>
        <v>8</v>
      </c>
      <c r="AJ5" s="10">
        <f t="shared" si="6"/>
        <v>12</v>
      </c>
      <c r="AK5" s="10">
        <f t="shared" si="7"/>
        <v>14</v>
      </c>
      <c r="AL5" s="10">
        <f t="shared" si="8"/>
        <v>12</v>
      </c>
      <c r="AM5" s="10">
        <f t="shared" si="9"/>
        <v>6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14</v>
      </c>
      <c r="B7" t="s">
        <v>456</v>
      </c>
      <c r="C7" t="s">
        <v>451</v>
      </c>
      <c r="D7" t="s">
        <v>455</v>
      </c>
      <c r="E7" t="s">
        <v>452</v>
      </c>
      <c r="F7">
        <v>56</v>
      </c>
      <c r="G7">
        <v>149</v>
      </c>
      <c r="H7"/>
      <c r="I7">
        <v>2</v>
      </c>
      <c r="J7">
        <v>2</v>
      </c>
      <c r="K7">
        <v>3</v>
      </c>
      <c r="L7">
        <v>2</v>
      </c>
      <c r="M7">
        <v>1</v>
      </c>
      <c r="N7"/>
      <c r="O7"/>
      <c r="P7"/>
      <c r="Q7"/>
      <c r="R7"/>
      <c r="S7"/>
      <c r="T7"/>
      <c r="U7"/>
      <c r="V7"/>
      <c r="W7"/>
      <c r="X7" s="10">
        <f t="shared" si="1"/>
        <v>10</v>
      </c>
      <c r="Y7" s="10">
        <f t="shared" si="2"/>
        <v>560</v>
      </c>
      <c r="Z7" s="10">
        <f t="shared" si="10"/>
        <v>2.6607142857142856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14</v>
      </c>
      <c r="B8" t="s">
        <v>454</v>
      </c>
      <c r="C8" t="s">
        <v>451</v>
      </c>
      <c r="D8" t="s">
        <v>453</v>
      </c>
      <c r="E8" t="s">
        <v>177</v>
      </c>
      <c r="F8">
        <v>58.5</v>
      </c>
      <c r="G8">
        <v>155</v>
      </c>
      <c r="H8"/>
      <c r="I8">
        <v>2</v>
      </c>
      <c r="J8">
        <v>2</v>
      </c>
      <c r="K8">
        <v>3</v>
      </c>
      <c r="L8">
        <v>2</v>
      </c>
      <c r="M8">
        <v>1</v>
      </c>
      <c r="N8"/>
      <c r="O8"/>
      <c r="P8"/>
      <c r="Q8"/>
      <c r="R8"/>
      <c r="S8"/>
      <c r="T8"/>
      <c r="U8"/>
      <c r="V8"/>
      <c r="W8"/>
      <c r="X8" s="10">
        <f t="shared" si="1"/>
        <v>10</v>
      </c>
      <c r="Y8" s="10">
        <f t="shared" si="2"/>
        <v>585</v>
      </c>
      <c r="Z8" s="10">
        <f t="shared" si="10"/>
        <v>2.6495726495726495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14</v>
      </c>
      <c r="B9" t="s">
        <v>461</v>
      </c>
      <c r="C9" t="s">
        <v>451</v>
      </c>
      <c r="D9" t="s">
        <v>457</v>
      </c>
      <c r="E9" t="s">
        <v>220</v>
      </c>
      <c r="F9">
        <v>59.5</v>
      </c>
      <c r="G9">
        <v>159</v>
      </c>
      <c r="H9"/>
      <c r="I9">
        <v>1</v>
      </c>
      <c r="J9">
        <v>2</v>
      </c>
      <c r="K9">
        <v>2</v>
      </c>
      <c r="L9">
        <v>2</v>
      </c>
      <c r="M9">
        <v>1</v>
      </c>
      <c r="N9"/>
      <c r="O9"/>
      <c r="P9"/>
      <c r="Q9"/>
      <c r="R9"/>
      <c r="S9"/>
      <c r="T9"/>
      <c r="U9"/>
      <c r="V9"/>
      <c r="W9"/>
      <c r="X9" s="10">
        <f t="shared" si="1"/>
        <v>8</v>
      </c>
      <c r="Y9" s="10">
        <f t="shared" si="2"/>
        <v>476</v>
      </c>
      <c r="Z9" s="10">
        <f t="shared" si="10"/>
        <v>2.672268907563025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14</v>
      </c>
      <c r="B10" t="s">
        <v>462</v>
      </c>
      <c r="C10" t="s">
        <v>451</v>
      </c>
      <c r="D10" t="s">
        <v>458</v>
      </c>
      <c r="E10" t="s">
        <v>370</v>
      </c>
      <c r="F10">
        <v>58.5</v>
      </c>
      <c r="G10">
        <v>155</v>
      </c>
      <c r="H10"/>
      <c r="I10">
        <v>1</v>
      </c>
      <c r="J10">
        <v>2</v>
      </c>
      <c r="K10">
        <v>2</v>
      </c>
      <c r="L10">
        <v>2</v>
      </c>
      <c r="M10">
        <v>1</v>
      </c>
      <c r="N10"/>
      <c r="O10"/>
      <c r="P10"/>
      <c r="Q10"/>
      <c r="R10"/>
      <c r="S10"/>
      <c r="T10"/>
      <c r="U10"/>
      <c r="V10"/>
      <c r="W10"/>
      <c r="X10" s="10">
        <f t="shared" si="1"/>
        <v>8</v>
      </c>
      <c r="Y10" s="10">
        <f t="shared" si="2"/>
        <v>468</v>
      </c>
      <c r="Z10" s="10">
        <f t="shared" si="10"/>
        <v>2.6495726495726495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14</v>
      </c>
      <c r="B11" t="s">
        <v>460</v>
      </c>
      <c r="C11" t="s">
        <v>451</v>
      </c>
      <c r="D11" t="s">
        <v>459</v>
      </c>
      <c r="E11" t="s">
        <v>165</v>
      </c>
      <c r="F11">
        <v>58</v>
      </c>
      <c r="G11">
        <v>155</v>
      </c>
      <c r="H11"/>
      <c r="I11">
        <v>1</v>
      </c>
      <c r="J11">
        <v>2</v>
      </c>
      <c r="K11">
        <v>2</v>
      </c>
      <c r="L11">
        <v>2</v>
      </c>
      <c r="M11">
        <v>1</v>
      </c>
      <c r="N11"/>
      <c r="O11"/>
      <c r="P11"/>
      <c r="Q11"/>
      <c r="R11"/>
      <c r="S11"/>
      <c r="T11"/>
      <c r="U11"/>
      <c r="V11"/>
      <c r="W11"/>
      <c r="X11" s="10">
        <f t="shared" si="1"/>
        <v>8</v>
      </c>
      <c r="Y11" s="10">
        <f t="shared" si="2"/>
        <v>464</v>
      </c>
      <c r="Z11" s="10">
        <f t="shared" si="10"/>
        <v>2.6724137931034484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14</v>
      </c>
      <c r="B12" t="s">
        <v>463</v>
      </c>
      <c r="C12" t="s">
        <v>451</v>
      </c>
      <c r="D12" t="s">
        <v>455</v>
      </c>
      <c r="E12" t="s">
        <v>148</v>
      </c>
      <c r="F12">
        <v>56</v>
      </c>
      <c r="G12">
        <v>149</v>
      </c>
      <c r="H12"/>
      <c r="I12">
        <v>1</v>
      </c>
      <c r="J12">
        <v>2</v>
      </c>
      <c r="K12">
        <v>2</v>
      </c>
      <c r="L12">
        <v>2</v>
      </c>
      <c r="M12">
        <v>1</v>
      </c>
      <c r="N12"/>
      <c r="O12"/>
      <c r="P12"/>
      <c r="Q12"/>
      <c r="R12"/>
      <c r="S12"/>
      <c r="T12"/>
      <c r="U12"/>
      <c r="V12"/>
      <c r="W12"/>
      <c r="X12" s="10">
        <f t="shared" si="1"/>
        <v>8</v>
      </c>
      <c r="Y12" s="10">
        <f t="shared" si="2"/>
        <v>448</v>
      </c>
      <c r="Z12" s="10">
        <f t="shared" si="10"/>
        <v>2.6607142857142856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 s="10">
        <f t="shared" si="1"/>
        <v>0</v>
      </c>
      <c r="Y13" s="10">
        <f t="shared" si="2"/>
        <v>0</v>
      </c>
      <c r="Z13" s="10" t="e">
        <f t="shared" si="10"/>
        <v>#DIV/0!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 s="10">
        <f t="shared" si="1"/>
        <v>0</v>
      </c>
      <c r="Y14" s="10">
        <f t="shared" si="2"/>
        <v>0</v>
      </c>
      <c r="Z14" s="10" t="e">
        <f t="shared" si="10"/>
        <v>#DIV/0!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1"/>
        <v>0</v>
      </c>
      <c r="Y15" s="10">
        <f t="shared" si="2"/>
        <v>0</v>
      </c>
      <c r="Z15" s="10" t="e">
        <f t="shared" si="10"/>
        <v>#DIV/0!</v>
      </c>
      <c r="AF15" s="10" t="str">
        <f>A1</f>
        <v>Crime</v>
      </c>
      <c r="AG15" s="10">
        <f>SUM(AG3:AG14)</f>
        <v>3001</v>
      </c>
      <c r="AH15" s="10">
        <f t="shared" ref="AH15:AM15" si="11">SUM(AH3:AH14)</f>
        <v>0</v>
      </c>
      <c r="AI15" s="10">
        <f t="shared" si="11"/>
        <v>8</v>
      </c>
      <c r="AJ15" s="10">
        <f t="shared" si="11"/>
        <v>12</v>
      </c>
      <c r="AK15" s="10">
        <f t="shared" si="11"/>
        <v>14</v>
      </c>
      <c r="AL15" s="10">
        <f t="shared" si="11"/>
        <v>12</v>
      </c>
      <c r="AM15" s="10">
        <f t="shared" si="11"/>
        <v>6</v>
      </c>
    </row>
    <row r="16" spans="1:39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"/>
        <v>0</v>
      </c>
      <c r="Y16" s="10">
        <f t="shared" si="2"/>
        <v>0</v>
      </c>
      <c r="Z16" s="10" t="e">
        <f t="shared" si="10"/>
        <v>#DIV/0!</v>
      </c>
    </row>
    <row r="17" spans="1:3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"/>
        <v>0</v>
      </c>
      <c r="Y17" s="10">
        <f t="shared" si="2"/>
        <v>0</v>
      </c>
      <c r="Z17" s="10" t="e">
        <f t="shared" si="10"/>
        <v>#DIV/0!</v>
      </c>
      <c r="AC17" s="10"/>
      <c r="AD17" s="10"/>
      <c r="AE17" s="10"/>
    </row>
    <row r="18" spans="1:3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 s="10">
        <f t="shared" si="1"/>
        <v>0</v>
      </c>
      <c r="Y18" s="10">
        <f t="shared" si="2"/>
        <v>0</v>
      </c>
      <c r="Z18" s="10" t="e">
        <f t="shared" si="10"/>
        <v>#DIV/0!</v>
      </c>
      <c r="AC18" s="10"/>
      <c r="AD18" s="10"/>
      <c r="AE18" s="10"/>
    </row>
    <row r="19" spans="1:3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 s="10">
        <f t="shared" si="1"/>
        <v>0</v>
      </c>
      <c r="Y19" s="10">
        <f t="shared" si="2"/>
        <v>0</v>
      </c>
      <c r="Z19" s="10" t="e">
        <f t="shared" si="10"/>
        <v>#DIV/0!</v>
      </c>
      <c r="AC19" s="10"/>
      <c r="AD19" s="10"/>
      <c r="AE19" s="10"/>
    </row>
    <row r="20" spans="1:3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"/>
        <v>0</v>
      </c>
      <c r="Y20" s="10">
        <f t="shared" si="2"/>
        <v>0</v>
      </c>
      <c r="Z20" s="10" t="e">
        <f t="shared" si="10"/>
        <v>#DIV/0!</v>
      </c>
      <c r="AC20" s="10"/>
      <c r="AD20" s="10"/>
      <c r="AE20" s="10"/>
    </row>
    <row r="21" spans="1:3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 s="10">
        <f t="shared" si="1"/>
        <v>0</v>
      </c>
      <c r="Y21" s="10">
        <f t="shared" si="2"/>
        <v>0</v>
      </c>
      <c r="Z21" s="10" t="e">
        <f t="shared" si="10"/>
        <v>#DIV/0!</v>
      </c>
      <c r="AC21" s="10"/>
      <c r="AD21" s="10"/>
      <c r="AE21" s="10"/>
    </row>
    <row r="22" spans="1:3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"/>
        <v>0</v>
      </c>
      <c r="Y22" s="10">
        <f t="shared" si="2"/>
        <v>0</v>
      </c>
      <c r="Z22" s="10" t="e">
        <f t="shared" si="10"/>
        <v>#DIV/0!</v>
      </c>
      <c r="AC22" s="10"/>
      <c r="AD22" s="10"/>
      <c r="AE22" s="10"/>
    </row>
    <row r="23" spans="1:3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"/>
        <v>0</v>
      </c>
      <c r="Y23" s="10">
        <f t="shared" si="2"/>
        <v>0</v>
      </c>
      <c r="Z23" s="10" t="e">
        <f t="shared" si="10"/>
        <v>#DIV/0!</v>
      </c>
      <c r="AC23" s="10"/>
      <c r="AD23" s="10"/>
      <c r="AE23" s="10"/>
    </row>
    <row r="24" spans="1:3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1"/>
        <v>0</v>
      </c>
      <c r="Y24" s="10">
        <f t="shared" si="2"/>
        <v>0</v>
      </c>
      <c r="Z24" s="10" t="e">
        <f t="shared" si="10"/>
        <v>#DIV/0!</v>
      </c>
      <c r="AC24" s="10"/>
      <c r="AD24" s="10"/>
      <c r="AE24" s="10"/>
    </row>
    <row r="25" spans="1:3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1"/>
        <v>0</v>
      </c>
      <c r="Y25" s="10">
        <f t="shared" si="2"/>
        <v>0</v>
      </c>
      <c r="Z25" s="10" t="e">
        <f t="shared" si="10"/>
        <v>#DIV/0!</v>
      </c>
      <c r="AC25" s="10"/>
      <c r="AD25" s="10"/>
      <c r="AE25" s="10"/>
    </row>
    <row r="26" spans="1:3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1"/>
        <v>0</v>
      </c>
      <c r="Y26" s="10">
        <f t="shared" si="2"/>
        <v>0</v>
      </c>
      <c r="Z26" s="10" t="e">
        <f t="shared" si="10"/>
        <v>#DIV/0!</v>
      </c>
      <c r="AC26" s="10"/>
      <c r="AD26" s="10"/>
      <c r="AE26" s="10"/>
    </row>
    <row r="27" spans="1:3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"/>
        <v>0</v>
      </c>
      <c r="Y27" s="10">
        <f t="shared" si="2"/>
        <v>0</v>
      </c>
      <c r="Z27" s="10" t="e">
        <f t="shared" si="10"/>
        <v>#DIV/0!</v>
      </c>
      <c r="AC27" s="10"/>
      <c r="AD27" s="10"/>
      <c r="AE27" s="10"/>
    </row>
    <row r="28" spans="1:3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1"/>
        <v>0</v>
      </c>
      <c r="Y28" s="10">
        <f t="shared" si="2"/>
        <v>0</v>
      </c>
      <c r="Z28" s="10" t="e">
        <f t="shared" si="10"/>
        <v>#DIV/0!</v>
      </c>
      <c r="AC28" s="10"/>
      <c r="AD28" s="10"/>
      <c r="AE28" s="10"/>
    </row>
    <row r="29" spans="1:3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"/>
        <v>0</v>
      </c>
      <c r="Y29" s="10">
        <f t="shared" si="2"/>
        <v>0</v>
      </c>
      <c r="Z29" s="10" t="e">
        <f t="shared" si="10"/>
        <v>#DIV/0!</v>
      </c>
      <c r="AC29" s="10"/>
      <c r="AD29" s="10"/>
      <c r="AE29" s="10"/>
    </row>
    <row r="30" spans="1:3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"/>
        <v>0</v>
      </c>
      <c r="Y30" s="10">
        <f t="shared" si="2"/>
        <v>0</v>
      </c>
      <c r="Z30" s="10" t="e">
        <f t="shared" si="10"/>
        <v>#DIV/0!</v>
      </c>
      <c r="AC30" s="10"/>
      <c r="AD30" s="10"/>
      <c r="AE30" s="10"/>
    </row>
    <row r="31" spans="1:3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"/>
        <v>0</v>
      </c>
      <c r="Y31" s="10">
        <f t="shared" si="2"/>
        <v>0</v>
      </c>
      <c r="Z31" s="10" t="e">
        <f t="shared" si="10"/>
        <v>#DIV/0!</v>
      </c>
      <c r="AC31" s="10"/>
      <c r="AD31" s="10"/>
      <c r="AE31" s="10"/>
    </row>
    <row r="32" spans="1:3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"/>
        <v>0</v>
      </c>
      <c r="Y32" s="10">
        <f t="shared" si="2"/>
        <v>0</v>
      </c>
      <c r="Z32" s="10" t="e">
        <f t="shared" ref="Z32:Z75" si="12">SUM(G32/F32)</f>
        <v>#DIV/0!</v>
      </c>
      <c r="AC32" s="10"/>
      <c r="AD32" s="10"/>
      <c r="AE32" s="10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1"/>
        <v>0</v>
      </c>
      <c r="Y33" s="10">
        <f t="shared" si="2"/>
        <v>0</v>
      </c>
      <c r="Z33" s="10" t="e">
        <f t="shared" si="12"/>
        <v>#DIV/0!</v>
      </c>
      <c r="AC33" s="10"/>
      <c r="AD33" s="10"/>
      <c r="AE33" s="10"/>
    </row>
    <row r="34" spans="1:3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"/>
        <v>0</v>
      </c>
      <c r="Y34" s="10">
        <f t="shared" si="2"/>
        <v>0</v>
      </c>
      <c r="Z34" s="10" t="e">
        <f t="shared" si="12"/>
        <v>#DIV/0!</v>
      </c>
      <c r="AC34" s="10"/>
      <c r="AD34" s="10"/>
      <c r="AE34" s="10"/>
    </row>
    <row r="35" spans="1:3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"/>
        <v>0</v>
      </c>
      <c r="Y35" s="10">
        <f t="shared" si="2"/>
        <v>0</v>
      </c>
      <c r="Z35" s="10" t="e">
        <f t="shared" si="12"/>
        <v>#DIV/0!</v>
      </c>
      <c r="AC35" s="10"/>
      <c r="AD35" s="10"/>
      <c r="AE35" s="10"/>
    </row>
    <row r="36" spans="1:3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"/>
        <v>0</v>
      </c>
      <c r="Y36" s="10">
        <f t="shared" si="2"/>
        <v>0</v>
      </c>
      <c r="Z36" s="10" t="e">
        <f t="shared" si="12"/>
        <v>#DIV/0!</v>
      </c>
      <c r="AC36" s="10"/>
      <c r="AD36" s="10"/>
      <c r="AE36" s="10"/>
    </row>
    <row r="37" spans="1:3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2"/>
        <v>#DIV/0!</v>
      </c>
      <c r="AC37" s="10"/>
      <c r="AD37" s="10"/>
      <c r="AE37" s="10"/>
    </row>
    <row r="38" spans="1:3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2"/>
        <v>#DIV/0!</v>
      </c>
      <c r="AC38" s="10"/>
      <c r="AD38" s="10"/>
      <c r="AE38" s="10"/>
    </row>
    <row r="39" spans="1:3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2"/>
        <v>#DIV/0!</v>
      </c>
      <c r="AC39" s="10"/>
      <c r="AD39" s="10"/>
      <c r="AE39" s="10"/>
    </row>
    <row r="40" spans="1:3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2"/>
        <v>#DIV/0!</v>
      </c>
      <c r="AC40" s="10"/>
      <c r="AD40" s="10"/>
      <c r="AE40" s="10"/>
    </row>
    <row r="41" spans="1:3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2"/>
        <v>#DIV/0!</v>
      </c>
      <c r="AC41" s="10"/>
      <c r="AD41" s="10"/>
      <c r="AE41" s="10"/>
    </row>
    <row r="42" spans="1:3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2"/>
        <v>#DIV/0!</v>
      </c>
      <c r="AC42" s="10"/>
      <c r="AD42" s="10"/>
      <c r="AE42" s="10"/>
    </row>
    <row r="43" spans="1:3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2"/>
        <v>#DIV/0!</v>
      </c>
      <c r="AC43" s="10"/>
      <c r="AD43" s="10"/>
      <c r="AE43" s="10"/>
    </row>
    <row r="44" spans="1:3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2"/>
        <v>#DIV/0!</v>
      </c>
      <c r="AC44" s="10"/>
      <c r="AD44" s="10"/>
      <c r="AE44" s="10"/>
    </row>
    <row r="45" spans="1:3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2"/>
        <v>#DIV/0!</v>
      </c>
      <c r="AC45" s="10"/>
      <c r="AD45" s="10"/>
      <c r="AE45" s="10"/>
    </row>
    <row r="46" spans="1:3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2"/>
        <v>#DIV/0!</v>
      </c>
      <c r="AC46" s="10"/>
      <c r="AD46" s="10"/>
      <c r="AE46" s="10"/>
    </row>
    <row r="47" spans="1:3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2"/>
        <v>#DIV/0!</v>
      </c>
      <c r="AC47" s="10"/>
      <c r="AD47" s="10"/>
      <c r="AE47" s="10"/>
    </row>
    <row r="48" spans="1:3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2"/>
        <v>#DIV/0!</v>
      </c>
      <c r="AC48" s="10"/>
      <c r="AD48" s="10"/>
      <c r="AE48" s="10"/>
    </row>
    <row r="49" spans="1:3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2"/>
        <v>#DIV/0!</v>
      </c>
      <c r="AC49" s="10"/>
      <c r="AD49" s="10"/>
      <c r="AE49" s="10"/>
    </row>
    <row r="50" spans="1:3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2"/>
        <v>#DIV/0!</v>
      </c>
      <c r="AC50" s="10"/>
      <c r="AD50" s="10"/>
      <c r="AE50" s="10"/>
    </row>
    <row r="51" spans="1:3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2"/>
        <v>#DIV/0!</v>
      </c>
      <c r="AC51" s="10"/>
      <c r="AD51" s="10"/>
      <c r="AE51" s="10"/>
    </row>
    <row r="52" spans="1:3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2"/>
        <v>#DIV/0!</v>
      </c>
      <c r="AC52" s="10"/>
      <c r="AD52" s="10"/>
      <c r="AE52" s="10"/>
    </row>
    <row r="53" spans="1:3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2"/>
        <v>#DIV/0!</v>
      </c>
      <c r="AC53" s="10"/>
      <c r="AD53" s="10"/>
      <c r="AE53" s="10"/>
    </row>
    <row r="54" spans="1:3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2"/>
        <v>#DIV/0!</v>
      </c>
      <c r="AC54" s="10"/>
      <c r="AD54" s="10"/>
      <c r="AE54" s="10"/>
    </row>
    <row r="55" spans="1:3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2"/>
        <v>#DIV/0!</v>
      </c>
      <c r="AC55" s="10"/>
      <c r="AD55" s="10"/>
      <c r="AE55" s="10"/>
    </row>
    <row r="56" spans="1:3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2"/>
        <v>#DIV/0!</v>
      </c>
      <c r="AC56" s="10"/>
      <c r="AD56" s="10"/>
      <c r="AE56" s="10"/>
    </row>
    <row r="57" spans="1:3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2"/>
        <v>#DIV/0!</v>
      </c>
      <c r="AC57" s="10"/>
      <c r="AD57" s="10"/>
      <c r="AE57" s="10"/>
    </row>
    <row r="58" spans="1:3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2"/>
        <v>#DIV/0!</v>
      </c>
      <c r="AC58" s="10"/>
      <c r="AD58" s="10"/>
      <c r="AE58" s="10"/>
    </row>
    <row r="59" spans="1:3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2"/>
        <v>#DIV/0!</v>
      </c>
      <c r="AC59" s="10"/>
      <c r="AD59" s="10"/>
      <c r="AE59" s="10"/>
    </row>
    <row r="60" spans="1:3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2"/>
        <v>#DIV/0!</v>
      </c>
      <c r="AC60" s="10"/>
      <c r="AD60" s="10"/>
      <c r="AE60" s="10"/>
    </row>
    <row r="61" spans="1:3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2"/>
        <v>#DIV/0!</v>
      </c>
      <c r="AC61" s="10"/>
      <c r="AD61" s="10"/>
      <c r="AE61" s="10"/>
    </row>
    <row r="62" spans="1:3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2"/>
        <v>#DIV/0!</v>
      </c>
      <c r="AC62" s="10"/>
      <c r="AD62" s="10"/>
      <c r="AE62" s="10"/>
    </row>
    <row r="63" spans="1:3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ref="X63:X126" si="13">SUM(H63:M63)</f>
        <v>0</v>
      </c>
      <c r="Y63" s="10">
        <f t="shared" si="2"/>
        <v>0</v>
      </c>
      <c r="Z63" s="10" t="e">
        <f t="shared" si="12"/>
        <v>#DIV/0!</v>
      </c>
      <c r="AC63" s="10"/>
      <c r="AD63" s="10"/>
      <c r="AE63" s="10"/>
    </row>
    <row r="64" spans="1:3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3"/>
        <v>0</v>
      </c>
      <c r="Y64" s="10">
        <f t="shared" si="2"/>
        <v>0</v>
      </c>
      <c r="Z64" s="10" t="e">
        <f t="shared" si="12"/>
        <v>#DIV/0!</v>
      </c>
      <c r="AC64" s="10"/>
      <c r="AD64" s="10"/>
      <c r="AE64" s="10"/>
    </row>
    <row r="65" spans="1:3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13"/>
        <v>0</v>
      </c>
      <c r="Y65" s="10">
        <f t="shared" ref="Y65:Y128" si="14">F65*X65</f>
        <v>0</v>
      </c>
      <c r="Z65" s="10" t="e">
        <f t="shared" si="12"/>
        <v>#DIV/0!</v>
      </c>
      <c r="AC65" s="10"/>
      <c r="AD65" s="10"/>
      <c r="AE65" s="10"/>
    </row>
    <row r="66" spans="1:3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3"/>
        <v>0</v>
      </c>
      <c r="Y66" s="10">
        <f t="shared" si="14"/>
        <v>0</v>
      </c>
      <c r="Z66" s="10" t="e">
        <f t="shared" si="12"/>
        <v>#DIV/0!</v>
      </c>
      <c r="AC66" s="10"/>
      <c r="AD66" s="10"/>
      <c r="AE66" s="10"/>
    </row>
    <row r="67" spans="1:3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3"/>
        <v>0</v>
      </c>
      <c r="Y67" s="10">
        <f t="shared" si="14"/>
        <v>0</v>
      </c>
      <c r="Z67" s="10" t="e">
        <f t="shared" si="12"/>
        <v>#DIV/0!</v>
      </c>
      <c r="AC67" s="10"/>
      <c r="AD67" s="10"/>
      <c r="AE67" s="10"/>
    </row>
    <row r="68" spans="1:3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3"/>
        <v>0</v>
      </c>
      <c r="Y68" s="10">
        <f t="shared" si="14"/>
        <v>0</v>
      </c>
      <c r="Z68" s="10" t="e">
        <f t="shared" si="12"/>
        <v>#DIV/0!</v>
      </c>
      <c r="AC68" s="10"/>
      <c r="AD68" s="10"/>
      <c r="AE68" s="10"/>
    </row>
    <row r="69" spans="1:3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3"/>
        <v>0</v>
      </c>
      <c r="Y69" s="10">
        <f t="shared" si="14"/>
        <v>0</v>
      </c>
      <c r="Z69" s="10" t="e">
        <f t="shared" si="12"/>
        <v>#DIV/0!</v>
      </c>
      <c r="AC69" s="10"/>
      <c r="AD69" s="10"/>
      <c r="AE69" s="10"/>
    </row>
    <row r="70" spans="1:3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3"/>
        <v>0</v>
      </c>
      <c r="Y70" s="10">
        <f t="shared" si="14"/>
        <v>0</v>
      </c>
      <c r="Z70" s="10" t="e">
        <f t="shared" si="12"/>
        <v>#DIV/0!</v>
      </c>
      <c r="AC70" s="10"/>
      <c r="AD70" s="10"/>
      <c r="AE70" s="10"/>
    </row>
    <row r="71" spans="1:3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3"/>
        <v>0</v>
      </c>
      <c r="Y71" s="10">
        <f t="shared" si="14"/>
        <v>0</v>
      </c>
      <c r="Z71" s="10" t="e">
        <f t="shared" si="12"/>
        <v>#DIV/0!</v>
      </c>
      <c r="AC71" s="10"/>
      <c r="AD71" s="10"/>
      <c r="AE71" s="10"/>
    </row>
    <row r="72" spans="1:3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3"/>
        <v>0</v>
      </c>
      <c r="Y72" s="10">
        <f t="shared" si="14"/>
        <v>0</v>
      </c>
      <c r="Z72" s="10" t="e">
        <f t="shared" si="12"/>
        <v>#DIV/0!</v>
      </c>
      <c r="AC72" s="10"/>
      <c r="AD72" s="10"/>
      <c r="AE72" s="10"/>
    </row>
    <row r="73" spans="1:3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3"/>
        <v>0</v>
      </c>
      <c r="Y73" s="10">
        <f t="shared" si="14"/>
        <v>0</v>
      </c>
      <c r="Z73" s="10" t="e">
        <f t="shared" si="12"/>
        <v>#DIV/0!</v>
      </c>
      <c r="AC73" s="10"/>
      <c r="AD73" s="10"/>
      <c r="AE73" s="10"/>
    </row>
    <row r="74" spans="1:3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3"/>
        <v>0</v>
      </c>
      <c r="Y74" s="10">
        <f t="shared" si="14"/>
        <v>0</v>
      </c>
      <c r="Z74" s="10" t="e">
        <f t="shared" si="12"/>
        <v>#DIV/0!</v>
      </c>
      <c r="AC74" s="10"/>
      <c r="AD74" s="10"/>
      <c r="AE74" s="10"/>
    </row>
    <row r="75" spans="1:3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3"/>
        <v>0</v>
      </c>
      <c r="Y75" s="10">
        <f t="shared" si="14"/>
        <v>0</v>
      </c>
      <c r="Z75" s="10" t="e">
        <f t="shared" si="12"/>
        <v>#DIV/0!</v>
      </c>
      <c r="AC75" s="10"/>
      <c r="AD75" s="10"/>
      <c r="AE75" s="10"/>
    </row>
    <row r="76" spans="1:3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3"/>
        <v>0</v>
      </c>
      <c r="Y76" s="10">
        <f t="shared" si="14"/>
        <v>0</v>
      </c>
      <c r="AC76" s="10"/>
      <c r="AD76" s="10"/>
      <c r="AE76" s="10"/>
    </row>
    <row r="77" spans="1:3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3"/>
        <v>0</v>
      </c>
      <c r="Y77" s="10">
        <f t="shared" si="14"/>
        <v>0</v>
      </c>
      <c r="Z77" s="10" t="e">
        <f t="shared" ref="Z77:Z84" si="15">SUM(G77/F77)</f>
        <v>#DIV/0!</v>
      </c>
      <c r="AC77" s="10"/>
      <c r="AD77" s="10"/>
      <c r="AE77" s="10"/>
    </row>
    <row r="78" spans="1:3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3"/>
        <v>0</v>
      </c>
      <c r="Y78" s="10">
        <f t="shared" si="14"/>
        <v>0</v>
      </c>
      <c r="Z78" s="10" t="e">
        <f t="shared" si="15"/>
        <v>#DIV/0!</v>
      </c>
      <c r="AC78" s="10"/>
      <c r="AD78" s="10"/>
      <c r="AE78" s="10"/>
    </row>
    <row r="79" spans="1:3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3"/>
        <v>0</v>
      </c>
      <c r="Y79" s="10">
        <f t="shared" si="14"/>
        <v>0</v>
      </c>
      <c r="Z79" s="10" t="e">
        <f t="shared" si="15"/>
        <v>#DIV/0!</v>
      </c>
      <c r="AC79" s="10"/>
      <c r="AD79" s="10"/>
      <c r="AE79" s="10"/>
    </row>
    <row r="80" spans="1:3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3"/>
        <v>0</v>
      </c>
      <c r="Y80" s="10">
        <f t="shared" si="14"/>
        <v>0</v>
      </c>
      <c r="Z80" s="10" t="e">
        <f t="shared" si="15"/>
        <v>#DIV/0!</v>
      </c>
      <c r="AC80" s="10"/>
      <c r="AD80" s="10"/>
      <c r="AE80" s="10"/>
    </row>
    <row r="81" spans="1:3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3"/>
        <v>0</v>
      </c>
      <c r="Y81" s="10">
        <f t="shared" si="14"/>
        <v>0</v>
      </c>
      <c r="Z81" s="10" t="e">
        <f t="shared" si="15"/>
        <v>#DIV/0!</v>
      </c>
      <c r="AC81" s="10"/>
      <c r="AD81" s="10"/>
      <c r="AE81" s="10"/>
    </row>
    <row r="82" spans="1:3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3"/>
        <v>0</v>
      </c>
      <c r="Y82" s="10">
        <f t="shared" si="14"/>
        <v>0</v>
      </c>
      <c r="Z82" s="10" t="e">
        <f t="shared" si="15"/>
        <v>#DIV/0!</v>
      </c>
      <c r="AC82" s="10"/>
      <c r="AD82" s="10"/>
      <c r="AE82" s="10"/>
    </row>
    <row r="83" spans="1:3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3"/>
        <v>0</v>
      </c>
      <c r="Y83" s="10">
        <f t="shared" si="14"/>
        <v>0</v>
      </c>
      <c r="Z83" s="10" t="e">
        <f t="shared" si="15"/>
        <v>#DIV/0!</v>
      </c>
      <c r="AC83" s="10"/>
      <c r="AD83" s="10"/>
      <c r="AE83" s="10"/>
    </row>
    <row r="84" spans="1:3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3"/>
        <v>0</v>
      </c>
      <c r="Y84" s="10">
        <f t="shared" si="14"/>
        <v>0</v>
      </c>
      <c r="Z84" s="10" t="e">
        <f t="shared" si="15"/>
        <v>#DIV/0!</v>
      </c>
      <c r="AC84" s="10"/>
      <c r="AD84" s="10"/>
      <c r="AE84" s="10"/>
    </row>
    <row r="85" spans="1:3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3"/>
        <v>0</v>
      </c>
      <c r="Y85" s="10">
        <f t="shared" si="14"/>
        <v>0</v>
      </c>
      <c r="AC85" s="10"/>
      <c r="AD85" s="10"/>
      <c r="AE85" s="10"/>
    </row>
    <row r="86" spans="1:3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3"/>
        <v>0</v>
      </c>
      <c r="Y86" s="10">
        <f t="shared" si="14"/>
        <v>0</v>
      </c>
      <c r="AC86" s="10"/>
      <c r="AD86" s="10"/>
      <c r="AE86" s="10"/>
    </row>
    <row r="87" spans="1:3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3"/>
        <v>0</v>
      </c>
      <c r="Y87" s="10">
        <f t="shared" si="14"/>
        <v>0</v>
      </c>
      <c r="AC87" s="10"/>
      <c r="AD87" s="10"/>
      <c r="AE87" s="10"/>
    </row>
    <row r="88" spans="1:3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3"/>
        <v>0</v>
      </c>
      <c r="Y88" s="10">
        <f t="shared" si="14"/>
        <v>0</v>
      </c>
      <c r="AC88" s="10"/>
      <c r="AD88" s="10"/>
      <c r="AE88" s="10"/>
    </row>
    <row r="89" spans="1:3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3"/>
        <v>0</v>
      </c>
      <c r="Y89" s="10">
        <f t="shared" si="14"/>
        <v>0</v>
      </c>
      <c r="AC89" s="10"/>
      <c r="AD89" s="10"/>
      <c r="AE89" s="10"/>
    </row>
    <row r="90" spans="1:3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3"/>
        <v>0</v>
      </c>
      <c r="Y90" s="10">
        <f t="shared" si="14"/>
        <v>0</v>
      </c>
      <c r="AC90" s="10"/>
      <c r="AD90" s="10"/>
      <c r="AE90" s="10"/>
    </row>
    <row r="91" spans="1:3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3"/>
        <v>0</v>
      </c>
      <c r="Y91" s="10">
        <f t="shared" si="14"/>
        <v>0</v>
      </c>
      <c r="AC91" s="10"/>
      <c r="AD91" s="10"/>
      <c r="AE91" s="10"/>
    </row>
    <row r="92" spans="1:3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3"/>
        <v>0</v>
      </c>
      <c r="Y92" s="10">
        <f t="shared" si="14"/>
        <v>0</v>
      </c>
      <c r="AC92" s="10"/>
      <c r="AD92" s="10"/>
      <c r="AE92" s="10"/>
    </row>
    <row r="93" spans="1:3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3"/>
        <v>0</v>
      </c>
      <c r="Y93" s="10">
        <f t="shared" si="14"/>
        <v>0</v>
      </c>
      <c r="AC93" s="10"/>
      <c r="AD93" s="10"/>
      <c r="AE93" s="10"/>
    </row>
    <row r="94" spans="1:3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3"/>
        <v>0</v>
      </c>
      <c r="Y94" s="10">
        <f t="shared" si="14"/>
        <v>0</v>
      </c>
      <c r="AC94" s="10"/>
      <c r="AD94" s="10"/>
      <c r="AE94" s="10"/>
    </row>
    <row r="95" spans="1:3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3"/>
        <v>0</v>
      </c>
      <c r="Y95" s="10">
        <f t="shared" si="14"/>
        <v>0</v>
      </c>
      <c r="AC95" s="10"/>
      <c r="AD95" s="10"/>
      <c r="AE95" s="10"/>
    </row>
    <row r="96" spans="1:3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3"/>
        <v>0</v>
      </c>
      <c r="Y96" s="10">
        <f t="shared" si="14"/>
        <v>0</v>
      </c>
      <c r="AC96" s="10"/>
      <c r="AD96" s="10"/>
      <c r="AE96" s="10"/>
    </row>
    <row r="97" spans="1:3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3"/>
        <v>0</v>
      </c>
      <c r="Y97" s="10">
        <f t="shared" si="14"/>
        <v>0</v>
      </c>
      <c r="AC97" s="10"/>
      <c r="AD97" s="10"/>
      <c r="AE97" s="10"/>
    </row>
    <row r="98" spans="1:3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3"/>
        <v>0</v>
      </c>
      <c r="Y98" s="10">
        <f t="shared" si="14"/>
        <v>0</v>
      </c>
      <c r="AC98" s="10"/>
      <c r="AD98" s="10"/>
      <c r="AE98" s="10"/>
    </row>
    <row r="99" spans="1:3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3"/>
        <v>0</v>
      </c>
      <c r="Y99" s="10">
        <f t="shared" si="14"/>
        <v>0</v>
      </c>
      <c r="Z99" s="10" t="s">
        <v>50</v>
      </c>
      <c r="AC99" s="10"/>
      <c r="AD99" s="10"/>
      <c r="AE99" s="10"/>
    </row>
    <row r="100" spans="1:3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3"/>
        <v>0</v>
      </c>
      <c r="Y100" s="10">
        <f t="shared" si="14"/>
        <v>0</v>
      </c>
      <c r="AC100" s="10"/>
      <c r="AD100" s="10"/>
      <c r="AE100" s="10"/>
    </row>
    <row r="101" spans="1:3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3"/>
        <v>0</v>
      </c>
      <c r="Y101" s="10">
        <f t="shared" si="14"/>
        <v>0</v>
      </c>
      <c r="AC101" s="10"/>
      <c r="AD101" s="10"/>
      <c r="AE101" s="10"/>
    </row>
    <row r="102" spans="1:3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3"/>
        <v>0</v>
      </c>
      <c r="Y102" s="10">
        <f t="shared" si="14"/>
        <v>0</v>
      </c>
      <c r="AC102" s="10"/>
      <c r="AD102" s="10"/>
      <c r="AE102" s="10"/>
    </row>
    <row r="103" spans="1:3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3"/>
        <v>0</v>
      </c>
      <c r="Y103" s="10">
        <f t="shared" si="14"/>
        <v>0</v>
      </c>
      <c r="AC103" s="10"/>
      <c r="AD103" s="10"/>
      <c r="AE103" s="10"/>
    </row>
    <row r="104" spans="1:3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3"/>
        <v>0</v>
      </c>
      <c r="Y104" s="10">
        <f t="shared" si="14"/>
        <v>0</v>
      </c>
      <c r="AC104" s="10"/>
      <c r="AD104" s="10"/>
      <c r="AE104" s="10"/>
    </row>
    <row r="105" spans="1:3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3"/>
        <v>0</v>
      </c>
      <c r="Y105" s="10">
        <f t="shared" si="14"/>
        <v>0</v>
      </c>
      <c r="AC105" s="10"/>
      <c r="AD105" s="10"/>
      <c r="AE105" s="10"/>
    </row>
    <row r="106" spans="1:3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3"/>
        <v>0</v>
      </c>
      <c r="Y106" s="10">
        <f t="shared" si="14"/>
        <v>0</v>
      </c>
      <c r="AC106" s="10"/>
      <c r="AD106" s="10"/>
      <c r="AE106" s="10"/>
    </row>
    <row r="107" spans="1:3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3"/>
        <v>0</v>
      </c>
      <c r="Y107" s="10">
        <f t="shared" si="14"/>
        <v>0</v>
      </c>
      <c r="AC107" s="10"/>
      <c r="AD107" s="10"/>
      <c r="AE107" s="10"/>
    </row>
    <row r="108" spans="1:3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3"/>
        <v>0</v>
      </c>
      <c r="Y108" s="10">
        <f t="shared" si="14"/>
        <v>0</v>
      </c>
      <c r="AC108" s="10"/>
      <c r="AD108" s="10"/>
      <c r="AE108" s="10"/>
    </row>
    <row r="109" spans="1:3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3"/>
        <v>0</v>
      </c>
      <c r="Y109" s="10">
        <f t="shared" si="14"/>
        <v>0</v>
      </c>
      <c r="AC109" s="10"/>
      <c r="AD109" s="10"/>
      <c r="AE109" s="10"/>
    </row>
    <row r="110" spans="1:3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3"/>
        <v>0</v>
      </c>
      <c r="Y110" s="10">
        <f t="shared" si="14"/>
        <v>0</v>
      </c>
      <c r="AC110" s="10"/>
      <c r="AD110" s="10"/>
      <c r="AE110" s="10"/>
    </row>
    <row r="111" spans="1:3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3"/>
        <v>0</v>
      </c>
      <c r="Y111" s="10">
        <f t="shared" si="14"/>
        <v>0</v>
      </c>
      <c r="AC111" s="10"/>
      <c r="AD111" s="10"/>
      <c r="AE111" s="10"/>
    </row>
    <row r="112" spans="1:3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3"/>
        <v>0</v>
      </c>
      <c r="Y112" s="10">
        <f t="shared" si="14"/>
        <v>0</v>
      </c>
      <c r="AC112" s="10"/>
      <c r="AD112" s="10"/>
      <c r="AE112" s="10"/>
    </row>
    <row r="113" spans="1:3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3"/>
        <v>0</v>
      </c>
      <c r="Y113" s="10">
        <f t="shared" si="14"/>
        <v>0</v>
      </c>
      <c r="AC113" s="10"/>
      <c r="AD113" s="10"/>
      <c r="AE113" s="10"/>
    </row>
    <row r="114" spans="1:3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3"/>
        <v>0</v>
      </c>
      <c r="Y114" s="10">
        <f t="shared" si="14"/>
        <v>0</v>
      </c>
      <c r="AC114" s="10"/>
      <c r="AD114" s="10"/>
      <c r="AE114" s="10"/>
    </row>
    <row r="115" spans="1:3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3"/>
        <v>0</v>
      </c>
      <c r="Y115" s="10">
        <f t="shared" si="14"/>
        <v>0</v>
      </c>
      <c r="AC115" s="10"/>
      <c r="AD115" s="10"/>
      <c r="AE115" s="10"/>
    </row>
    <row r="116" spans="1:3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3"/>
        <v>0</v>
      </c>
      <c r="Y116" s="10">
        <f t="shared" si="14"/>
        <v>0</v>
      </c>
      <c r="AC116" s="10"/>
      <c r="AD116" s="10"/>
      <c r="AE116" s="10"/>
    </row>
    <row r="117" spans="1:3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3"/>
        <v>0</v>
      </c>
      <c r="Y117" s="10">
        <f t="shared" si="14"/>
        <v>0</v>
      </c>
      <c r="AC117" s="10"/>
      <c r="AD117" s="10"/>
      <c r="AE117" s="10"/>
    </row>
    <row r="118" spans="1:3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3"/>
        <v>0</v>
      </c>
      <c r="Y118" s="10">
        <f t="shared" si="14"/>
        <v>0</v>
      </c>
      <c r="AC118" s="10"/>
      <c r="AD118" s="10"/>
      <c r="AE118" s="10"/>
    </row>
    <row r="119" spans="1:3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3"/>
        <v>0</v>
      </c>
      <c r="Y119" s="10">
        <f t="shared" si="14"/>
        <v>0</v>
      </c>
      <c r="AC119" s="10"/>
      <c r="AD119" s="10"/>
      <c r="AE119" s="10"/>
    </row>
    <row r="120" spans="1:3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3"/>
        <v>0</v>
      </c>
      <c r="Y120" s="10">
        <f t="shared" si="14"/>
        <v>0</v>
      </c>
      <c r="AC120" s="10"/>
      <c r="AD120" s="10"/>
      <c r="AE120" s="10"/>
    </row>
    <row r="121" spans="1:3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3"/>
        <v>0</v>
      </c>
      <c r="Y121" s="10">
        <f t="shared" si="14"/>
        <v>0</v>
      </c>
      <c r="AC121" s="10"/>
      <c r="AD121" s="10"/>
      <c r="AE121" s="10"/>
    </row>
    <row r="122" spans="1:3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3"/>
        <v>0</v>
      </c>
      <c r="Y122" s="10">
        <f t="shared" si="14"/>
        <v>0</v>
      </c>
      <c r="AC122" s="10"/>
      <c r="AD122" s="10"/>
      <c r="AE122" s="10"/>
    </row>
    <row r="123" spans="1:3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3"/>
        <v>0</v>
      </c>
      <c r="Y123" s="10">
        <f t="shared" si="14"/>
        <v>0</v>
      </c>
      <c r="AC123" s="10"/>
      <c r="AD123" s="10"/>
      <c r="AE123" s="10"/>
    </row>
    <row r="124" spans="1:3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3"/>
        <v>0</v>
      </c>
      <c r="Y124" s="10">
        <f t="shared" si="14"/>
        <v>0</v>
      </c>
      <c r="AC124" s="10"/>
      <c r="AD124" s="10"/>
      <c r="AE124" s="10"/>
    </row>
    <row r="125" spans="1:3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3"/>
        <v>0</v>
      </c>
      <c r="Y125" s="10">
        <f t="shared" si="14"/>
        <v>0</v>
      </c>
      <c r="AC125" s="10"/>
      <c r="AD125" s="10"/>
      <c r="AE125" s="10"/>
    </row>
    <row r="126" spans="1:3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3"/>
        <v>0</v>
      </c>
      <c r="Y126" s="10">
        <f t="shared" si="14"/>
        <v>0</v>
      </c>
      <c r="AC126" s="10"/>
      <c r="AD126" s="10"/>
      <c r="AE126" s="10"/>
    </row>
    <row r="127" spans="1:3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ref="X127:X186" si="16">SUM(H127:M127)</f>
        <v>0</v>
      </c>
      <c r="Y127" s="10">
        <f t="shared" si="14"/>
        <v>0</v>
      </c>
      <c r="AC127" s="10"/>
      <c r="AD127" s="10"/>
      <c r="AE127" s="10"/>
    </row>
    <row r="128" spans="1:3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6"/>
        <v>0</v>
      </c>
      <c r="Y128" s="10">
        <f t="shared" si="14"/>
        <v>0</v>
      </c>
      <c r="AC128" s="10"/>
      <c r="AD128" s="10"/>
      <c r="AE128" s="10"/>
    </row>
    <row r="129" spans="1:3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6"/>
        <v>0</v>
      </c>
      <c r="Y129" s="10">
        <f t="shared" ref="Y129:Y186" si="17">F129*X129</f>
        <v>0</v>
      </c>
      <c r="AC129" s="10"/>
      <c r="AD129" s="10"/>
      <c r="AE129" s="10"/>
    </row>
    <row r="130" spans="1:3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16"/>
        <v>0</v>
      </c>
      <c r="Y130" s="10">
        <f t="shared" si="17"/>
        <v>0</v>
      </c>
      <c r="AC130" s="10"/>
      <c r="AD130" s="10"/>
      <c r="AE130" s="10"/>
    </row>
    <row r="131" spans="1:3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6"/>
        <v>0</v>
      </c>
      <c r="Y131" s="10">
        <f t="shared" si="17"/>
        <v>0</v>
      </c>
      <c r="AC131" s="10"/>
      <c r="AD131" s="10"/>
      <c r="AE131" s="10"/>
    </row>
    <row r="132" spans="1:3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6"/>
        <v>0</v>
      </c>
      <c r="Y132" s="10">
        <f t="shared" si="17"/>
        <v>0</v>
      </c>
      <c r="AC132" s="10"/>
      <c r="AD132" s="10"/>
      <c r="AE132" s="10"/>
    </row>
    <row r="133" spans="1:3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6"/>
        <v>0</v>
      </c>
      <c r="Y133" s="10">
        <f t="shared" si="17"/>
        <v>0</v>
      </c>
      <c r="AC133" s="10"/>
      <c r="AD133" s="10"/>
      <c r="AE133" s="10"/>
    </row>
    <row r="134" spans="1:3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6"/>
        <v>0</v>
      </c>
      <c r="Y134" s="10">
        <f t="shared" si="17"/>
        <v>0</v>
      </c>
      <c r="AC134" s="10"/>
      <c r="AD134" s="10"/>
      <c r="AE134" s="10"/>
    </row>
    <row r="135" spans="1:3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6"/>
        <v>0</v>
      </c>
      <c r="Y135" s="10">
        <f t="shared" si="17"/>
        <v>0</v>
      </c>
      <c r="AC135" s="10"/>
      <c r="AD135" s="10"/>
      <c r="AE135" s="10"/>
    </row>
    <row r="136" spans="1:3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6"/>
        <v>0</v>
      </c>
      <c r="Y136" s="10">
        <f t="shared" si="17"/>
        <v>0</v>
      </c>
      <c r="AC136" s="10"/>
      <c r="AD136" s="10"/>
      <c r="AE136" s="10"/>
    </row>
    <row r="137" spans="1:3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6"/>
        <v>0</v>
      </c>
      <c r="Y137" s="10">
        <f t="shared" si="17"/>
        <v>0</v>
      </c>
      <c r="AC137" s="10"/>
      <c r="AD137" s="10"/>
      <c r="AE137" s="10"/>
    </row>
    <row r="138" spans="1:3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6"/>
        <v>0</v>
      </c>
      <c r="Y138" s="10">
        <f t="shared" si="17"/>
        <v>0</v>
      </c>
      <c r="AC138" s="10"/>
      <c r="AD138" s="10"/>
      <c r="AE138" s="10"/>
    </row>
    <row r="139" spans="1:3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6"/>
        <v>0</v>
      </c>
      <c r="Y139" s="10">
        <f t="shared" si="17"/>
        <v>0</v>
      </c>
      <c r="AC139" s="10"/>
      <c r="AD139" s="10"/>
      <c r="AE139" s="10"/>
    </row>
    <row r="140" spans="1:3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6"/>
        <v>0</v>
      </c>
      <c r="Y140" s="10">
        <f t="shared" si="17"/>
        <v>0</v>
      </c>
      <c r="AC140" s="10"/>
      <c r="AD140" s="10"/>
      <c r="AE140" s="10"/>
    </row>
    <row r="141" spans="1:3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6"/>
        <v>0</v>
      </c>
      <c r="Y141" s="10">
        <f t="shared" si="17"/>
        <v>0</v>
      </c>
      <c r="AC141" s="10"/>
      <c r="AD141" s="10"/>
      <c r="AE141" s="10"/>
    </row>
    <row r="142" spans="1:3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6"/>
        <v>0</v>
      </c>
      <c r="Y142" s="10">
        <f t="shared" si="17"/>
        <v>0</v>
      </c>
      <c r="AC142" s="10"/>
      <c r="AD142" s="10"/>
      <c r="AE142" s="10"/>
    </row>
    <row r="143" spans="1:3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6"/>
        <v>0</v>
      </c>
      <c r="Y143" s="10">
        <f t="shared" si="17"/>
        <v>0</v>
      </c>
      <c r="AC143" s="10"/>
      <c r="AD143" s="10"/>
      <c r="AE143" s="10"/>
    </row>
    <row r="144" spans="1:3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6"/>
        <v>0</v>
      </c>
      <c r="Y144" s="10">
        <f t="shared" si="17"/>
        <v>0</v>
      </c>
      <c r="AC144" s="10"/>
      <c r="AD144" s="10"/>
      <c r="AE144" s="10"/>
    </row>
    <row r="145" spans="1:3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6"/>
        <v>0</v>
      </c>
      <c r="Y145" s="10">
        <f t="shared" si="17"/>
        <v>0</v>
      </c>
      <c r="AC145" s="10"/>
      <c r="AD145" s="10"/>
      <c r="AE145" s="10"/>
    </row>
    <row r="146" spans="1:3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6"/>
        <v>0</v>
      </c>
      <c r="Y146" s="10">
        <f t="shared" si="17"/>
        <v>0</v>
      </c>
      <c r="AC146" s="10"/>
      <c r="AD146" s="10"/>
      <c r="AE146" s="10"/>
    </row>
    <row r="147" spans="1:3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6"/>
        <v>0</v>
      </c>
      <c r="Y147" s="10">
        <f t="shared" si="17"/>
        <v>0</v>
      </c>
      <c r="AC147" s="10"/>
      <c r="AD147" s="10"/>
      <c r="AE147" s="10"/>
    </row>
    <row r="148" spans="1:3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6"/>
        <v>0</v>
      </c>
      <c r="Y148" s="10">
        <f t="shared" si="17"/>
        <v>0</v>
      </c>
      <c r="AC148" s="10"/>
      <c r="AD148" s="10"/>
      <c r="AE148" s="10"/>
    </row>
    <row r="149" spans="1:3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6"/>
        <v>0</v>
      </c>
      <c r="Y149" s="10">
        <f t="shared" si="17"/>
        <v>0</v>
      </c>
      <c r="AC149" s="10"/>
      <c r="AD149" s="10"/>
      <c r="AE149" s="10"/>
    </row>
    <row r="150" spans="1:3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6"/>
        <v>0</v>
      </c>
      <c r="Y150" s="10">
        <f t="shared" si="17"/>
        <v>0</v>
      </c>
      <c r="AC150" s="10"/>
      <c r="AD150" s="10"/>
      <c r="AE150" s="10"/>
    </row>
    <row r="151" spans="1:3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6"/>
        <v>0</v>
      </c>
      <c r="Y151" s="10">
        <f t="shared" si="17"/>
        <v>0</v>
      </c>
      <c r="AC151" s="10"/>
      <c r="AD151" s="10"/>
      <c r="AE151" s="10"/>
    </row>
    <row r="152" spans="1:3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6"/>
        <v>0</v>
      </c>
      <c r="Y152" s="10">
        <f t="shared" si="17"/>
        <v>0</v>
      </c>
      <c r="AC152" s="10"/>
      <c r="AD152" s="10"/>
      <c r="AE152" s="10"/>
    </row>
    <row r="153" spans="1:3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6"/>
        <v>0</v>
      </c>
      <c r="Y153" s="10">
        <f t="shared" si="17"/>
        <v>0</v>
      </c>
      <c r="AC153" s="10"/>
      <c r="AD153" s="10"/>
      <c r="AE153" s="10"/>
    </row>
    <row r="154" spans="1:3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6"/>
        <v>0</v>
      </c>
      <c r="Y154" s="10">
        <f t="shared" si="17"/>
        <v>0</v>
      </c>
      <c r="AC154" s="10"/>
      <c r="AD154" s="10"/>
      <c r="AE154" s="10"/>
    </row>
    <row r="155" spans="1:3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6"/>
        <v>0</v>
      </c>
      <c r="Y155" s="10">
        <f t="shared" si="17"/>
        <v>0</v>
      </c>
      <c r="AC155" s="10"/>
      <c r="AD155" s="10"/>
      <c r="AE155" s="10"/>
    </row>
    <row r="156" spans="1:3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6"/>
        <v>0</v>
      </c>
      <c r="Y156" s="10">
        <f t="shared" si="17"/>
        <v>0</v>
      </c>
      <c r="AC156" s="10"/>
      <c r="AD156" s="10"/>
      <c r="AE156" s="10"/>
    </row>
    <row r="157" spans="1:3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6"/>
        <v>0</v>
      </c>
      <c r="Y157" s="10">
        <f t="shared" si="17"/>
        <v>0</v>
      </c>
      <c r="AC157" s="10"/>
      <c r="AD157" s="10"/>
      <c r="AE157" s="10"/>
    </row>
    <row r="158" spans="1:3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6"/>
        <v>0</v>
      </c>
      <c r="Y158" s="10">
        <f t="shared" si="17"/>
        <v>0</v>
      </c>
      <c r="AC158" s="10"/>
      <c r="AD158" s="10"/>
      <c r="AE158" s="10"/>
    </row>
    <row r="159" spans="1:3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6"/>
        <v>0</v>
      </c>
      <c r="Y159" s="10">
        <f t="shared" si="17"/>
        <v>0</v>
      </c>
      <c r="AC159" s="10"/>
      <c r="AD159" s="10"/>
      <c r="AE159" s="10"/>
    </row>
    <row r="160" spans="1:3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6"/>
        <v>0</v>
      </c>
      <c r="Y160" s="10">
        <f t="shared" si="17"/>
        <v>0</v>
      </c>
      <c r="AC160" s="10"/>
      <c r="AD160" s="10"/>
      <c r="AE160" s="10"/>
    </row>
    <row r="161" spans="1:3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6"/>
        <v>0</v>
      </c>
      <c r="Y161" s="10">
        <f t="shared" si="17"/>
        <v>0</v>
      </c>
      <c r="AC161" s="10"/>
      <c r="AD161" s="10"/>
      <c r="AE161" s="10"/>
    </row>
    <row r="162" spans="1:3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6"/>
        <v>0</v>
      </c>
      <c r="Y162" s="10">
        <f t="shared" si="17"/>
        <v>0</v>
      </c>
      <c r="AC162" s="10"/>
      <c r="AD162" s="10"/>
      <c r="AE162" s="10"/>
    </row>
    <row r="163" spans="1:3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6"/>
        <v>0</v>
      </c>
      <c r="Y163" s="10">
        <f t="shared" si="17"/>
        <v>0</v>
      </c>
      <c r="AC163" s="10"/>
      <c r="AD163" s="10"/>
      <c r="AE163" s="10"/>
    </row>
    <row r="164" spans="1:3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6"/>
        <v>0</v>
      </c>
      <c r="Y164" s="10">
        <f t="shared" si="17"/>
        <v>0</v>
      </c>
      <c r="AC164" s="10"/>
      <c r="AD164" s="10"/>
      <c r="AE164" s="10"/>
    </row>
    <row r="165" spans="1:3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6"/>
        <v>0</v>
      </c>
      <c r="Y165" s="10">
        <f t="shared" si="17"/>
        <v>0</v>
      </c>
      <c r="AC165" s="10"/>
      <c r="AD165" s="10"/>
      <c r="AE165" s="10"/>
    </row>
    <row r="166" spans="1:3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6"/>
        <v>0</v>
      </c>
      <c r="Y166" s="10">
        <f t="shared" si="17"/>
        <v>0</v>
      </c>
      <c r="AC166" s="10"/>
      <c r="AD166" s="10"/>
      <c r="AE166" s="10"/>
    </row>
    <row r="167" spans="1:3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6"/>
        <v>0</v>
      </c>
      <c r="Y167" s="10">
        <f t="shared" si="17"/>
        <v>0</v>
      </c>
      <c r="AC167" s="10"/>
      <c r="AD167" s="10"/>
      <c r="AE167" s="10"/>
    </row>
    <row r="168" spans="1:3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6"/>
        <v>0</v>
      </c>
      <c r="Y168" s="10">
        <f t="shared" si="17"/>
        <v>0</v>
      </c>
      <c r="AC168" s="10"/>
      <c r="AD168" s="10"/>
      <c r="AE168" s="10"/>
    </row>
    <row r="169" spans="1:3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6"/>
        <v>0</v>
      </c>
      <c r="Y169" s="10">
        <f t="shared" si="17"/>
        <v>0</v>
      </c>
      <c r="AC169" s="10"/>
      <c r="AD169" s="10"/>
      <c r="AE169" s="10"/>
    </row>
    <row r="170" spans="1:3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6"/>
        <v>0</v>
      </c>
      <c r="Y170" s="10">
        <f t="shared" si="17"/>
        <v>0</v>
      </c>
      <c r="AC170" s="10"/>
      <c r="AD170" s="10"/>
      <c r="AE170" s="10"/>
    </row>
    <row r="171" spans="1:3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6"/>
        <v>0</v>
      </c>
      <c r="Y171" s="10">
        <f t="shared" si="17"/>
        <v>0</v>
      </c>
      <c r="AC171" s="10"/>
      <c r="AD171" s="10"/>
      <c r="AE171" s="10"/>
    </row>
    <row r="172" spans="1:3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6"/>
        <v>0</v>
      </c>
      <c r="Y172" s="10">
        <f t="shared" si="17"/>
        <v>0</v>
      </c>
      <c r="AC172" s="10"/>
      <c r="AD172" s="10"/>
      <c r="AE172" s="10"/>
    </row>
    <row r="173" spans="1:3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6"/>
        <v>0</v>
      </c>
      <c r="Y173" s="10">
        <f t="shared" si="17"/>
        <v>0</v>
      </c>
      <c r="AC173" s="10"/>
      <c r="AD173" s="10"/>
      <c r="AE173" s="10"/>
    </row>
    <row r="174" spans="1:3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6"/>
        <v>0</v>
      </c>
      <c r="Y174" s="10">
        <f t="shared" si="17"/>
        <v>0</v>
      </c>
      <c r="AC174" s="10"/>
      <c r="AD174" s="10"/>
      <c r="AE174" s="10"/>
    </row>
    <row r="175" spans="1:3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6"/>
        <v>0</v>
      </c>
      <c r="Y175" s="10">
        <f t="shared" si="17"/>
        <v>0</v>
      </c>
      <c r="AC175" s="10"/>
      <c r="AD175" s="10"/>
      <c r="AE175" s="10"/>
    </row>
    <row r="176" spans="1:3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6"/>
        <v>0</v>
      </c>
      <c r="Y176" s="10">
        <f t="shared" si="17"/>
        <v>0</v>
      </c>
      <c r="AC176" s="10"/>
      <c r="AD176" s="10"/>
      <c r="AE176" s="10"/>
    </row>
    <row r="177" spans="1:3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6"/>
        <v>0</v>
      </c>
      <c r="Y177" s="10">
        <f t="shared" si="17"/>
        <v>0</v>
      </c>
      <c r="AC177" s="10"/>
      <c r="AD177" s="10"/>
      <c r="AE177" s="10"/>
    </row>
    <row r="178" spans="1:3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6"/>
        <v>0</v>
      </c>
      <c r="Y178" s="10">
        <f t="shared" si="17"/>
        <v>0</v>
      </c>
      <c r="AC178" s="10"/>
      <c r="AD178" s="10"/>
      <c r="AE178" s="10"/>
    </row>
    <row r="179" spans="1:3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6"/>
        <v>0</v>
      </c>
      <c r="Y179" s="10">
        <f t="shared" si="17"/>
        <v>0</v>
      </c>
      <c r="AC179" s="10"/>
      <c r="AD179" s="10"/>
      <c r="AE179" s="10"/>
    </row>
    <row r="180" spans="1:3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6"/>
        <v>0</v>
      </c>
      <c r="Y180" s="10">
        <f t="shared" si="17"/>
        <v>0</v>
      </c>
      <c r="AC180" s="10"/>
      <c r="AD180" s="10"/>
      <c r="AE180" s="10"/>
    </row>
    <row r="181" spans="1:3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6"/>
        <v>0</v>
      </c>
      <c r="Y181" s="10">
        <f t="shared" si="17"/>
        <v>0</v>
      </c>
      <c r="AC181" s="10"/>
      <c r="AD181" s="10"/>
      <c r="AE181" s="10"/>
    </row>
    <row r="182" spans="1:3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6"/>
        <v>0</v>
      </c>
      <c r="Y182" s="10">
        <f t="shared" si="17"/>
        <v>0</v>
      </c>
      <c r="AC182" s="10"/>
      <c r="AD182" s="10"/>
      <c r="AE182" s="10"/>
    </row>
    <row r="183" spans="1:3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6"/>
        <v>0</v>
      </c>
      <c r="Y183" s="10">
        <f t="shared" si="17"/>
        <v>0</v>
      </c>
      <c r="AC183" s="10"/>
      <c r="AD183" s="10"/>
      <c r="AE183" s="10"/>
    </row>
    <row r="184" spans="1:3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6"/>
        <v>0</v>
      </c>
      <c r="Y184" s="10">
        <f t="shared" si="17"/>
        <v>0</v>
      </c>
      <c r="AC184" s="10"/>
      <c r="AD184" s="10"/>
      <c r="AE184" s="10"/>
    </row>
    <row r="185" spans="1:3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6"/>
        <v>0</v>
      </c>
      <c r="Y185" s="10">
        <f t="shared" si="17"/>
        <v>0</v>
      </c>
      <c r="AC185" s="10"/>
      <c r="AD185" s="10"/>
      <c r="AE185" s="10"/>
    </row>
    <row r="186" spans="1:3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6"/>
        <v>0</v>
      </c>
      <c r="Y186" s="10">
        <f t="shared" si="17"/>
        <v>0</v>
      </c>
      <c r="AC186" s="10"/>
      <c r="AD186" s="10"/>
      <c r="AE186" s="10"/>
    </row>
    <row r="187" spans="1:3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AC187" s="10"/>
      <c r="AD187" s="10"/>
      <c r="AE187" s="10"/>
    </row>
    <row r="188" spans="1:3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>SUM(X3:X187)</f>
        <v>52</v>
      </c>
      <c r="Y188" s="10">
        <f>SUM(Y3:Y187)</f>
        <v>3001</v>
      </c>
      <c r="AC188" s="10"/>
      <c r="AD188" s="10"/>
      <c r="AE188" s="10"/>
    </row>
    <row r="189" spans="1:3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AC189" s="10"/>
      <c r="AD189" s="10"/>
      <c r="AE189" s="10"/>
    </row>
    <row r="190" spans="1:3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AC190" s="10"/>
      <c r="AD190" s="10"/>
      <c r="AE190" s="10"/>
    </row>
    <row r="191" spans="1:3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AC191" s="10"/>
      <c r="AD191" s="10"/>
      <c r="AE191" s="10"/>
    </row>
    <row r="192" spans="1:3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AC192" s="10"/>
      <c r="AD192" s="10"/>
      <c r="AE192" s="10"/>
    </row>
    <row r="193" spans="1:3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AC193" s="10"/>
      <c r="AD193" s="10"/>
      <c r="AE193" s="10"/>
    </row>
    <row r="194" spans="1:3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AC194" s="10"/>
      <c r="AD194" s="10"/>
      <c r="AE194" s="10"/>
    </row>
    <row r="195" spans="1:3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AC195" s="10"/>
      <c r="AD195" s="10"/>
      <c r="AE195" s="10"/>
    </row>
    <row r="196" spans="1:3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AC196" s="10"/>
      <c r="AD196" s="10"/>
      <c r="AE196" s="10"/>
    </row>
    <row r="197" spans="1:3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AC197" s="10"/>
      <c r="AD197" s="10"/>
      <c r="AE197" s="10"/>
    </row>
    <row r="198" spans="1:3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AC198" s="10"/>
      <c r="AD198" s="10"/>
      <c r="AE198" s="10"/>
    </row>
    <row r="199" spans="1:3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AC199" s="10"/>
      <c r="AD199" s="10"/>
      <c r="AE199" s="10"/>
    </row>
    <row r="200" spans="1:3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AC200" s="10"/>
      <c r="AD200" s="10"/>
      <c r="AE200" s="10"/>
    </row>
    <row r="201" spans="1:3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AC201" s="10"/>
      <c r="AD201" s="10"/>
      <c r="AE201" s="10"/>
    </row>
    <row r="202" spans="1:3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AC202" s="10"/>
      <c r="AD202" s="10"/>
      <c r="AE202" s="10"/>
    </row>
    <row r="203" spans="1:3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AC203" s="10"/>
      <c r="AD203" s="10"/>
      <c r="AE203" s="10"/>
    </row>
    <row r="204" spans="1:3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AC204" s="10"/>
      <c r="AD204" s="10"/>
      <c r="AE204" s="10"/>
    </row>
    <row r="205" spans="1:3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AC205" s="10"/>
      <c r="AD205" s="10"/>
      <c r="AE205" s="10"/>
    </row>
    <row r="206" spans="1:3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AC206" s="10"/>
      <c r="AD206" s="10"/>
      <c r="AE206" s="10"/>
    </row>
    <row r="207" spans="1:3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AC207" s="10"/>
      <c r="AD207" s="10"/>
      <c r="AE207" s="10"/>
    </row>
    <row r="208" spans="1:3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AC208" s="10"/>
      <c r="AD208" s="10"/>
      <c r="AE208" s="10"/>
    </row>
    <row r="209" spans="29:31" x14ac:dyDescent="0.2">
      <c r="AC209" s="10"/>
      <c r="AD209" s="10"/>
      <c r="AE209" s="10"/>
    </row>
    <row r="210" spans="29:31" x14ac:dyDescent="0.2">
      <c r="AC210" s="10"/>
      <c r="AD210" s="10"/>
      <c r="AE210" s="10"/>
    </row>
    <row r="211" spans="29:31" x14ac:dyDescent="0.2">
      <c r="AC211" s="10"/>
      <c r="AD211" s="10"/>
      <c r="AE211" s="10"/>
    </row>
  </sheetData>
  <phoneticPr fontId="14" type="noConversion"/>
  <pageMargins left="0.75000000000000011" right="0.75000000000000011" top="1" bottom="1" header="0.5" footer="0.5"/>
  <pageSetup paperSize="9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0CA6-4129-4A43-A26D-7C2044E41293}">
  <dimension ref="A1:AM210"/>
  <sheetViews>
    <sheetView tabSelected="1" workbookViewId="0">
      <selection activeCell="K12" sqref="K12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8.83203125" style="10"/>
    <col min="4" max="4" width="13.33203125" style="10" bestFit="1" customWidth="1"/>
    <col min="5" max="5" width="11" style="10" bestFit="1" customWidth="1"/>
    <col min="6" max="6" width="9.6640625" style="10" bestFit="1" customWidth="1"/>
    <col min="7" max="7" width="11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32" max="16384" width="8.83203125" style="10"/>
  </cols>
  <sheetData>
    <row r="1" spans="1:39" ht="16" x14ac:dyDescent="0.2">
      <c r="A1" s="8" t="s">
        <v>863</v>
      </c>
      <c r="B1" s="9"/>
      <c r="C1" s="9" t="s">
        <v>77</v>
      </c>
      <c r="D1" s="9"/>
      <c r="E1" s="9">
        <f>X190</f>
        <v>127</v>
      </c>
      <c r="F1" s="9">
        <f>Y190</f>
        <v>2076</v>
      </c>
      <c r="G1" s="9"/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Deck</v>
      </c>
      <c r="AH1" s="10" t="str">
        <f t="shared" ref="AH1:AM1" si="0">$A$1</f>
        <v>Deck</v>
      </c>
      <c r="AI1" s="10" t="str">
        <f t="shared" si="0"/>
        <v>Deck</v>
      </c>
      <c r="AJ1" s="10" t="str">
        <f t="shared" si="0"/>
        <v>Deck</v>
      </c>
      <c r="AK1" s="10" t="str">
        <f t="shared" si="0"/>
        <v>Deck</v>
      </c>
      <c r="AL1" s="10" t="str">
        <f t="shared" si="0"/>
        <v>Deck</v>
      </c>
      <c r="AM1" s="10" t="str">
        <f t="shared" si="0"/>
        <v>Deck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62</v>
      </c>
      <c r="I3" t="s">
        <v>63</v>
      </c>
      <c r="J3" t="s">
        <v>64</v>
      </c>
      <c r="K3" t="s">
        <v>65</v>
      </c>
      <c r="L3" t="s">
        <v>66</v>
      </c>
      <c r="M3"/>
      <c r="N3"/>
      <c r="O3"/>
      <c r="P3"/>
      <c r="Q3"/>
      <c r="R3"/>
      <c r="S3"/>
      <c r="T3"/>
      <c r="U3"/>
      <c r="V3"/>
      <c r="W3"/>
      <c r="X3" s="10">
        <f t="shared" ref="X3:X64" si="1">SUM(H3:M3)</f>
        <v>0</v>
      </c>
      <c r="Y3" s="10">
        <f t="shared" ref="Y3:Y65" si="2">F3*X3</f>
        <v>0</v>
      </c>
      <c r="AF3" s="10" t="s">
        <v>12</v>
      </c>
      <c r="AG3" s="10">
        <f t="shared" ref="AG3:AG14" si="3">SUMIF($A$3:$A$183,AF3,$Y$3:$Y$183)</f>
        <v>0</v>
      </c>
      <c r="AH3" s="10">
        <f t="shared" ref="AH3:AH14" si="4">SUMIF($A$3:$A$183,AF3,$H$3:$H$183)</f>
        <v>0</v>
      </c>
      <c r="AI3" s="10">
        <f t="shared" ref="AI3:AI14" si="5">SUMIF($A$3:$A$183,AF3,$I$3:$I$183)</f>
        <v>0</v>
      </c>
      <c r="AJ3" s="10">
        <f t="shared" ref="AJ3:AJ14" si="6">SUMIF($A$3:$A$183,AF3,$J$3:$J$183)</f>
        <v>0</v>
      </c>
      <c r="AK3" s="10">
        <f t="shared" ref="AK3:AK14" si="7">SUMIF($A$3:$A$183,AF3,$K$3:$K$183)</f>
        <v>0</v>
      </c>
      <c r="AL3" s="10">
        <f t="shared" ref="AL3:AL14" si="8">SUMIF($A$3:$A$183,AF3,$L$3:$L$183)</f>
        <v>0</v>
      </c>
      <c r="AM3" s="10">
        <f t="shared" ref="AM3:AM14" si="9">SUMIF($A$3:$A$183,AF3,$M$3:$M$183)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Y4" s="10">
        <f t="shared" si="2"/>
        <v>0</v>
      </c>
      <c r="Z4" s="10" t="e">
        <f t="shared" ref="Z4:Z65" si="10">SUM(G4/F4)</f>
        <v>#DIV/0!</v>
      </c>
      <c r="AC4">
        <f>SUM(Y4:Y5)</f>
        <v>0</v>
      </c>
      <c r="AF4" s="10" t="s">
        <v>13</v>
      </c>
      <c r="AG4" s="10">
        <f t="shared" si="3"/>
        <v>2076</v>
      </c>
      <c r="AH4" s="10">
        <f t="shared" si="4"/>
        <v>56</v>
      </c>
      <c r="AI4" s="10">
        <f t="shared" si="5"/>
        <v>22</v>
      </c>
      <c r="AJ4" s="10">
        <f t="shared" si="6"/>
        <v>22</v>
      </c>
      <c r="AK4" s="10">
        <f t="shared" si="7"/>
        <v>17</v>
      </c>
      <c r="AL4" s="10">
        <f t="shared" si="8"/>
        <v>10</v>
      </c>
      <c r="AM4" s="10">
        <f t="shared" si="9"/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Y5" s="10">
        <f t="shared" si="2"/>
        <v>0</v>
      </c>
      <c r="Z5" s="10" t="e">
        <f t="shared" si="10"/>
        <v>#DIV/0!</v>
      </c>
      <c r="AF5" s="10" t="s">
        <v>14</v>
      </c>
      <c r="AG5" s="10">
        <f t="shared" si="3"/>
        <v>0</v>
      </c>
      <c r="AH5" s="10">
        <f t="shared" si="4"/>
        <v>0</v>
      </c>
      <c r="AI5" s="10">
        <f t="shared" si="5"/>
        <v>0</v>
      </c>
      <c r="AJ5" s="10">
        <f t="shared" si="6"/>
        <v>0</v>
      </c>
      <c r="AK5" s="10">
        <f t="shared" si="7"/>
        <v>0</v>
      </c>
      <c r="AL5" s="10">
        <f t="shared" si="8"/>
        <v>0</v>
      </c>
      <c r="AM5" s="10">
        <f t="shared" si="9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10">
        <f t="shared" si="1"/>
        <v>0</v>
      </c>
      <c r="Y6" s="10">
        <f t="shared" si="2"/>
        <v>0</v>
      </c>
      <c r="Z6" s="10" t="e">
        <f t="shared" si="10"/>
        <v>#DIV/0!</v>
      </c>
      <c r="AF6" s="10" t="s">
        <v>15</v>
      </c>
      <c r="AG6" s="10">
        <f t="shared" si="3"/>
        <v>0</v>
      </c>
      <c r="AH6" s="10">
        <f t="shared" si="4"/>
        <v>0</v>
      </c>
      <c r="AI6" s="10">
        <f t="shared" si="5"/>
        <v>0</v>
      </c>
      <c r="AJ6" s="10">
        <f t="shared" si="6"/>
        <v>0</v>
      </c>
      <c r="AK6" s="10">
        <f t="shared" si="7"/>
        <v>0</v>
      </c>
      <c r="AL6" s="10">
        <f t="shared" si="8"/>
        <v>0</v>
      </c>
      <c r="AM6" s="10">
        <f t="shared" si="9"/>
        <v>0</v>
      </c>
    </row>
    <row r="7" spans="1:39" x14ac:dyDescent="0.2">
      <c r="A7" t="s">
        <v>13</v>
      </c>
      <c r="B7">
        <v>27010</v>
      </c>
      <c r="C7" t="s">
        <v>128</v>
      </c>
      <c r="D7" t="s">
        <v>864</v>
      </c>
      <c r="E7" t="s">
        <v>865</v>
      </c>
      <c r="F7">
        <v>25.5</v>
      </c>
      <c r="G7">
        <v>79</v>
      </c>
      <c r="H7">
        <v>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 s="10">
        <f>SUM(H7:M7)</f>
        <v>3</v>
      </c>
      <c r="Y7" s="10">
        <f>F7*X7</f>
        <v>76.5</v>
      </c>
      <c r="Z7" s="10">
        <f t="shared" ref="Z7:Z36" si="11">SUM(G7/F7)</f>
        <v>3.0980392156862746</v>
      </c>
      <c r="AF7" s="10" t="s">
        <v>16</v>
      </c>
      <c r="AG7" s="10">
        <f t="shared" si="3"/>
        <v>0</v>
      </c>
      <c r="AH7" s="10">
        <f t="shared" si="4"/>
        <v>0</v>
      </c>
      <c r="AI7" s="10">
        <f t="shared" si="5"/>
        <v>0</v>
      </c>
      <c r="AJ7" s="10">
        <f t="shared" si="6"/>
        <v>0</v>
      </c>
      <c r="AK7" s="10">
        <f t="shared" si="7"/>
        <v>0</v>
      </c>
      <c r="AL7" s="10">
        <f t="shared" si="8"/>
        <v>0</v>
      </c>
      <c r="AM7" s="10">
        <f t="shared" si="9"/>
        <v>0</v>
      </c>
    </row>
    <row r="8" spans="1:39" x14ac:dyDescent="0.2">
      <c r="A8" t="s">
        <v>13</v>
      </c>
      <c r="B8">
        <v>82103</v>
      </c>
      <c r="C8" t="s">
        <v>144</v>
      </c>
      <c r="D8" t="s">
        <v>866</v>
      </c>
      <c r="E8" t="s">
        <v>865</v>
      </c>
      <c r="F8">
        <v>16.5</v>
      </c>
      <c r="G8">
        <v>55</v>
      </c>
      <c r="H8">
        <v>1</v>
      </c>
      <c r="I8">
        <v>2</v>
      </c>
      <c r="J8">
        <v>2</v>
      </c>
      <c r="K8">
        <v>1</v>
      </c>
      <c r="L8"/>
      <c r="M8"/>
      <c r="N8"/>
      <c r="O8"/>
      <c r="P8"/>
      <c r="Q8"/>
      <c r="R8"/>
      <c r="S8"/>
      <c r="T8"/>
      <c r="U8"/>
      <c r="V8"/>
      <c r="W8"/>
      <c r="X8" s="10">
        <f t="shared" ref="X8:X32" si="12">SUM(H8:M8)</f>
        <v>6</v>
      </c>
      <c r="Y8" s="10">
        <f t="shared" ref="Y8:Y32" si="13">F8*X8</f>
        <v>99</v>
      </c>
      <c r="Z8" s="10">
        <f t="shared" si="11"/>
        <v>3.3333333333333335</v>
      </c>
      <c r="AC8">
        <f>SUM(Y8:Y14)</f>
        <v>674</v>
      </c>
      <c r="AF8" s="10" t="s">
        <v>17</v>
      </c>
      <c r="AG8" s="10">
        <f t="shared" si="3"/>
        <v>0</v>
      </c>
      <c r="AH8" s="10">
        <f t="shared" si="4"/>
        <v>0</v>
      </c>
      <c r="AI8" s="10">
        <f t="shared" si="5"/>
        <v>0</v>
      </c>
      <c r="AJ8" s="10">
        <f t="shared" si="6"/>
        <v>0</v>
      </c>
      <c r="AK8" s="10">
        <f t="shared" si="7"/>
        <v>0</v>
      </c>
      <c r="AL8" s="10">
        <f t="shared" si="8"/>
        <v>0</v>
      </c>
      <c r="AM8" s="10">
        <f t="shared" si="9"/>
        <v>0</v>
      </c>
    </row>
    <row r="9" spans="1:39" x14ac:dyDescent="0.2">
      <c r="A9" t="s">
        <v>13</v>
      </c>
      <c r="B9">
        <v>82103</v>
      </c>
      <c r="C9" t="s">
        <v>144</v>
      </c>
      <c r="D9" t="s">
        <v>866</v>
      </c>
      <c r="E9" t="s">
        <v>155</v>
      </c>
      <c r="F9">
        <v>16.5</v>
      </c>
      <c r="G9">
        <v>55</v>
      </c>
      <c r="H9">
        <v>1</v>
      </c>
      <c r="I9">
        <v>3</v>
      </c>
      <c r="J9">
        <v>3</v>
      </c>
      <c r="K9">
        <v>2</v>
      </c>
      <c r="L9"/>
      <c r="M9"/>
      <c r="N9"/>
      <c r="O9"/>
      <c r="P9"/>
      <c r="Q9"/>
      <c r="R9"/>
      <c r="S9"/>
      <c r="T9"/>
      <c r="U9"/>
      <c r="V9"/>
      <c r="W9"/>
      <c r="X9" s="10">
        <f t="shared" si="12"/>
        <v>9</v>
      </c>
      <c r="Y9" s="10">
        <f t="shared" si="13"/>
        <v>148.5</v>
      </c>
      <c r="Z9" s="10">
        <f t="shared" si="11"/>
        <v>3.3333333333333335</v>
      </c>
      <c r="AF9" s="10" t="s">
        <v>18</v>
      </c>
      <c r="AG9" s="10">
        <f t="shared" si="3"/>
        <v>0</v>
      </c>
      <c r="AH9" s="10">
        <f t="shared" si="4"/>
        <v>0</v>
      </c>
      <c r="AI9" s="10">
        <f t="shared" si="5"/>
        <v>0</v>
      </c>
      <c r="AJ9" s="10">
        <f t="shared" si="6"/>
        <v>0</v>
      </c>
      <c r="AK9" s="10">
        <f t="shared" si="7"/>
        <v>0</v>
      </c>
      <c r="AL9" s="10">
        <f t="shared" si="8"/>
        <v>0</v>
      </c>
      <c r="AM9" s="10">
        <f t="shared" si="9"/>
        <v>0</v>
      </c>
    </row>
    <row r="10" spans="1:39" x14ac:dyDescent="0.2">
      <c r="A10" t="s">
        <v>13</v>
      </c>
      <c r="B10">
        <v>82103</v>
      </c>
      <c r="C10" t="s">
        <v>144</v>
      </c>
      <c r="D10" t="s">
        <v>866</v>
      </c>
      <c r="E10" t="s">
        <v>75</v>
      </c>
      <c r="F10">
        <v>16.5</v>
      </c>
      <c r="G10">
        <v>55</v>
      </c>
      <c r="H10">
        <v>1</v>
      </c>
      <c r="I10">
        <v>3</v>
      </c>
      <c r="J10">
        <v>3</v>
      </c>
      <c r="K10">
        <v>2</v>
      </c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12"/>
        <v>9</v>
      </c>
      <c r="Y10" s="10">
        <f t="shared" si="13"/>
        <v>148.5</v>
      </c>
      <c r="Z10" s="10">
        <f t="shared" si="11"/>
        <v>3.3333333333333335</v>
      </c>
      <c r="AF10" s="10" t="s">
        <v>19</v>
      </c>
      <c r="AG10" s="10">
        <f t="shared" si="3"/>
        <v>0</v>
      </c>
      <c r="AH10" s="10">
        <f t="shared" si="4"/>
        <v>0</v>
      </c>
      <c r="AI10" s="10">
        <f t="shared" si="5"/>
        <v>0</v>
      </c>
      <c r="AJ10" s="10">
        <f t="shared" si="6"/>
        <v>0</v>
      </c>
      <c r="AK10" s="10">
        <f t="shared" si="7"/>
        <v>0</v>
      </c>
      <c r="AL10" s="10">
        <f t="shared" si="8"/>
        <v>0</v>
      </c>
      <c r="AM10" s="10">
        <f t="shared" si="9"/>
        <v>0</v>
      </c>
    </row>
    <row r="11" spans="1:39" x14ac:dyDescent="0.2">
      <c r="A11" t="s">
        <v>13</v>
      </c>
      <c r="B11">
        <v>16125</v>
      </c>
      <c r="C11" t="s">
        <v>128</v>
      </c>
      <c r="D11" t="s">
        <v>263</v>
      </c>
      <c r="E11" t="s">
        <v>865</v>
      </c>
      <c r="F11">
        <v>13</v>
      </c>
      <c r="G11">
        <v>45</v>
      </c>
      <c r="H11">
        <v>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12"/>
        <v>3</v>
      </c>
      <c r="Y11" s="10">
        <f t="shared" si="13"/>
        <v>39</v>
      </c>
      <c r="Z11" s="10">
        <f t="shared" si="11"/>
        <v>3.4615384615384617</v>
      </c>
      <c r="AF11" s="10" t="s">
        <v>20</v>
      </c>
      <c r="AG11" s="10">
        <f t="shared" si="3"/>
        <v>0</v>
      </c>
      <c r="AH11" s="10">
        <f t="shared" si="4"/>
        <v>0</v>
      </c>
      <c r="AI11" s="10">
        <f t="shared" si="5"/>
        <v>0</v>
      </c>
      <c r="AJ11" s="10">
        <f t="shared" si="6"/>
        <v>0</v>
      </c>
      <c r="AK11" s="10">
        <f t="shared" si="7"/>
        <v>0</v>
      </c>
      <c r="AL11" s="10">
        <f t="shared" si="8"/>
        <v>0</v>
      </c>
      <c r="AM11" s="10">
        <f t="shared" si="9"/>
        <v>0</v>
      </c>
    </row>
    <row r="12" spans="1:39" x14ac:dyDescent="0.2">
      <c r="A12" t="s">
        <v>13</v>
      </c>
      <c r="B12">
        <v>16125</v>
      </c>
      <c r="C12" t="s">
        <v>128</v>
      </c>
      <c r="D12" t="s">
        <v>263</v>
      </c>
      <c r="E12" t="s">
        <v>290</v>
      </c>
      <c r="F12">
        <v>13</v>
      </c>
      <c r="G12">
        <v>45</v>
      </c>
      <c r="H12">
        <v>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 s="10">
        <f t="shared" si="12"/>
        <v>3</v>
      </c>
      <c r="Y12" s="10">
        <f t="shared" si="13"/>
        <v>39</v>
      </c>
      <c r="Z12" s="10">
        <f t="shared" si="11"/>
        <v>3.4615384615384617</v>
      </c>
      <c r="AF12" s="10" t="s">
        <v>21</v>
      </c>
      <c r="AG12" s="10">
        <f t="shared" si="3"/>
        <v>0</v>
      </c>
      <c r="AH12" s="10">
        <f t="shared" si="4"/>
        <v>0</v>
      </c>
      <c r="AI12" s="10">
        <f t="shared" si="5"/>
        <v>0</v>
      </c>
      <c r="AJ12" s="10">
        <f t="shared" si="6"/>
        <v>0</v>
      </c>
      <c r="AK12" s="10">
        <f t="shared" si="7"/>
        <v>0</v>
      </c>
      <c r="AL12" s="10">
        <f t="shared" si="8"/>
        <v>0</v>
      </c>
      <c r="AM12" s="10">
        <f t="shared" si="9"/>
        <v>0</v>
      </c>
    </row>
    <row r="13" spans="1:39" x14ac:dyDescent="0.2">
      <c r="A13" t="s">
        <v>13</v>
      </c>
      <c r="B13">
        <v>29030</v>
      </c>
      <c r="C13" t="s">
        <v>141</v>
      </c>
      <c r="D13" t="s">
        <v>867</v>
      </c>
      <c r="E13" t="s">
        <v>230</v>
      </c>
      <c r="F13">
        <v>21.5</v>
      </c>
      <c r="G13">
        <v>69</v>
      </c>
      <c r="H13">
        <v>1</v>
      </c>
      <c r="I13">
        <v>1</v>
      </c>
      <c r="J13">
        <v>1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12"/>
        <v>5</v>
      </c>
      <c r="Y13" s="10">
        <f t="shared" si="13"/>
        <v>107.5</v>
      </c>
      <c r="Z13" s="10">
        <f t="shared" si="11"/>
        <v>3.2093023255813953</v>
      </c>
      <c r="AF13" s="10" t="s">
        <v>22</v>
      </c>
      <c r="AG13" s="10">
        <f t="shared" si="3"/>
        <v>0</v>
      </c>
      <c r="AH13" s="10">
        <f t="shared" si="4"/>
        <v>0</v>
      </c>
      <c r="AI13" s="10">
        <f t="shared" si="5"/>
        <v>0</v>
      </c>
      <c r="AJ13" s="10">
        <f t="shared" si="6"/>
        <v>0</v>
      </c>
      <c r="AK13" s="10">
        <f t="shared" si="7"/>
        <v>0</v>
      </c>
      <c r="AL13" s="10">
        <f t="shared" si="8"/>
        <v>0</v>
      </c>
      <c r="AM13" s="10">
        <f t="shared" si="9"/>
        <v>0</v>
      </c>
    </row>
    <row r="14" spans="1:39" x14ac:dyDescent="0.2">
      <c r="A14" t="s">
        <v>13</v>
      </c>
      <c r="B14">
        <v>78026</v>
      </c>
      <c r="C14" t="s">
        <v>144</v>
      </c>
      <c r="D14" t="s">
        <v>868</v>
      </c>
      <c r="E14" t="s">
        <v>290</v>
      </c>
      <c r="F14">
        <v>18.5</v>
      </c>
      <c r="G14">
        <v>59</v>
      </c>
      <c r="H14">
        <v>1</v>
      </c>
      <c r="I14">
        <v>1</v>
      </c>
      <c r="J14">
        <v>1</v>
      </c>
      <c r="K14">
        <v>1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0">
        <f t="shared" si="12"/>
        <v>5</v>
      </c>
      <c r="Y14" s="10">
        <f t="shared" si="13"/>
        <v>92.5</v>
      </c>
      <c r="Z14" s="10">
        <f t="shared" si="11"/>
        <v>3.189189189189189</v>
      </c>
      <c r="AF14" s="10" t="s">
        <v>23</v>
      </c>
      <c r="AG14" s="10">
        <f t="shared" si="3"/>
        <v>0</v>
      </c>
      <c r="AH14" s="10">
        <f t="shared" si="4"/>
        <v>0</v>
      </c>
      <c r="AI14" s="10">
        <f t="shared" si="5"/>
        <v>0</v>
      </c>
      <c r="AJ14" s="10">
        <f t="shared" si="6"/>
        <v>0</v>
      </c>
      <c r="AK14" s="10">
        <f t="shared" si="7"/>
        <v>0</v>
      </c>
      <c r="AL14" s="10">
        <f t="shared" si="8"/>
        <v>0</v>
      </c>
      <c r="AM14" s="10">
        <f t="shared" si="9"/>
        <v>0</v>
      </c>
    </row>
    <row r="15" spans="1:39" x14ac:dyDescent="0.2">
      <c r="A15" t="s">
        <v>13</v>
      </c>
      <c r="B15" s="66" t="s">
        <v>869</v>
      </c>
      <c r="C15" t="s">
        <v>120</v>
      </c>
      <c r="D15" t="s">
        <v>870</v>
      </c>
      <c r="E15" t="s">
        <v>290</v>
      </c>
      <c r="F15">
        <v>18.5</v>
      </c>
      <c r="G15">
        <v>59</v>
      </c>
      <c r="H15">
        <v>1</v>
      </c>
      <c r="I15">
        <v>1</v>
      </c>
      <c r="J15">
        <v>1</v>
      </c>
      <c r="K15">
        <v>1</v>
      </c>
      <c r="L15">
        <v>1</v>
      </c>
      <c r="M15"/>
      <c r="N15"/>
      <c r="O15"/>
      <c r="P15"/>
      <c r="Q15"/>
      <c r="R15"/>
      <c r="S15"/>
      <c r="T15"/>
      <c r="U15"/>
      <c r="V15"/>
      <c r="W15"/>
      <c r="X15" s="10">
        <f t="shared" si="12"/>
        <v>5</v>
      </c>
      <c r="Y15" s="10">
        <f t="shared" si="13"/>
        <v>92.5</v>
      </c>
      <c r="Z15" s="10">
        <f t="shared" si="11"/>
        <v>3.189189189189189</v>
      </c>
      <c r="AF15" s="10" t="str">
        <f>A1</f>
        <v>Deck</v>
      </c>
      <c r="AG15" s="10">
        <f t="shared" ref="AG15:AM15" si="14">SUM(AG3:AG14)</f>
        <v>2076</v>
      </c>
      <c r="AH15" s="10">
        <f t="shared" si="14"/>
        <v>56</v>
      </c>
      <c r="AI15" s="10">
        <f t="shared" si="14"/>
        <v>22</v>
      </c>
      <c r="AJ15" s="10">
        <f t="shared" si="14"/>
        <v>22</v>
      </c>
      <c r="AK15" s="10">
        <f t="shared" si="14"/>
        <v>17</v>
      </c>
      <c r="AL15" s="10">
        <f t="shared" si="14"/>
        <v>10</v>
      </c>
      <c r="AM15" s="10">
        <f t="shared" si="14"/>
        <v>0</v>
      </c>
    </row>
    <row r="16" spans="1:39" x14ac:dyDescent="0.2">
      <c r="A16" t="s">
        <v>13</v>
      </c>
      <c r="B16">
        <v>82058</v>
      </c>
      <c r="C16" t="s">
        <v>128</v>
      </c>
      <c r="D16" t="s">
        <v>871</v>
      </c>
      <c r="E16" t="s">
        <v>165</v>
      </c>
      <c r="F16">
        <v>28</v>
      </c>
      <c r="G16">
        <v>89</v>
      </c>
      <c r="H16">
        <v>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 s="10">
        <f t="shared" si="12"/>
        <v>3</v>
      </c>
      <c r="Y16" s="10">
        <f t="shared" si="13"/>
        <v>84</v>
      </c>
      <c r="Z16" s="10">
        <f t="shared" si="11"/>
        <v>3.1785714285714284</v>
      </c>
    </row>
    <row r="17" spans="1:29" x14ac:dyDescent="0.2">
      <c r="A17" t="s">
        <v>13</v>
      </c>
      <c r="B17">
        <v>28020</v>
      </c>
      <c r="C17" t="s">
        <v>141</v>
      </c>
      <c r="D17" t="s">
        <v>872</v>
      </c>
      <c r="E17" t="s">
        <v>134</v>
      </c>
      <c r="F17">
        <v>18.5</v>
      </c>
      <c r="G17">
        <v>59</v>
      </c>
      <c r="H17">
        <v>1</v>
      </c>
      <c r="I17">
        <v>1</v>
      </c>
      <c r="J17">
        <v>2</v>
      </c>
      <c r="K17">
        <v>1</v>
      </c>
      <c r="L17"/>
      <c r="M17"/>
      <c r="N17"/>
      <c r="O17"/>
      <c r="P17"/>
      <c r="Q17"/>
      <c r="R17"/>
      <c r="S17"/>
      <c r="T17"/>
      <c r="U17"/>
      <c r="V17"/>
      <c r="W17"/>
      <c r="X17" s="10">
        <f t="shared" si="12"/>
        <v>5</v>
      </c>
      <c r="Y17" s="10">
        <f t="shared" si="13"/>
        <v>92.5</v>
      </c>
      <c r="Z17" s="10">
        <f t="shared" si="11"/>
        <v>3.189189189189189</v>
      </c>
    </row>
    <row r="18" spans="1:29" x14ac:dyDescent="0.2">
      <c r="A18" t="s">
        <v>13</v>
      </c>
      <c r="B18">
        <v>78030</v>
      </c>
      <c r="C18" t="s">
        <v>144</v>
      </c>
      <c r="D18" t="s">
        <v>873</v>
      </c>
      <c r="E18" t="s">
        <v>165</v>
      </c>
      <c r="F18">
        <v>15.5</v>
      </c>
      <c r="G18">
        <v>49</v>
      </c>
      <c r="H18">
        <v>1</v>
      </c>
      <c r="I18">
        <v>1</v>
      </c>
      <c r="J18">
        <v>1</v>
      </c>
      <c r="K18">
        <v>1</v>
      </c>
      <c r="L18">
        <v>1</v>
      </c>
      <c r="M18"/>
      <c r="N18"/>
      <c r="O18"/>
      <c r="P18"/>
      <c r="Q18"/>
      <c r="R18"/>
      <c r="S18"/>
      <c r="T18"/>
      <c r="U18"/>
      <c r="V18"/>
      <c r="W18"/>
      <c r="X18" s="10">
        <f t="shared" si="12"/>
        <v>5</v>
      </c>
      <c r="Y18" s="10">
        <f t="shared" si="13"/>
        <v>77.5</v>
      </c>
      <c r="Z18" s="10">
        <f t="shared" si="11"/>
        <v>3.161290322580645</v>
      </c>
    </row>
    <row r="19" spans="1:29" x14ac:dyDescent="0.2">
      <c r="A19" t="s">
        <v>13</v>
      </c>
      <c r="B19">
        <v>69003</v>
      </c>
      <c r="C19" t="s">
        <v>124</v>
      </c>
      <c r="D19" t="s">
        <v>874</v>
      </c>
      <c r="E19" t="s">
        <v>165</v>
      </c>
      <c r="F19">
        <v>16.899999999999999</v>
      </c>
      <c r="G19">
        <v>55</v>
      </c>
      <c r="H19">
        <v>1</v>
      </c>
      <c r="I19">
        <v>1</v>
      </c>
      <c r="J19">
        <v>1</v>
      </c>
      <c r="K19">
        <v>1</v>
      </c>
      <c r="L19">
        <v>1</v>
      </c>
      <c r="M19"/>
      <c r="N19"/>
      <c r="O19"/>
      <c r="P19"/>
      <c r="Q19"/>
      <c r="R19"/>
      <c r="S19"/>
      <c r="T19"/>
      <c r="U19"/>
      <c r="V19"/>
      <c r="W19"/>
      <c r="X19" s="10">
        <f t="shared" si="12"/>
        <v>5</v>
      </c>
      <c r="Y19" s="10">
        <f t="shared" si="13"/>
        <v>84.5</v>
      </c>
      <c r="Z19" s="10">
        <f t="shared" si="11"/>
        <v>3.2544378698224854</v>
      </c>
    </row>
    <row r="20" spans="1:29" x14ac:dyDescent="0.2">
      <c r="A20" t="s">
        <v>13</v>
      </c>
      <c r="B20">
        <v>10133</v>
      </c>
      <c r="C20" t="s">
        <v>144</v>
      </c>
      <c r="D20" t="s">
        <v>875</v>
      </c>
      <c r="E20" t="s">
        <v>165</v>
      </c>
      <c r="F20">
        <v>16.5</v>
      </c>
      <c r="G20">
        <v>55</v>
      </c>
      <c r="H20">
        <v>1</v>
      </c>
      <c r="I20">
        <v>2</v>
      </c>
      <c r="J20">
        <v>2</v>
      </c>
      <c r="K20">
        <v>1</v>
      </c>
      <c r="L20"/>
      <c r="M20"/>
      <c r="N20"/>
      <c r="O20"/>
      <c r="P20"/>
      <c r="Q20"/>
      <c r="R20"/>
      <c r="S20"/>
      <c r="T20"/>
      <c r="U20"/>
      <c r="V20"/>
      <c r="W20"/>
      <c r="X20" s="10">
        <f t="shared" si="12"/>
        <v>6</v>
      </c>
      <c r="Y20" s="10">
        <f t="shared" si="13"/>
        <v>99</v>
      </c>
      <c r="Z20" s="10">
        <f t="shared" si="11"/>
        <v>3.3333333333333335</v>
      </c>
      <c r="AC20">
        <f>SUM(Y20:Y72)</f>
        <v>894.5</v>
      </c>
    </row>
    <row r="21" spans="1:29" x14ac:dyDescent="0.2">
      <c r="A21" t="s">
        <v>13</v>
      </c>
      <c r="B21">
        <v>28045</v>
      </c>
      <c r="C21" t="s">
        <v>141</v>
      </c>
      <c r="D21" t="s">
        <v>876</v>
      </c>
      <c r="E21" t="s">
        <v>165</v>
      </c>
      <c r="F21">
        <v>21.5</v>
      </c>
      <c r="G21">
        <v>69</v>
      </c>
      <c r="H21">
        <v>1</v>
      </c>
      <c r="I21">
        <v>1</v>
      </c>
      <c r="J21">
        <v>1</v>
      </c>
      <c r="K21">
        <v>1</v>
      </c>
      <c r="L21">
        <v>1</v>
      </c>
      <c r="M21"/>
      <c r="N21"/>
      <c r="O21"/>
      <c r="P21"/>
      <c r="Q21"/>
      <c r="R21"/>
      <c r="S21"/>
      <c r="T21"/>
      <c r="U21"/>
      <c r="V21"/>
      <c r="W21"/>
      <c r="X21" s="10">
        <f t="shared" si="12"/>
        <v>5</v>
      </c>
      <c r="Y21" s="10">
        <f t="shared" si="13"/>
        <v>107.5</v>
      </c>
      <c r="Z21" s="10">
        <f t="shared" si="11"/>
        <v>3.2093023255813953</v>
      </c>
    </row>
    <row r="22" spans="1:29" x14ac:dyDescent="0.2">
      <c r="A22" t="s">
        <v>13</v>
      </c>
      <c r="B22">
        <v>82058</v>
      </c>
      <c r="C22" t="s">
        <v>128</v>
      </c>
      <c r="D22" t="s">
        <v>878</v>
      </c>
      <c r="E22" t="s">
        <v>877</v>
      </c>
      <c r="F22">
        <v>28</v>
      </c>
      <c r="G22">
        <v>89</v>
      </c>
      <c r="H22">
        <v>3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 s="10">
        <f t="shared" si="12"/>
        <v>3</v>
      </c>
      <c r="Y22" s="10">
        <f t="shared" si="13"/>
        <v>84</v>
      </c>
      <c r="Z22" s="10">
        <f t="shared" si="11"/>
        <v>3.1785714285714284</v>
      </c>
    </row>
    <row r="23" spans="1:29" x14ac:dyDescent="0.2">
      <c r="A23" t="s">
        <v>13</v>
      </c>
      <c r="B23">
        <v>9057</v>
      </c>
      <c r="C23" t="s">
        <v>144</v>
      </c>
      <c r="D23" t="s">
        <v>879</v>
      </c>
      <c r="E23" t="s">
        <v>877</v>
      </c>
      <c r="F23">
        <v>16</v>
      </c>
      <c r="G23">
        <v>49</v>
      </c>
      <c r="H23">
        <v>3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12"/>
        <v>3</v>
      </c>
      <c r="Y23" s="10">
        <f t="shared" si="13"/>
        <v>48</v>
      </c>
      <c r="Z23" s="10">
        <f t="shared" si="11"/>
        <v>3.0625</v>
      </c>
    </row>
    <row r="24" spans="1:29" x14ac:dyDescent="0.2">
      <c r="A24" t="s">
        <v>13</v>
      </c>
      <c r="B24">
        <v>72101</v>
      </c>
      <c r="C24" t="s">
        <v>124</v>
      </c>
      <c r="D24" t="s">
        <v>124</v>
      </c>
      <c r="E24" t="s">
        <v>123</v>
      </c>
      <c r="F24">
        <v>16</v>
      </c>
      <c r="G24">
        <v>49</v>
      </c>
      <c r="H24">
        <v>1</v>
      </c>
      <c r="I24">
        <v>1</v>
      </c>
      <c r="J24">
        <v>1</v>
      </c>
      <c r="K24">
        <v>1</v>
      </c>
      <c r="L24">
        <v>1</v>
      </c>
      <c r="M24"/>
      <c r="N24"/>
      <c r="O24"/>
      <c r="P24"/>
      <c r="Q24"/>
      <c r="R24"/>
      <c r="S24"/>
      <c r="T24"/>
      <c r="U24"/>
      <c r="V24"/>
      <c r="W24"/>
      <c r="X24" s="10">
        <f t="shared" si="12"/>
        <v>5</v>
      </c>
      <c r="Y24" s="10">
        <f t="shared" si="13"/>
        <v>80</v>
      </c>
      <c r="Z24" s="10">
        <f t="shared" si="11"/>
        <v>3.0625</v>
      </c>
    </row>
    <row r="25" spans="1:29" x14ac:dyDescent="0.2">
      <c r="A25" t="s">
        <v>13</v>
      </c>
      <c r="B25">
        <v>28093</v>
      </c>
      <c r="C25" t="s">
        <v>141</v>
      </c>
      <c r="D25" t="s">
        <v>880</v>
      </c>
      <c r="E25" t="s">
        <v>290</v>
      </c>
      <c r="F25">
        <v>20.5</v>
      </c>
      <c r="G25">
        <v>69</v>
      </c>
      <c r="H25">
        <v>1</v>
      </c>
      <c r="I25">
        <v>2</v>
      </c>
      <c r="J25">
        <v>1</v>
      </c>
      <c r="K25">
        <v>1</v>
      </c>
      <c r="L25">
        <v>1</v>
      </c>
      <c r="M25"/>
      <c r="N25"/>
      <c r="O25"/>
      <c r="P25"/>
      <c r="Q25"/>
      <c r="R25"/>
      <c r="S25"/>
      <c r="T25"/>
      <c r="U25"/>
      <c r="V25"/>
      <c r="W25"/>
      <c r="X25" s="10">
        <f t="shared" si="12"/>
        <v>6</v>
      </c>
      <c r="Y25" s="10">
        <f t="shared" si="13"/>
        <v>123</v>
      </c>
      <c r="Z25" s="10">
        <f t="shared" si="11"/>
        <v>3.3658536585365852</v>
      </c>
    </row>
    <row r="26" spans="1:29" x14ac:dyDescent="0.2">
      <c r="A26" t="s">
        <v>13</v>
      </c>
      <c r="B26">
        <v>27150</v>
      </c>
      <c r="C26" t="s">
        <v>141</v>
      </c>
      <c r="D26" t="s">
        <v>881</v>
      </c>
      <c r="E26" t="s">
        <v>248</v>
      </c>
      <c r="F26">
        <v>21.5</v>
      </c>
      <c r="G26">
        <v>69</v>
      </c>
      <c r="H26">
        <v>1</v>
      </c>
      <c r="I26">
        <v>1</v>
      </c>
      <c r="J26">
        <v>1</v>
      </c>
      <c r="K26">
        <v>1</v>
      </c>
      <c r="L26">
        <v>1</v>
      </c>
      <c r="M26"/>
      <c r="N26"/>
      <c r="O26"/>
      <c r="P26"/>
      <c r="Q26"/>
      <c r="R26"/>
      <c r="S26"/>
      <c r="T26"/>
      <c r="U26"/>
      <c r="V26"/>
      <c r="W26"/>
      <c r="X26" s="10">
        <f t="shared" si="12"/>
        <v>5</v>
      </c>
      <c r="Y26" s="10">
        <f t="shared" si="13"/>
        <v>107.5</v>
      </c>
      <c r="Z26" s="10">
        <f t="shared" si="11"/>
        <v>3.2093023255813953</v>
      </c>
    </row>
    <row r="27" spans="1:29" x14ac:dyDescent="0.2">
      <c r="A27" t="s">
        <v>13</v>
      </c>
      <c r="B27">
        <v>408</v>
      </c>
      <c r="C27" t="s">
        <v>144</v>
      </c>
      <c r="D27" t="s">
        <v>882</v>
      </c>
      <c r="E27" t="s">
        <v>75</v>
      </c>
      <c r="F27">
        <v>10</v>
      </c>
      <c r="G27">
        <v>35</v>
      </c>
      <c r="H27">
        <v>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12"/>
        <v>5</v>
      </c>
      <c r="Y27" s="10">
        <f t="shared" si="13"/>
        <v>50</v>
      </c>
      <c r="Z27" s="10">
        <f t="shared" si="11"/>
        <v>3.5</v>
      </c>
    </row>
    <row r="28" spans="1:29" x14ac:dyDescent="0.2">
      <c r="A28" t="s">
        <v>13</v>
      </c>
      <c r="B28">
        <v>68079</v>
      </c>
      <c r="C28" t="s">
        <v>124</v>
      </c>
      <c r="D28" t="s">
        <v>883</v>
      </c>
      <c r="E28" t="s">
        <v>248</v>
      </c>
      <c r="F28">
        <v>16.899999999999999</v>
      </c>
      <c r="G28">
        <v>55</v>
      </c>
      <c r="H28">
        <v>1</v>
      </c>
      <c r="I28">
        <v>1</v>
      </c>
      <c r="J28">
        <v>1</v>
      </c>
      <c r="K28">
        <v>1</v>
      </c>
      <c r="L28">
        <v>1</v>
      </c>
      <c r="M28"/>
      <c r="N28"/>
      <c r="O28"/>
      <c r="P28"/>
      <c r="Q28"/>
      <c r="R28"/>
      <c r="S28"/>
      <c r="T28"/>
      <c r="U28"/>
      <c r="V28"/>
      <c r="W28"/>
      <c r="X28" s="10">
        <f t="shared" si="12"/>
        <v>5</v>
      </c>
      <c r="Y28" s="10">
        <f t="shared" si="13"/>
        <v>84.5</v>
      </c>
      <c r="Z28" s="10">
        <f t="shared" si="11"/>
        <v>3.2544378698224854</v>
      </c>
    </row>
    <row r="29" spans="1:29" x14ac:dyDescent="0.2">
      <c r="A29" t="s">
        <v>13</v>
      </c>
      <c r="B29">
        <v>1664</v>
      </c>
      <c r="C29" t="s">
        <v>144</v>
      </c>
      <c r="D29" t="s">
        <v>884</v>
      </c>
      <c r="E29" t="s">
        <v>75</v>
      </c>
      <c r="F29">
        <v>8.5</v>
      </c>
      <c r="G29">
        <v>29</v>
      </c>
      <c r="H29">
        <v>3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12"/>
        <v>3</v>
      </c>
      <c r="Y29" s="10">
        <f t="shared" si="13"/>
        <v>25.5</v>
      </c>
      <c r="Z29" s="10">
        <f t="shared" si="11"/>
        <v>3.4117647058823528</v>
      </c>
    </row>
    <row r="30" spans="1:29" x14ac:dyDescent="0.2">
      <c r="A30" t="s">
        <v>13</v>
      </c>
      <c r="B30">
        <v>8925</v>
      </c>
      <c r="C30" t="s">
        <v>124</v>
      </c>
      <c r="D30" t="s">
        <v>885</v>
      </c>
      <c r="E30" t="s">
        <v>75</v>
      </c>
      <c r="F30">
        <v>8.5</v>
      </c>
      <c r="G30">
        <v>29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12"/>
        <v>3</v>
      </c>
      <c r="Y30" s="10">
        <f t="shared" si="13"/>
        <v>25.5</v>
      </c>
      <c r="Z30" s="10">
        <f t="shared" si="11"/>
        <v>3.4117647058823528</v>
      </c>
    </row>
    <row r="31" spans="1:29" x14ac:dyDescent="0.2">
      <c r="A31" t="s">
        <v>13</v>
      </c>
      <c r="B31" t="s">
        <v>886</v>
      </c>
      <c r="C31" t="s">
        <v>131</v>
      </c>
      <c r="D31" t="s">
        <v>887</v>
      </c>
      <c r="E31" t="s">
        <v>122</v>
      </c>
      <c r="F31">
        <v>5</v>
      </c>
      <c r="G31">
        <v>24</v>
      </c>
      <c r="H31">
        <v>12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12"/>
        <v>12</v>
      </c>
      <c r="Y31" s="10">
        <f t="shared" si="13"/>
        <v>60</v>
      </c>
      <c r="Z31" s="10">
        <f t="shared" si="11"/>
        <v>4.8</v>
      </c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12"/>
        <v>0</v>
      </c>
      <c r="Y32" s="10">
        <f t="shared" si="13"/>
        <v>0</v>
      </c>
      <c r="Z32" s="10" t="e">
        <f t="shared" si="11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ref="X33:X36" si="15">SUM(H33:M33)</f>
        <v>0</v>
      </c>
      <c r="Y33" s="10">
        <f t="shared" ref="Y33:Y36" si="16">F33*X33</f>
        <v>0</v>
      </c>
      <c r="Z33" s="10" t="e">
        <f t="shared" si="11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15"/>
        <v>0</v>
      </c>
      <c r="Y34" s="10">
        <f t="shared" si="16"/>
        <v>0</v>
      </c>
      <c r="Z34" s="10" t="e">
        <f t="shared" si="11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15"/>
        <v>0</v>
      </c>
      <c r="Y35" s="10">
        <f t="shared" si="16"/>
        <v>0</v>
      </c>
      <c r="Z35" s="10" t="e">
        <f t="shared" si="11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15"/>
        <v>0</v>
      </c>
      <c r="Y36" s="10">
        <f t="shared" si="16"/>
        <v>0</v>
      </c>
      <c r="Z36" s="10" t="e">
        <f t="shared" si="11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1"/>
        <v>0</v>
      </c>
      <c r="Y37" s="10">
        <f t="shared" si="2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1"/>
        <v>0</v>
      </c>
      <c r="Y38" s="10">
        <f t="shared" si="2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1"/>
        <v>0</v>
      </c>
      <c r="Y39" s="10">
        <f t="shared" si="2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1"/>
        <v>0</v>
      </c>
      <c r="Y40" s="10">
        <f t="shared" si="2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1"/>
        <v>0</v>
      </c>
      <c r="Y41" s="10">
        <f t="shared" si="2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1"/>
        <v>0</v>
      </c>
      <c r="Y42" s="10">
        <f t="shared" si="2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1"/>
        <v>0</v>
      </c>
      <c r="Y43" s="10">
        <f t="shared" si="2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1"/>
        <v>0</v>
      </c>
      <c r="Y44" s="10">
        <f t="shared" si="2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1"/>
        <v>0</v>
      </c>
      <c r="Y45" s="10">
        <f t="shared" si="2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1"/>
        <v>0</v>
      </c>
      <c r="Y46" s="10">
        <f t="shared" si="2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1"/>
        <v>0</v>
      </c>
      <c r="Y47" s="10">
        <f t="shared" si="2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1"/>
        <v>0</v>
      </c>
      <c r="Y48" s="10">
        <f t="shared" si="2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1"/>
        <v>0</v>
      </c>
      <c r="Y49" s="10">
        <f t="shared" si="2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1"/>
        <v>0</v>
      </c>
      <c r="Y50" s="10">
        <f t="shared" si="2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1"/>
        <v>0</v>
      </c>
      <c r="Y51" s="10">
        <f t="shared" si="2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1"/>
        <v>0</v>
      </c>
      <c r="Y52" s="10">
        <f t="shared" si="2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1"/>
        <v>0</v>
      </c>
      <c r="Y53" s="10">
        <f t="shared" si="2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1"/>
        <v>0</v>
      </c>
      <c r="Y54" s="10">
        <f t="shared" si="2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1"/>
        <v>0</v>
      </c>
      <c r="Y55" s="10">
        <f t="shared" si="2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1"/>
        <v>0</v>
      </c>
      <c r="Y56" s="10">
        <f t="shared" si="2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1"/>
        <v>0</v>
      </c>
      <c r="Y57" s="10">
        <f t="shared" si="2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1"/>
        <v>0</v>
      </c>
      <c r="Y58" s="10">
        <f t="shared" si="2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1"/>
        <v>0</v>
      </c>
      <c r="Y59" s="10">
        <f t="shared" si="2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1"/>
        <v>0</v>
      </c>
      <c r="Y60" s="10">
        <f t="shared" si="2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1"/>
        <v>0</v>
      </c>
      <c r="Y61" s="10">
        <f t="shared" si="2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1"/>
        <v>0</v>
      </c>
      <c r="Y62" s="10">
        <f t="shared" si="2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1"/>
        <v>0</v>
      </c>
      <c r="Y63" s="10">
        <f t="shared" si="2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1"/>
        <v>0</v>
      </c>
      <c r="Y64" s="10">
        <f t="shared" si="2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ref="X65:X128" si="17">SUM(H65:M65)</f>
        <v>0</v>
      </c>
      <c r="Y65" s="10">
        <f t="shared" si="2"/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si="17"/>
        <v>0</v>
      </c>
      <c r="Y66" s="10">
        <f t="shared" ref="Y66:Y129" si="18">F66*X66</f>
        <v>0</v>
      </c>
      <c r="Z66" s="10" t="e">
        <f t="shared" ref="Z66:Z77" si="19">SUM(G66/F66)</f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7"/>
        <v>0</v>
      </c>
      <c r="Y67" s="10">
        <f t="shared" si="18"/>
        <v>0</v>
      </c>
      <c r="Z67" s="10" t="e">
        <f t="shared" si="19"/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7"/>
        <v>0</v>
      </c>
      <c r="Y68" s="10">
        <f t="shared" si="18"/>
        <v>0</v>
      </c>
      <c r="Z68" s="10" t="e">
        <f t="shared" si="19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7"/>
        <v>0</v>
      </c>
      <c r="Y69" s="10">
        <f t="shared" si="18"/>
        <v>0</v>
      </c>
      <c r="Z69" s="10" t="e">
        <f t="shared" si="19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7"/>
        <v>0</v>
      </c>
      <c r="Y70" s="10">
        <f t="shared" si="18"/>
        <v>0</v>
      </c>
      <c r="Z70" s="10" t="e">
        <f t="shared" si="19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7"/>
        <v>0</v>
      </c>
      <c r="Y71" s="10">
        <f t="shared" si="18"/>
        <v>0</v>
      </c>
      <c r="Z71" s="10" t="e">
        <f t="shared" si="19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7"/>
        <v>0</v>
      </c>
      <c r="Y72" s="10">
        <f t="shared" si="18"/>
        <v>0</v>
      </c>
      <c r="Z72" s="10" t="e">
        <f t="shared" si="19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7"/>
        <v>0</v>
      </c>
      <c r="Y73" s="10">
        <f t="shared" si="18"/>
        <v>0</v>
      </c>
      <c r="Z73" s="10" t="e">
        <f t="shared" si="19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7"/>
        <v>0</v>
      </c>
      <c r="Y74" s="10">
        <f t="shared" si="18"/>
        <v>0</v>
      </c>
      <c r="Z74" s="10" t="e">
        <f t="shared" si="19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7"/>
        <v>0</v>
      </c>
      <c r="Y75" s="10">
        <f t="shared" si="18"/>
        <v>0</v>
      </c>
      <c r="Z75" s="10" t="e">
        <f t="shared" si="19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7"/>
        <v>0</v>
      </c>
      <c r="Y76" s="10">
        <f t="shared" si="18"/>
        <v>0</v>
      </c>
      <c r="Z76" s="10" t="e">
        <f t="shared" si="19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7"/>
        <v>0</v>
      </c>
      <c r="Y77" s="10">
        <f t="shared" si="18"/>
        <v>0</v>
      </c>
      <c r="Z77" s="10" t="e">
        <f t="shared" si="19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7"/>
        <v>0</v>
      </c>
      <c r="Y78" s="10">
        <f t="shared" si="18"/>
        <v>0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7"/>
        <v>0</v>
      </c>
      <c r="Y79" s="10">
        <f t="shared" si="18"/>
        <v>0</v>
      </c>
      <c r="Z79" s="10" t="e">
        <f t="shared" ref="Z79:Z86" si="20">SUM(G79/F79)</f>
        <v>#DIV/0!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7"/>
        <v>0</v>
      </c>
      <c r="Y80" s="10">
        <f t="shared" si="18"/>
        <v>0</v>
      </c>
      <c r="Z80" s="10" t="e">
        <f t="shared" si="20"/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7"/>
        <v>0</v>
      </c>
      <c r="Y81" s="10">
        <f t="shared" si="18"/>
        <v>0</v>
      </c>
      <c r="Z81" s="10" t="e">
        <f t="shared" si="20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7"/>
        <v>0</v>
      </c>
      <c r="Y82" s="10">
        <f t="shared" si="18"/>
        <v>0</v>
      </c>
      <c r="Z82" s="10" t="e">
        <f t="shared" si="20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7"/>
        <v>0</v>
      </c>
      <c r="Y83" s="10">
        <f t="shared" si="18"/>
        <v>0</v>
      </c>
      <c r="Z83" s="10" t="e">
        <f t="shared" si="20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7"/>
        <v>0</v>
      </c>
      <c r="Y84" s="10">
        <f t="shared" si="18"/>
        <v>0</v>
      </c>
      <c r="Z84" s="10" t="e">
        <f t="shared" si="20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7"/>
        <v>0</v>
      </c>
      <c r="Y85" s="10">
        <f t="shared" si="18"/>
        <v>0</v>
      </c>
      <c r="Z85" s="10" t="e">
        <f t="shared" si="20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7"/>
        <v>0</v>
      </c>
      <c r="Y86" s="10">
        <f t="shared" si="18"/>
        <v>0</v>
      </c>
      <c r="Z86" s="10" t="e">
        <f t="shared" si="20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7"/>
        <v>0</v>
      </c>
      <c r="Y87" s="10">
        <f t="shared" si="18"/>
        <v>0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7"/>
        <v>0</v>
      </c>
      <c r="Y88" s="10">
        <f t="shared" si="18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7"/>
        <v>0</v>
      </c>
      <c r="Y89" s="10">
        <f t="shared" si="18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7"/>
        <v>0</v>
      </c>
      <c r="Y90" s="10">
        <f t="shared" si="18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7"/>
        <v>0</v>
      </c>
      <c r="Y91" s="10">
        <f t="shared" si="18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7"/>
        <v>0</v>
      </c>
      <c r="Y92" s="10">
        <f t="shared" si="18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7"/>
        <v>0</v>
      </c>
      <c r="Y93" s="10">
        <f t="shared" si="18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7"/>
        <v>0</v>
      </c>
      <c r="Y94" s="10">
        <f t="shared" si="18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7"/>
        <v>0</v>
      </c>
      <c r="Y95" s="10">
        <f t="shared" si="18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7"/>
        <v>0</v>
      </c>
      <c r="Y96" s="10">
        <f t="shared" si="18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7"/>
        <v>0</v>
      </c>
      <c r="Y97" s="10">
        <f t="shared" si="18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7"/>
        <v>0</v>
      </c>
      <c r="Y98" s="10">
        <f t="shared" si="18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7"/>
        <v>0</v>
      </c>
      <c r="Y99" s="10">
        <f t="shared" si="18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7"/>
        <v>0</v>
      </c>
      <c r="Y100" s="10">
        <f t="shared" si="18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7"/>
        <v>0</v>
      </c>
      <c r="Y101" s="10">
        <f t="shared" si="18"/>
        <v>0</v>
      </c>
      <c r="Z101" s="10" t="s">
        <v>50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7"/>
        <v>0</v>
      </c>
      <c r="Y102" s="10">
        <f t="shared" si="18"/>
        <v>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7"/>
        <v>0</v>
      </c>
      <c r="Y103" s="10">
        <f t="shared" si="18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7"/>
        <v>0</v>
      </c>
      <c r="Y104" s="10">
        <f t="shared" si="18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7"/>
        <v>0</v>
      </c>
      <c r="Y105" s="10">
        <f t="shared" si="18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7"/>
        <v>0</v>
      </c>
      <c r="Y106" s="10">
        <f t="shared" si="18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7"/>
        <v>0</v>
      </c>
      <c r="Y107" s="10">
        <f t="shared" si="18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7"/>
        <v>0</v>
      </c>
      <c r="Y108" s="10">
        <f t="shared" si="18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7"/>
        <v>0</v>
      </c>
      <c r="Y109" s="10">
        <f t="shared" si="18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7"/>
        <v>0</v>
      </c>
      <c r="Y110" s="10">
        <f t="shared" si="18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7"/>
        <v>0</v>
      </c>
      <c r="Y111" s="10">
        <f t="shared" si="18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7"/>
        <v>0</v>
      </c>
      <c r="Y112" s="10">
        <f t="shared" si="18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7"/>
        <v>0</v>
      </c>
      <c r="Y113" s="10">
        <f t="shared" si="18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7"/>
        <v>0</v>
      </c>
      <c r="Y114" s="10">
        <f t="shared" si="18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7"/>
        <v>0</v>
      </c>
      <c r="Y115" s="10">
        <f t="shared" si="18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7"/>
        <v>0</v>
      </c>
      <c r="Y116" s="10">
        <f t="shared" si="18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7"/>
        <v>0</v>
      </c>
      <c r="Y117" s="10">
        <f t="shared" si="18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7"/>
        <v>0</v>
      </c>
      <c r="Y118" s="10">
        <f t="shared" si="18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7"/>
        <v>0</v>
      </c>
      <c r="Y119" s="10">
        <f t="shared" si="18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7"/>
        <v>0</v>
      </c>
      <c r="Y120" s="10">
        <f t="shared" si="18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7"/>
        <v>0</v>
      </c>
      <c r="Y121" s="10">
        <f t="shared" si="18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7"/>
        <v>0</v>
      </c>
      <c r="Y122" s="10">
        <f t="shared" si="18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7"/>
        <v>0</v>
      </c>
      <c r="Y123" s="10">
        <f t="shared" si="18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7"/>
        <v>0</v>
      </c>
      <c r="Y124" s="10">
        <f t="shared" si="18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7"/>
        <v>0</v>
      </c>
      <c r="Y125" s="10">
        <f t="shared" si="18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7"/>
        <v>0</v>
      </c>
      <c r="Y126" s="10">
        <f t="shared" si="18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7"/>
        <v>0</v>
      </c>
      <c r="Y127" s="10">
        <f t="shared" si="18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7"/>
        <v>0</v>
      </c>
      <c r="Y128" s="10">
        <f t="shared" si="18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ref="X129:X188" si="21">SUM(H129:M129)</f>
        <v>0</v>
      </c>
      <c r="Y129" s="10">
        <f t="shared" si="18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si="21"/>
        <v>0</v>
      </c>
      <c r="Y130" s="10">
        <f t="shared" ref="Y130:Y188" si="22">F130*X130</f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21"/>
        <v>0</v>
      </c>
      <c r="Y131" s="10">
        <f t="shared" si="22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21"/>
        <v>0</v>
      </c>
      <c r="Y132" s="10">
        <f t="shared" si="22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21"/>
        <v>0</v>
      </c>
      <c r="Y133" s="10">
        <f t="shared" si="22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21"/>
        <v>0</v>
      </c>
      <c r="Y134" s="10">
        <f t="shared" si="22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21"/>
        <v>0</v>
      </c>
      <c r="Y135" s="10">
        <f t="shared" si="22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21"/>
        <v>0</v>
      </c>
      <c r="Y136" s="10">
        <f t="shared" si="22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21"/>
        <v>0</v>
      </c>
      <c r="Y137" s="10">
        <f t="shared" si="22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21"/>
        <v>0</v>
      </c>
      <c r="Y138" s="10">
        <f t="shared" si="22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21"/>
        <v>0</v>
      </c>
      <c r="Y139" s="10">
        <f t="shared" si="22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21"/>
        <v>0</v>
      </c>
      <c r="Y140" s="10">
        <f t="shared" si="22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21"/>
        <v>0</v>
      </c>
      <c r="Y141" s="10">
        <f t="shared" si="22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21"/>
        <v>0</v>
      </c>
      <c r="Y142" s="10">
        <f t="shared" si="22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21"/>
        <v>0</v>
      </c>
      <c r="Y143" s="10">
        <f t="shared" si="22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21"/>
        <v>0</v>
      </c>
      <c r="Y144" s="10">
        <f t="shared" si="22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21"/>
        <v>0</v>
      </c>
      <c r="Y145" s="10">
        <f t="shared" si="22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21"/>
        <v>0</v>
      </c>
      <c r="Y146" s="10">
        <f t="shared" si="22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21"/>
        <v>0</v>
      </c>
      <c r="Y147" s="10">
        <f t="shared" si="22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21"/>
        <v>0</v>
      </c>
      <c r="Y148" s="10">
        <f t="shared" si="22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21"/>
        <v>0</v>
      </c>
      <c r="Y149" s="10">
        <f t="shared" si="22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21"/>
        <v>0</v>
      </c>
      <c r="Y150" s="10">
        <f t="shared" si="22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21"/>
        <v>0</v>
      </c>
      <c r="Y151" s="10">
        <f t="shared" si="22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21"/>
        <v>0</v>
      </c>
      <c r="Y152" s="10">
        <f t="shared" si="22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21"/>
        <v>0</v>
      </c>
      <c r="Y153" s="10">
        <f t="shared" si="22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21"/>
        <v>0</v>
      </c>
      <c r="Y154" s="10">
        <f t="shared" si="22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21"/>
        <v>0</v>
      </c>
      <c r="Y155" s="10">
        <f t="shared" si="22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21"/>
        <v>0</v>
      </c>
      <c r="Y156" s="10">
        <f t="shared" si="22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21"/>
        <v>0</v>
      </c>
      <c r="Y157" s="10">
        <f t="shared" si="22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21"/>
        <v>0</v>
      </c>
      <c r="Y158" s="10">
        <f t="shared" si="22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21"/>
        <v>0</v>
      </c>
      <c r="Y159" s="10">
        <f t="shared" si="22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21"/>
        <v>0</v>
      </c>
      <c r="Y160" s="10">
        <f t="shared" si="22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21"/>
        <v>0</v>
      </c>
      <c r="Y161" s="10">
        <f t="shared" si="22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21"/>
        <v>0</v>
      </c>
      <c r="Y162" s="10">
        <f t="shared" si="22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21"/>
        <v>0</v>
      </c>
      <c r="Y163" s="10">
        <f t="shared" si="22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21"/>
        <v>0</v>
      </c>
      <c r="Y164" s="10">
        <f t="shared" si="22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21"/>
        <v>0</v>
      </c>
      <c r="Y165" s="10">
        <f t="shared" si="22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21"/>
        <v>0</v>
      </c>
      <c r="Y166" s="10">
        <f t="shared" si="22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21"/>
        <v>0</v>
      </c>
      <c r="Y167" s="10">
        <f t="shared" si="22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21"/>
        <v>0</v>
      </c>
      <c r="Y168" s="10">
        <f t="shared" si="22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21"/>
        <v>0</v>
      </c>
      <c r="Y169" s="10">
        <f t="shared" si="22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21"/>
        <v>0</v>
      </c>
      <c r="Y170" s="10">
        <f t="shared" si="22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21"/>
        <v>0</v>
      </c>
      <c r="Y171" s="10">
        <f t="shared" si="22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21"/>
        <v>0</v>
      </c>
      <c r="Y172" s="10">
        <f t="shared" si="22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21"/>
        <v>0</v>
      </c>
      <c r="Y173" s="10">
        <f t="shared" si="22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21"/>
        <v>0</v>
      </c>
      <c r="Y174" s="10">
        <f t="shared" si="22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21"/>
        <v>0</v>
      </c>
      <c r="Y175" s="10">
        <f t="shared" si="22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21"/>
        <v>0</v>
      </c>
      <c r="Y176" s="10">
        <f t="shared" si="22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21"/>
        <v>0</v>
      </c>
      <c r="Y177" s="10">
        <f t="shared" si="22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21"/>
        <v>0</v>
      </c>
      <c r="Y178" s="10">
        <f t="shared" si="22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21"/>
        <v>0</v>
      </c>
      <c r="Y179" s="10">
        <f t="shared" si="22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21"/>
        <v>0</v>
      </c>
      <c r="Y180" s="10">
        <f t="shared" si="22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21"/>
        <v>0</v>
      </c>
      <c r="Y181" s="10">
        <f t="shared" si="22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21"/>
        <v>0</v>
      </c>
      <c r="Y182" s="10">
        <f t="shared" si="22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21"/>
        <v>0</v>
      </c>
      <c r="Y183" s="10">
        <f t="shared" si="22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21"/>
        <v>0</v>
      </c>
      <c r="Y184" s="10">
        <f t="shared" si="22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21"/>
        <v>0</v>
      </c>
      <c r="Y185" s="10">
        <f t="shared" si="22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21"/>
        <v>0</v>
      </c>
      <c r="Y186" s="10">
        <f t="shared" si="22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21"/>
        <v>0</v>
      </c>
      <c r="Y187" s="10">
        <f t="shared" si="22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21"/>
        <v>0</v>
      </c>
      <c r="Y188" s="10">
        <f t="shared" si="22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 s="10">
        <f>SUM(X3:X189)</f>
        <v>127</v>
      </c>
      <c r="Y190" s="10">
        <f>SUM(Y3:Y189)</f>
        <v>2076</v>
      </c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</sheetData>
  <sortState xmlns:xlrd2="http://schemas.microsoft.com/office/spreadsheetml/2017/richdata2" ref="A7:Z36">
    <sortCondition ref="B7:B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10"/>
  <sheetViews>
    <sheetView workbookViewId="0">
      <selection activeCell="Y17" sqref="Y17:Y22"/>
    </sheetView>
  </sheetViews>
  <sheetFormatPr baseColWidth="10" defaultColWidth="8.83203125" defaultRowHeight="15" x14ac:dyDescent="0.2"/>
  <cols>
    <col min="1" max="1" width="8.83203125" style="10"/>
    <col min="2" max="2" width="10.5" style="10" bestFit="1" customWidth="1"/>
    <col min="3" max="3" width="11" style="10" bestFit="1" customWidth="1"/>
    <col min="4" max="4" width="31.5" style="10" bestFit="1" customWidth="1"/>
    <col min="5" max="5" width="11" style="10" bestFit="1" customWidth="1"/>
    <col min="6" max="6" width="9.6640625" style="10" customWidth="1"/>
    <col min="7" max="7" width="11" style="10" bestFit="1" customWidth="1"/>
    <col min="8" max="23" width="4.83203125" style="10" customWidth="1"/>
    <col min="24" max="24" width="8.6640625" style="10" bestFit="1" customWidth="1"/>
    <col min="25" max="25" width="6.1640625" style="10" bestFit="1" customWidth="1"/>
    <col min="26" max="26" width="8.83203125" style="10"/>
    <col min="28" max="28" width="11.5" bestFit="1" customWidth="1"/>
    <col min="32" max="16384" width="8.83203125" style="10"/>
  </cols>
  <sheetData>
    <row r="1" spans="1:39" ht="16" x14ac:dyDescent="0.2">
      <c r="A1" s="8" t="s">
        <v>78</v>
      </c>
      <c r="B1" s="9"/>
      <c r="C1" s="9" t="s">
        <v>79</v>
      </c>
      <c r="D1" s="9" t="s">
        <v>389</v>
      </c>
      <c r="E1" s="9"/>
      <c r="F1" s="9">
        <f>X191</f>
        <v>67</v>
      </c>
      <c r="G1" s="9">
        <f>Y191</f>
        <v>4224</v>
      </c>
      <c r="H1" s="9">
        <v>8</v>
      </c>
      <c r="I1" s="9">
        <v>10</v>
      </c>
      <c r="J1" s="9">
        <v>12</v>
      </c>
      <c r="K1" s="9">
        <v>14</v>
      </c>
      <c r="L1" s="9">
        <v>16</v>
      </c>
      <c r="M1" s="9"/>
      <c r="N1" s="9">
        <v>6</v>
      </c>
      <c r="O1" s="9">
        <v>20</v>
      </c>
      <c r="P1" s="9">
        <v>4</v>
      </c>
      <c r="Q1" s="9"/>
      <c r="R1" s="9"/>
      <c r="S1" s="9"/>
      <c r="T1" s="9"/>
      <c r="U1" s="9"/>
      <c r="V1" s="9"/>
      <c r="W1" s="9"/>
      <c r="X1" s="9"/>
      <c r="Y1" s="9"/>
      <c r="Z1" s="9"/>
      <c r="AG1" s="10" t="str">
        <f>$A$1</f>
        <v>FrankLyman</v>
      </c>
      <c r="AH1" s="10" t="str">
        <f t="shared" ref="AH1:AM1" si="0">$A$1</f>
        <v>FrankLyman</v>
      </c>
      <c r="AI1" s="10" t="str">
        <f t="shared" si="0"/>
        <v>FrankLyman</v>
      </c>
      <c r="AJ1" s="10" t="str">
        <f t="shared" si="0"/>
        <v>FrankLyman</v>
      </c>
      <c r="AK1" s="10" t="str">
        <f t="shared" si="0"/>
        <v>FrankLyman</v>
      </c>
      <c r="AL1" s="10" t="str">
        <f t="shared" si="0"/>
        <v>FrankLyman</v>
      </c>
      <c r="AM1" s="10" t="str">
        <f t="shared" si="0"/>
        <v>FrankLyman</v>
      </c>
    </row>
    <row r="2" spans="1:39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9" t="s">
        <v>40</v>
      </c>
      <c r="G2" s="9" t="s">
        <v>41</v>
      </c>
      <c r="H2" s="10">
        <v>8</v>
      </c>
      <c r="I2" s="10" t="s">
        <v>52</v>
      </c>
      <c r="J2" s="10">
        <v>10</v>
      </c>
      <c r="K2" s="10" t="s">
        <v>53</v>
      </c>
      <c r="L2" s="10" t="s">
        <v>54</v>
      </c>
      <c r="M2" s="10">
        <v>12</v>
      </c>
      <c r="N2" s="10" t="s">
        <v>55</v>
      </c>
      <c r="O2" s="10" t="s">
        <v>56</v>
      </c>
      <c r="P2" s="10">
        <v>14</v>
      </c>
      <c r="Q2" s="10" t="s">
        <v>57</v>
      </c>
      <c r="R2" s="10" t="s">
        <v>58</v>
      </c>
      <c r="S2" s="10">
        <v>16</v>
      </c>
      <c r="T2" s="10" t="s">
        <v>59</v>
      </c>
      <c r="U2" s="10">
        <v>18</v>
      </c>
      <c r="V2" s="10">
        <v>6</v>
      </c>
      <c r="W2" s="10" t="s">
        <v>60</v>
      </c>
      <c r="X2" s="9" t="s">
        <v>42</v>
      </c>
      <c r="Y2" s="9" t="s">
        <v>6</v>
      </c>
      <c r="Z2" s="9" t="s">
        <v>43</v>
      </c>
      <c r="AG2" s="10" t="s">
        <v>6</v>
      </c>
      <c r="AH2" s="10" t="s">
        <v>44</v>
      </c>
      <c r="AI2" s="10" t="s">
        <v>45</v>
      </c>
      <c r="AJ2" s="10" t="s">
        <v>46</v>
      </c>
      <c r="AK2" s="10" t="s">
        <v>47</v>
      </c>
      <c r="AL2" s="10" t="s">
        <v>48</v>
      </c>
      <c r="AM2" s="10" t="s">
        <v>49</v>
      </c>
    </row>
    <row r="3" spans="1:39" x14ac:dyDescent="0.2">
      <c r="H3" t="s">
        <v>61</v>
      </c>
      <c r="I3" t="s">
        <v>62</v>
      </c>
      <c r="J3" t="s">
        <v>63</v>
      </c>
      <c r="K3" t="s">
        <v>64</v>
      </c>
      <c r="L3" t="s">
        <v>65</v>
      </c>
      <c r="M3" t="s">
        <v>66</v>
      </c>
      <c r="N3"/>
      <c r="O3"/>
      <c r="P3"/>
      <c r="Q3"/>
      <c r="R3"/>
      <c r="S3"/>
      <c r="T3"/>
      <c r="U3"/>
      <c r="V3"/>
      <c r="W3"/>
      <c r="X3"/>
      <c r="Y3"/>
      <c r="Z3"/>
      <c r="AF3" s="10" t="s">
        <v>12</v>
      </c>
      <c r="AG3" s="10">
        <f t="shared" ref="AG3:AG14" si="1">SUMIF($A$3:$A$184,AF3,$Y$3:$Y$184)</f>
        <v>0</v>
      </c>
      <c r="AH3" s="10">
        <f t="shared" ref="AH3:AH14" si="2">SUMIF($A$3:$A$184,AF3,$H$3:$H$184)</f>
        <v>0</v>
      </c>
      <c r="AI3" s="10">
        <f t="shared" ref="AI3:AI14" si="3">SUMIF($A$3:$A$184,AF3,$I$3:$I$184)</f>
        <v>0</v>
      </c>
      <c r="AJ3" s="10">
        <f t="shared" ref="AJ3:AJ14" si="4">SUMIF($A$3:$A$184,AF3,$J$3:$J$184)</f>
        <v>0</v>
      </c>
      <c r="AK3" s="10">
        <f t="shared" ref="AK3:AK14" si="5">SUMIF($A$3:$A$184,AF3,$K$3:$K$184)</f>
        <v>0</v>
      </c>
      <c r="AL3" s="10">
        <f t="shared" ref="AL3:AL14" si="6">SUMIF($A$3:$A$184,AF3,$L$3:$L$184)</f>
        <v>0</v>
      </c>
      <c r="AM3" s="10">
        <f t="shared" ref="AM3:AM14" si="7">SUMIF($A$3:$A$184,AF3,$M$3:$M$184)</f>
        <v>0</v>
      </c>
    </row>
    <row r="4" spans="1:39" x14ac:dyDescent="0.2">
      <c r="A4"/>
      <c r="B4"/>
      <c r="C4"/>
      <c r="D4"/>
      <c r="E4"/>
      <c r="F4"/>
      <c r="G4"/>
      <c r="H4">
        <v>36</v>
      </c>
      <c r="I4">
        <v>37</v>
      </c>
      <c r="J4">
        <v>38</v>
      </c>
      <c r="K4">
        <v>39</v>
      </c>
      <c r="L4">
        <v>40</v>
      </c>
      <c r="M4">
        <v>41</v>
      </c>
      <c r="N4">
        <v>42</v>
      </c>
      <c r="O4">
        <v>35</v>
      </c>
      <c r="P4"/>
      <c r="Q4"/>
      <c r="R4"/>
      <c r="S4"/>
      <c r="T4"/>
      <c r="U4"/>
      <c r="V4"/>
      <c r="W4"/>
      <c r="X4"/>
      <c r="Y4"/>
      <c r="Z4"/>
      <c r="AF4" s="10" t="s">
        <v>13</v>
      </c>
      <c r="AG4" s="10">
        <f t="shared" si="1"/>
        <v>2626</v>
      </c>
      <c r="AH4" s="10">
        <f t="shared" si="2"/>
        <v>1</v>
      </c>
      <c r="AI4" s="10">
        <f t="shared" si="3"/>
        <v>10</v>
      </c>
      <c r="AJ4" s="10">
        <f t="shared" si="4"/>
        <v>15</v>
      </c>
      <c r="AK4" s="10">
        <f t="shared" si="5"/>
        <v>10</v>
      </c>
      <c r="AL4" s="10">
        <f t="shared" si="6"/>
        <v>6</v>
      </c>
      <c r="AM4" s="10">
        <f t="shared" si="7"/>
        <v>0</v>
      </c>
    </row>
    <row r="5" spans="1:39" x14ac:dyDescent="0.2">
      <c r="A5"/>
      <c r="B5"/>
      <c r="C5"/>
      <c r="D5"/>
      <c r="E5"/>
      <c r="F5"/>
      <c r="G5"/>
      <c r="H5" s="34">
        <v>36</v>
      </c>
      <c r="I5" s="34">
        <v>37</v>
      </c>
      <c r="J5" s="34">
        <v>38</v>
      </c>
      <c r="K5" s="34">
        <v>39</v>
      </c>
      <c r="L5" s="34">
        <v>40</v>
      </c>
      <c r="M5" s="34">
        <v>40.5</v>
      </c>
      <c r="N5" s="34">
        <v>41</v>
      </c>
      <c r="O5" s="34">
        <v>38.5</v>
      </c>
      <c r="P5" s="34">
        <v>39.5</v>
      </c>
      <c r="Q5" s="34">
        <v>42</v>
      </c>
      <c r="R5" s="34">
        <v>35.5</v>
      </c>
      <c r="S5" s="34">
        <v>37.5</v>
      </c>
      <c r="T5" s="34">
        <v>41.5</v>
      </c>
      <c r="U5"/>
      <c r="V5"/>
      <c r="W5"/>
      <c r="X5"/>
      <c r="Y5"/>
      <c r="Z5"/>
      <c r="AF5" s="10" t="s">
        <v>14</v>
      </c>
      <c r="AG5" s="10">
        <f t="shared" si="1"/>
        <v>1598</v>
      </c>
      <c r="AH5" s="10">
        <f t="shared" si="2"/>
        <v>0</v>
      </c>
      <c r="AI5" s="10">
        <f t="shared" si="3"/>
        <v>6</v>
      </c>
      <c r="AJ5" s="10">
        <f t="shared" si="4"/>
        <v>7</v>
      </c>
      <c r="AK5" s="10">
        <f t="shared" si="5"/>
        <v>6</v>
      </c>
      <c r="AL5" s="10">
        <f t="shared" si="6"/>
        <v>6</v>
      </c>
      <c r="AM5" s="10">
        <f t="shared" si="7"/>
        <v>0</v>
      </c>
    </row>
    <row r="6" spans="1:39" x14ac:dyDescent="0.2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F6" s="10" t="s">
        <v>15</v>
      </c>
      <c r="AG6" s="10">
        <f t="shared" si="1"/>
        <v>0</v>
      </c>
      <c r="AH6" s="10">
        <f t="shared" si="2"/>
        <v>0</v>
      </c>
      <c r="AI6" s="10">
        <f t="shared" si="3"/>
        <v>0</v>
      </c>
      <c r="AJ6" s="10">
        <f t="shared" si="4"/>
        <v>0</v>
      </c>
      <c r="AK6" s="10">
        <f t="shared" si="5"/>
        <v>0</v>
      </c>
      <c r="AL6" s="10">
        <f t="shared" si="6"/>
        <v>0</v>
      </c>
      <c r="AM6" s="10">
        <f t="shared" si="7"/>
        <v>0</v>
      </c>
    </row>
    <row r="7" spans="1:39" x14ac:dyDescent="0.2">
      <c r="A7" t="s">
        <v>13</v>
      </c>
      <c r="B7">
        <v>186788</v>
      </c>
      <c r="C7" t="s">
        <v>141</v>
      </c>
      <c r="D7" t="s">
        <v>487</v>
      </c>
      <c r="E7" t="s">
        <v>148</v>
      </c>
      <c r="F7">
        <v>59</v>
      </c>
      <c r="G7">
        <v>169</v>
      </c>
      <c r="H7"/>
      <c r="I7">
        <v>1</v>
      </c>
      <c r="J7">
        <v>2</v>
      </c>
      <c r="K7">
        <v>1</v>
      </c>
      <c r="L7"/>
      <c r="M7"/>
      <c r="N7"/>
      <c r="O7"/>
      <c r="P7"/>
      <c r="Q7"/>
      <c r="R7"/>
      <c r="S7"/>
      <c r="T7"/>
      <c r="U7"/>
      <c r="V7"/>
      <c r="W7"/>
      <c r="X7" s="10">
        <f t="shared" ref="X7:X65" si="8">SUM(H7:M7)</f>
        <v>4</v>
      </c>
      <c r="Y7" s="10">
        <f t="shared" ref="Y7:Y65" si="9">F7*X7</f>
        <v>236</v>
      </c>
      <c r="Z7" s="10">
        <f t="shared" ref="Z7:Z66" si="10">SUM(G7/F7)</f>
        <v>2.8644067796610169</v>
      </c>
      <c r="AF7" s="10" t="s">
        <v>16</v>
      </c>
      <c r="AG7" s="10">
        <f t="shared" si="1"/>
        <v>0</v>
      </c>
      <c r="AH7" s="10">
        <f t="shared" si="2"/>
        <v>0</v>
      </c>
      <c r="AI7" s="10">
        <f t="shared" si="3"/>
        <v>0</v>
      </c>
      <c r="AJ7" s="10">
        <f t="shared" si="4"/>
        <v>0</v>
      </c>
      <c r="AK7" s="10">
        <f t="shared" si="5"/>
        <v>0</v>
      </c>
      <c r="AL7" s="10">
        <f t="shared" si="6"/>
        <v>0</v>
      </c>
      <c r="AM7" s="10">
        <f t="shared" si="7"/>
        <v>0</v>
      </c>
    </row>
    <row r="8" spans="1:39" x14ac:dyDescent="0.2">
      <c r="A8" t="s">
        <v>13</v>
      </c>
      <c r="B8">
        <v>186723</v>
      </c>
      <c r="C8" t="s">
        <v>141</v>
      </c>
      <c r="D8" t="s">
        <v>488</v>
      </c>
      <c r="E8" t="s">
        <v>239</v>
      </c>
      <c r="F8">
        <v>49</v>
      </c>
      <c r="G8">
        <v>139</v>
      </c>
      <c r="H8">
        <v>1</v>
      </c>
      <c r="I8">
        <v>1</v>
      </c>
      <c r="J8">
        <v>2</v>
      </c>
      <c r="K8">
        <v>1</v>
      </c>
      <c r="L8">
        <v>1</v>
      </c>
      <c r="M8"/>
      <c r="N8"/>
      <c r="O8"/>
      <c r="P8"/>
      <c r="Q8"/>
      <c r="R8"/>
      <c r="S8"/>
      <c r="T8"/>
      <c r="U8"/>
      <c r="V8"/>
      <c r="W8"/>
      <c r="X8" s="10">
        <f t="shared" si="8"/>
        <v>6</v>
      </c>
      <c r="Y8" s="10">
        <f t="shared" si="9"/>
        <v>294</v>
      </c>
      <c r="Z8" s="10">
        <f t="shared" si="10"/>
        <v>2.8367346938775508</v>
      </c>
      <c r="AF8" s="10" t="s">
        <v>17</v>
      </c>
      <c r="AG8" s="10">
        <f t="shared" si="1"/>
        <v>0</v>
      </c>
      <c r="AH8" s="10">
        <f t="shared" si="2"/>
        <v>0</v>
      </c>
      <c r="AI8" s="10">
        <f t="shared" si="3"/>
        <v>0</v>
      </c>
      <c r="AJ8" s="10">
        <f t="shared" si="4"/>
        <v>0</v>
      </c>
      <c r="AK8" s="10">
        <f t="shared" si="5"/>
        <v>0</v>
      </c>
      <c r="AL8" s="10">
        <f t="shared" si="6"/>
        <v>0</v>
      </c>
      <c r="AM8" s="10">
        <f t="shared" si="7"/>
        <v>0</v>
      </c>
    </row>
    <row r="9" spans="1:39" x14ac:dyDescent="0.2">
      <c r="A9" t="s">
        <v>13</v>
      </c>
      <c r="B9">
        <v>186560</v>
      </c>
      <c r="C9" t="s">
        <v>141</v>
      </c>
      <c r="D9" t="s">
        <v>489</v>
      </c>
      <c r="E9" t="s">
        <v>148</v>
      </c>
      <c r="F9">
        <v>84</v>
      </c>
      <c r="G9">
        <v>239</v>
      </c>
      <c r="H9"/>
      <c r="I9">
        <v>1</v>
      </c>
      <c r="J9">
        <v>1</v>
      </c>
      <c r="K9">
        <v>1</v>
      </c>
      <c r="L9">
        <v>1</v>
      </c>
      <c r="M9"/>
      <c r="N9"/>
      <c r="O9"/>
      <c r="P9"/>
      <c r="Q9"/>
      <c r="R9"/>
      <c r="S9"/>
      <c r="T9"/>
      <c r="U9"/>
      <c r="V9"/>
      <c r="W9"/>
      <c r="X9" s="10">
        <f t="shared" si="8"/>
        <v>4</v>
      </c>
      <c r="Y9" s="10">
        <f t="shared" si="9"/>
        <v>336</v>
      </c>
      <c r="Z9" s="10">
        <f t="shared" si="10"/>
        <v>2.8452380952380953</v>
      </c>
      <c r="AF9" s="10" t="s">
        <v>18</v>
      </c>
      <c r="AG9" s="10">
        <f t="shared" si="1"/>
        <v>0</v>
      </c>
      <c r="AH9" s="10">
        <f t="shared" si="2"/>
        <v>0</v>
      </c>
      <c r="AI9" s="10">
        <f t="shared" si="3"/>
        <v>0</v>
      </c>
      <c r="AJ9" s="10">
        <f t="shared" si="4"/>
        <v>0</v>
      </c>
      <c r="AK9" s="10">
        <f t="shared" si="5"/>
        <v>0</v>
      </c>
      <c r="AL9" s="10">
        <f t="shared" si="6"/>
        <v>0</v>
      </c>
      <c r="AM9" s="10">
        <f t="shared" si="7"/>
        <v>0</v>
      </c>
    </row>
    <row r="10" spans="1:39" x14ac:dyDescent="0.2">
      <c r="A10" t="s">
        <v>13</v>
      </c>
      <c r="B10">
        <v>186065</v>
      </c>
      <c r="C10" t="s">
        <v>141</v>
      </c>
      <c r="D10" t="s">
        <v>490</v>
      </c>
      <c r="E10" t="s">
        <v>127</v>
      </c>
      <c r="F10">
        <v>62</v>
      </c>
      <c r="G10">
        <v>179</v>
      </c>
      <c r="H10"/>
      <c r="I10">
        <v>1</v>
      </c>
      <c r="J10">
        <v>2</v>
      </c>
      <c r="K10">
        <v>1</v>
      </c>
      <c r="L10"/>
      <c r="M10"/>
      <c r="N10"/>
      <c r="O10"/>
      <c r="P10"/>
      <c r="Q10"/>
      <c r="R10"/>
      <c r="S10"/>
      <c r="T10"/>
      <c r="U10"/>
      <c r="V10"/>
      <c r="W10"/>
      <c r="X10" s="10">
        <f t="shared" si="8"/>
        <v>4</v>
      </c>
      <c r="Y10" s="10">
        <f t="shared" si="9"/>
        <v>248</v>
      </c>
      <c r="Z10" s="10">
        <f t="shared" si="10"/>
        <v>2.8870967741935485</v>
      </c>
      <c r="AF10" s="10" t="s">
        <v>19</v>
      </c>
      <c r="AG10" s="10">
        <f t="shared" si="1"/>
        <v>0</v>
      </c>
      <c r="AH10" s="10">
        <f t="shared" si="2"/>
        <v>0</v>
      </c>
      <c r="AI10" s="10">
        <f t="shared" si="3"/>
        <v>0</v>
      </c>
      <c r="AJ10" s="10">
        <f t="shared" si="4"/>
        <v>0</v>
      </c>
      <c r="AK10" s="10">
        <f t="shared" si="5"/>
        <v>0</v>
      </c>
      <c r="AL10" s="10">
        <f t="shared" si="6"/>
        <v>0</v>
      </c>
      <c r="AM10" s="10">
        <f t="shared" si="7"/>
        <v>0</v>
      </c>
    </row>
    <row r="11" spans="1:39" x14ac:dyDescent="0.2">
      <c r="A11" t="s">
        <v>13</v>
      </c>
      <c r="B11">
        <v>186875</v>
      </c>
      <c r="C11" t="s">
        <v>141</v>
      </c>
      <c r="D11" t="s">
        <v>491</v>
      </c>
      <c r="E11" t="s">
        <v>239</v>
      </c>
      <c r="F11">
        <v>61</v>
      </c>
      <c r="G11">
        <v>169</v>
      </c>
      <c r="H11"/>
      <c r="I11">
        <v>1</v>
      </c>
      <c r="J11">
        <v>2</v>
      </c>
      <c r="K11">
        <v>1</v>
      </c>
      <c r="L11"/>
      <c r="M11"/>
      <c r="N11"/>
      <c r="O11"/>
      <c r="P11"/>
      <c r="Q11"/>
      <c r="R11"/>
      <c r="S11"/>
      <c r="T11"/>
      <c r="U11"/>
      <c r="V11"/>
      <c r="W11"/>
      <c r="X11" s="10">
        <f t="shared" si="8"/>
        <v>4</v>
      </c>
      <c r="Y11" s="10">
        <f t="shared" si="9"/>
        <v>244</v>
      </c>
      <c r="Z11" s="10">
        <f t="shared" si="10"/>
        <v>2.7704918032786887</v>
      </c>
      <c r="AF11" s="10" t="s">
        <v>20</v>
      </c>
      <c r="AG11" s="10">
        <f t="shared" si="1"/>
        <v>0</v>
      </c>
      <c r="AH11" s="10">
        <f t="shared" si="2"/>
        <v>0</v>
      </c>
      <c r="AI11" s="10">
        <f t="shared" si="3"/>
        <v>0</v>
      </c>
      <c r="AJ11" s="10">
        <f t="shared" si="4"/>
        <v>0</v>
      </c>
      <c r="AK11" s="10">
        <f t="shared" si="5"/>
        <v>0</v>
      </c>
      <c r="AL11" s="10">
        <f t="shared" si="6"/>
        <v>0</v>
      </c>
      <c r="AM11" s="10">
        <f t="shared" si="7"/>
        <v>0</v>
      </c>
    </row>
    <row r="12" spans="1:39" x14ac:dyDescent="0.2">
      <c r="A12" t="s">
        <v>13</v>
      </c>
      <c r="B12">
        <v>186405</v>
      </c>
      <c r="C12" t="s">
        <v>337</v>
      </c>
      <c r="D12" t="s">
        <v>492</v>
      </c>
      <c r="E12" t="s">
        <v>239</v>
      </c>
      <c r="F12">
        <v>67</v>
      </c>
      <c r="G12">
        <v>189</v>
      </c>
      <c r="H12"/>
      <c r="I12">
        <v>1</v>
      </c>
      <c r="J12">
        <v>1</v>
      </c>
      <c r="K12">
        <v>1</v>
      </c>
      <c r="L12">
        <v>1</v>
      </c>
      <c r="M12"/>
      <c r="N12"/>
      <c r="O12"/>
      <c r="P12"/>
      <c r="Q12"/>
      <c r="R12"/>
      <c r="S12"/>
      <c r="T12"/>
      <c r="U12"/>
      <c r="V12"/>
      <c r="W12"/>
      <c r="X12" s="10">
        <f t="shared" si="8"/>
        <v>4</v>
      </c>
      <c r="Y12" s="10">
        <f t="shared" si="9"/>
        <v>268</v>
      </c>
      <c r="Z12" s="10">
        <f t="shared" si="10"/>
        <v>2.8208955223880596</v>
      </c>
      <c r="AF12" s="10" t="s">
        <v>21</v>
      </c>
      <c r="AG12" s="10">
        <f t="shared" si="1"/>
        <v>0</v>
      </c>
      <c r="AH12" s="10">
        <f t="shared" si="2"/>
        <v>0</v>
      </c>
      <c r="AI12" s="10">
        <f t="shared" si="3"/>
        <v>0</v>
      </c>
      <c r="AJ12" s="10">
        <f t="shared" si="4"/>
        <v>0</v>
      </c>
      <c r="AK12" s="10">
        <f t="shared" si="5"/>
        <v>0</v>
      </c>
      <c r="AL12" s="10">
        <f t="shared" si="6"/>
        <v>0</v>
      </c>
      <c r="AM12" s="10">
        <f t="shared" si="7"/>
        <v>0</v>
      </c>
    </row>
    <row r="13" spans="1:39" x14ac:dyDescent="0.2">
      <c r="A13" t="s">
        <v>13</v>
      </c>
      <c r="B13">
        <v>186171</v>
      </c>
      <c r="C13" t="s">
        <v>141</v>
      </c>
      <c r="D13" t="s">
        <v>493</v>
      </c>
      <c r="E13" t="s">
        <v>155</v>
      </c>
      <c r="F13">
        <v>62</v>
      </c>
      <c r="G13">
        <v>179</v>
      </c>
      <c r="H13"/>
      <c r="I13">
        <v>1</v>
      </c>
      <c r="J13">
        <v>1</v>
      </c>
      <c r="K13">
        <v>1</v>
      </c>
      <c r="L13">
        <v>1</v>
      </c>
      <c r="M13"/>
      <c r="N13"/>
      <c r="O13"/>
      <c r="P13"/>
      <c r="Q13"/>
      <c r="R13"/>
      <c r="S13"/>
      <c r="T13"/>
      <c r="U13"/>
      <c r="V13"/>
      <c r="W13"/>
      <c r="X13" s="10">
        <f t="shared" si="8"/>
        <v>4</v>
      </c>
      <c r="Y13" s="10">
        <f t="shared" si="9"/>
        <v>248</v>
      </c>
      <c r="Z13" s="10">
        <f t="shared" si="10"/>
        <v>2.8870967741935485</v>
      </c>
      <c r="AF13" s="10" t="s">
        <v>22</v>
      </c>
      <c r="AG13" s="10">
        <f t="shared" si="1"/>
        <v>0</v>
      </c>
      <c r="AH13" s="10">
        <f t="shared" si="2"/>
        <v>0</v>
      </c>
      <c r="AI13" s="10">
        <f t="shared" si="3"/>
        <v>0</v>
      </c>
      <c r="AJ13" s="10">
        <f t="shared" si="4"/>
        <v>0</v>
      </c>
      <c r="AK13" s="10">
        <f t="shared" si="5"/>
        <v>0</v>
      </c>
      <c r="AL13" s="10">
        <f t="shared" si="6"/>
        <v>0</v>
      </c>
      <c r="AM13" s="10">
        <f t="shared" si="7"/>
        <v>0</v>
      </c>
    </row>
    <row r="14" spans="1:39" x14ac:dyDescent="0.2">
      <c r="A14" t="s">
        <v>13</v>
      </c>
      <c r="B14">
        <v>186320</v>
      </c>
      <c r="C14" t="s">
        <v>141</v>
      </c>
      <c r="D14" t="s">
        <v>494</v>
      </c>
      <c r="E14" t="s">
        <v>239</v>
      </c>
      <c r="F14">
        <v>65</v>
      </c>
      <c r="G14">
        <f t="shared" ref="G14" si="11">SUM(F14*2.8)</f>
        <v>182</v>
      </c>
      <c r="H14"/>
      <c r="I14">
        <v>1</v>
      </c>
      <c r="J14">
        <v>1</v>
      </c>
      <c r="K14">
        <v>1</v>
      </c>
      <c r="L14">
        <v>1</v>
      </c>
      <c r="M14"/>
      <c r="N14"/>
      <c r="O14"/>
      <c r="P14"/>
      <c r="Q14"/>
      <c r="R14"/>
      <c r="S14"/>
      <c r="T14"/>
      <c r="U14"/>
      <c r="V14"/>
      <c r="W14"/>
      <c r="X14" s="10">
        <f t="shared" si="8"/>
        <v>4</v>
      </c>
      <c r="Y14" s="10">
        <f t="shared" si="9"/>
        <v>260</v>
      </c>
      <c r="Z14" s="10">
        <f t="shared" si="10"/>
        <v>2.8</v>
      </c>
      <c r="AF14" s="10" t="s">
        <v>23</v>
      </c>
      <c r="AG14" s="10">
        <f t="shared" si="1"/>
        <v>0</v>
      </c>
      <c r="AH14" s="10">
        <f t="shared" si="2"/>
        <v>0</v>
      </c>
      <c r="AI14" s="10">
        <f t="shared" si="3"/>
        <v>0</v>
      </c>
      <c r="AJ14" s="10">
        <f t="shared" si="4"/>
        <v>0</v>
      </c>
      <c r="AK14" s="10">
        <f t="shared" si="5"/>
        <v>0</v>
      </c>
      <c r="AL14" s="10">
        <f t="shared" si="6"/>
        <v>0</v>
      </c>
      <c r="AM14" s="10">
        <f t="shared" si="7"/>
        <v>0</v>
      </c>
    </row>
    <row r="15" spans="1:39" x14ac:dyDescent="0.2">
      <c r="A15" t="s">
        <v>13</v>
      </c>
      <c r="B15">
        <v>186574</v>
      </c>
      <c r="C15" t="s">
        <v>141</v>
      </c>
      <c r="D15" t="s">
        <v>495</v>
      </c>
      <c r="E15" t="s">
        <v>143</v>
      </c>
      <c r="F15">
        <v>62</v>
      </c>
      <c r="G15">
        <v>179</v>
      </c>
      <c r="H15"/>
      <c r="I15">
        <v>1</v>
      </c>
      <c r="J15">
        <v>2</v>
      </c>
      <c r="K15">
        <v>1</v>
      </c>
      <c r="L15"/>
      <c r="M15"/>
      <c r="N15"/>
      <c r="O15"/>
      <c r="P15"/>
      <c r="Q15"/>
      <c r="R15"/>
      <c r="S15"/>
      <c r="T15"/>
      <c r="U15"/>
      <c r="V15"/>
      <c r="W15"/>
      <c r="X15" s="10">
        <f t="shared" si="8"/>
        <v>4</v>
      </c>
      <c r="Y15" s="10">
        <f t="shared" si="9"/>
        <v>248</v>
      </c>
      <c r="Z15" s="10">
        <f t="shared" si="10"/>
        <v>2.8870967741935485</v>
      </c>
      <c r="AF15" s="10" t="str">
        <f>A1</f>
        <v>FrankLyman</v>
      </c>
      <c r="AG15" s="10">
        <f>SUM(AG3:AG14)</f>
        <v>4224</v>
      </c>
      <c r="AH15" s="10">
        <f t="shared" ref="AH15:AM15" si="12">SUM(AH3:AH14)</f>
        <v>1</v>
      </c>
      <c r="AI15" s="10">
        <f t="shared" si="12"/>
        <v>16</v>
      </c>
      <c r="AJ15" s="10">
        <f t="shared" si="12"/>
        <v>22</v>
      </c>
      <c r="AK15" s="10">
        <f t="shared" si="12"/>
        <v>16</v>
      </c>
      <c r="AL15" s="10">
        <f t="shared" si="12"/>
        <v>12</v>
      </c>
      <c r="AM15" s="10">
        <f t="shared" si="12"/>
        <v>0</v>
      </c>
    </row>
    <row r="16" spans="1:39" x14ac:dyDescent="0.2">
      <c r="A16" t="s">
        <v>13</v>
      </c>
      <c r="B16">
        <v>186008</v>
      </c>
      <c r="C16" t="s">
        <v>141</v>
      </c>
      <c r="D16" t="s">
        <v>496</v>
      </c>
      <c r="E16" t="s">
        <v>239</v>
      </c>
      <c r="F16">
        <v>61</v>
      </c>
      <c r="G16">
        <v>169</v>
      </c>
      <c r="H16"/>
      <c r="I16">
        <v>1</v>
      </c>
      <c r="J16">
        <v>1</v>
      </c>
      <c r="K16">
        <v>1</v>
      </c>
      <c r="L16">
        <v>1</v>
      </c>
      <c r="M16"/>
      <c r="N16"/>
      <c r="O16"/>
      <c r="P16"/>
      <c r="Q16"/>
      <c r="R16"/>
      <c r="S16"/>
      <c r="T16"/>
      <c r="U16"/>
      <c r="V16"/>
      <c r="W16"/>
      <c r="X16" s="10">
        <f t="shared" si="8"/>
        <v>4</v>
      </c>
      <c r="Y16" s="10">
        <f t="shared" si="9"/>
        <v>244</v>
      </c>
      <c r="Z16" s="10">
        <f t="shared" si="10"/>
        <v>2.7704918032786887</v>
      </c>
    </row>
    <row r="17" spans="1:29" x14ac:dyDescent="0.2">
      <c r="A17" t="s">
        <v>14</v>
      </c>
      <c r="B17" t="s">
        <v>773</v>
      </c>
      <c r="C17" t="s">
        <v>242</v>
      </c>
      <c r="D17" t="s">
        <v>778</v>
      </c>
      <c r="E17" t="s">
        <v>239</v>
      </c>
      <c r="F17">
        <v>46</v>
      </c>
      <c r="G17">
        <v>129</v>
      </c>
      <c r="H17"/>
      <c r="I17">
        <v>1</v>
      </c>
      <c r="J17">
        <v>2</v>
      </c>
      <c r="K17">
        <v>1</v>
      </c>
      <c r="L17">
        <v>1</v>
      </c>
      <c r="M17"/>
      <c r="N17"/>
      <c r="O17"/>
      <c r="P17"/>
      <c r="Q17"/>
      <c r="R17"/>
      <c r="S17"/>
      <c r="T17"/>
      <c r="U17"/>
      <c r="V17"/>
      <c r="W17"/>
      <c r="X17" s="10">
        <f t="shared" si="8"/>
        <v>5</v>
      </c>
      <c r="Y17" s="10">
        <f t="shared" si="9"/>
        <v>230</v>
      </c>
      <c r="Z17" s="10">
        <f t="shared" si="10"/>
        <v>2.8043478260869565</v>
      </c>
    </row>
    <row r="18" spans="1:29" x14ac:dyDescent="0.2">
      <c r="A18" t="s">
        <v>14</v>
      </c>
      <c r="B18">
        <v>191003</v>
      </c>
      <c r="C18" t="s">
        <v>141</v>
      </c>
      <c r="D18" t="s">
        <v>774</v>
      </c>
      <c r="E18" t="s">
        <v>137</v>
      </c>
      <c r="F18">
        <v>63</v>
      </c>
      <c r="G18">
        <v>179</v>
      </c>
      <c r="H18"/>
      <c r="I18">
        <v>1</v>
      </c>
      <c r="J18">
        <v>1</v>
      </c>
      <c r="K18">
        <v>1</v>
      </c>
      <c r="L18">
        <v>1</v>
      </c>
      <c r="M18"/>
      <c r="N18"/>
      <c r="O18"/>
      <c r="P18"/>
      <c r="Q18"/>
      <c r="R18"/>
      <c r="S18"/>
      <c r="T18"/>
      <c r="U18"/>
      <c r="V18"/>
      <c r="W18"/>
      <c r="X18" s="10">
        <f t="shared" si="8"/>
        <v>4</v>
      </c>
      <c r="Y18" s="10">
        <f t="shared" si="9"/>
        <v>252</v>
      </c>
      <c r="Z18" s="10">
        <f t="shared" si="10"/>
        <v>2.8412698412698414</v>
      </c>
      <c r="AB18">
        <f>SUM(X18:X25)</f>
        <v>20</v>
      </c>
      <c r="AC18">
        <f>SUM(Y18:Y25)</f>
        <v>1368</v>
      </c>
    </row>
    <row r="19" spans="1:29" x14ac:dyDescent="0.2">
      <c r="A19" t="s">
        <v>14</v>
      </c>
      <c r="B19">
        <v>191459</v>
      </c>
      <c r="C19" t="s">
        <v>337</v>
      </c>
      <c r="D19" t="s">
        <v>775</v>
      </c>
      <c r="E19" t="s">
        <v>239</v>
      </c>
      <c r="F19">
        <v>84</v>
      </c>
      <c r="G19">
        <v>229</v>
      </c>
      <c r="H19"/>
      <c r="I19">
        <v>1</v>
      </c>
      <c r="J19">
        <v>1</v>
      </c>
      <c r="K19">
        <v>1</v>
      </c>
      <c r="L19">
        <v>1</v>
      </c>
      <c r="M19"/>
      <c r="N19"/>
      <c r="O19"/>
      <c r="P19"/>
      <c r="Q19"/>
      <c r="R19"/>
      <c r="S19"/>
      <c r="T19"/>
      <c r="U19"/>
      <c r="V19"/>
      <c r="W19"/>
      <c r="X19" s="10">
        <f t="shared" si="8"/>
        <v>4</v>
      </c>
      <c r="Y19" s="10">
        <f t="shared" si="9"/>
        <v>336</v>
      </c>
      <c r="Z19" s="10">
        <f t="shared" si="10"/>
        <v>2.7261904761904763</v>
      </c>
    </row>
    <row r="20" spans="1:29" x14ac:dyDescent="0.2">
      <c r="A20" t="s">
        <v>14</v>
      </c>
      <c r="B20" t="s">
        <v>776</v>
      </c>
      <c r="C20" t="s">
        <v>141</v>
      </c>
      <c r="D20" t="s">
        <v>777</v>
      </c>
      <c r="E20" t="s">
        <v>239</v>
      </c>
      <c r="F20">
        <v>69</v>
      </c>
      <c r="G20">
        <v>199</v>
      </c>
      <c r="H20"/>
      <c r="I20">
        <v>1</v>
      </c>
      <c r="J20">
        <v>1</v>
      </c>
      <c r="K20">
        <v>1</v>
      </c>
      <c r="L20">
        <v>1</v>
      </c>
      <c r="M20"/>
      <c r="N20"/>
      <c r="O20"/>
      <c r="P20"/>
      <c r="Q20"/>
      <c r="R20"/>
      <c r="S20"/>
      <c r="T20"/>
      <c r="U20"/>
      <c r="V20"/>
      <c r="W20"/>
      <c r="X20" s="10">
        <f t="shared" si="8"/>
        <v>4</v>
      </c>
      <c r="Y20" s="10">
        <f t="shared" si="9"/>
        <v>276</v>
      </c>
      <c r="Z20" s="10">
        <f t="shared" si="10"/>
        <v>2.8840579710144927</v>
      </c>
    </row>
    <row r="21" spans="1:29" x14ac:dyDescent="0.2">
      <c r="A21" t="s">
        <v>14</v>
      </c>
      <c r="B21">
        <v>191452</v>
      </c>
      <c r="C21" t="s">
        <v>141</v>
      </c>
      <c r="D21" t="s">
        <v>779</v>
      </c>
      <c r="E21" t="s">
        <v>239</v>
      </c>
      <c r="F21">
        <v>72</v>
      </c>
      <c r="G21">
        <v>199</v>
      </c>
      <c r="H21"/>
      <c r="I21">
        <v>1</v>
      </c>
      <c r="J21">
        <v>1</v>
      </c>
      <c r="K21">
        <v>1</v>
      </c>
      <c r="L21">
        <v>1</v>
      </c>
      <c r="M21"/>
      <c r="N21"/>
      <c r="O21"/>
      <c r="P21"/>
      <c r="Q21"/>
      <c r="R21"/>
      <c r="S21"/>
      <c r="T21"/>
      <c r="U21"/>
      <c r="V21"/>
      <c r="W21"/>
      <c r="X21" s="10">
        <f t="shared" si="8"/>
        <v>4</v>
      </c>
      <c r="Y21" s="10">
        <f t="shared" si="9"/>
        <v>288</v>
      </c>
      <c r="Z21" s="10">
        <f t="shared" si="10"/>
        <v>2.7638888888888888</v>
      </c>
    </row>
    <row r="22" spans="1:29" x14ac:dyDescent="0.2">
      <c r="A22" t="s">
        <v>14</v>
      </c>
      <c r="B22">
        <v>191163</v>
      </c>
      <c r="C22" t="s">
        <v>141</v>
      </c>
      <c r="D22" t="s">
        <v>780</v>
      </c>
      <c r="E22" t="s">
        <v>122</v>
      </c>
      <c r="F22">
        <v>54</v>
      </c>
      <c r="G22">
        <v>149</v>
      </c>
      <c r="H22"/>
      <c r="I22">
        <v>1</v>
      </c>
      <c r="J22">
        <v>1</v>
      </c>
      <c r="K22">
        <v>1</v>
      </c>
      <c r="L22">
        <v>1</v>
      </c>
      <c r="M22"/>
      <c r="N22"/>
      <c r="O22"/>
      <c r="P22"/>
      <c r="Q22"/>
      <c r="R22"/>
      <c r="S22"/>
      <c r="T22"/>
      <c r="U22"/>
      <c r="V22"/>
      <c r="W22"/>
      <c r="X22" s="10">
        <f t="shared" si="8"/>
        <v>4</v>
      </c>
      <c r="Y22" s="10">
        <f t="shared" si="9"/>
        <v>216</v>
      </c>
      <c r="Z22" s="10">
        <f t="shared" si="10"/>
        <v>2.7592592592592591</v>
      </c>
    </row>
    <row r="23" spans="1:29" x14ac:dyDescent="0.2">
      <c r="A23"/>
      <c r="B23"/>
      <c r="C23"/>
      <c r="D23"/>
      <c r="E23"/>
      <c r="F23"/>
      <c r="G23">
        <f t="shared" ref="G23:G28" si="13">SUM(F23*2.8)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 s="10">
        <f t="shared" si="8"/>
        <v>0</v>
      </c>
      <c r="Y23" s="10">
        <f t="shared" si="9"/>
        <v>0</v>
      </c>
      <c r="Z23" s="10" t="e">
        <f t="shared" si="10"/>
        <v>#DIV/0!</v>
      </c>
    </row>
    <row r="24" spans="1:29" x14ac:dyDescent="0.2">
      <c r="A24"/>
      <c r="B24"/>
      <c r="C24"/>
      <c r="D24"/>
      <c r="E24"/>
      <c r="F24"/>
      <c r="G24">
        <f t="shared" si="13"/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 s="10">
        <f t="shared" si="8"/>
        <v>0</v>
      </c>
      <c r="Y24" s="10">
        <f t="shared" si="9"/>
        <v>0</v>
      </c>
      <c r="Z24" s="10" t="e">
        <f t="shared" si="10"/>
        <v>#DIV/0!</v>
      </c>
    </row>
    <row r="25" spans="1:29" x14ac:dyDescent="0.2">
      <c r="A25"/>
      <c r="B25"/>
      <c r="C25"/>
      <c r="D25"/>
      <c r="E25"/>
      <c r="F25"/>
      <c r="G25">
        <f t="shared" si="13"/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 s="10">
        <f t="shared" si="8"/>
        <v>0</v>
      </c>
      <c r="Y25" s="10">
        <f t="shared" si="9"/>
        <v>0</v>
      </c>
      <c r="Z25" s="10" t="e">
        <f t="shared" si="10"/>
        <v>#DIV/0!</v>
      </c>
    </row>
    <row r="26" spans="1:29" x14ac:dyDescent="0.2">
      <c r="A26"/>
      <c r="B26"/>
      <c r="C26"/>
      <c r="D26"/>
      <c r="E26"/>
      <c r="F26"/>
      <c r="G26">
        <f t="shared" si="13"/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 s="10">
        <f t="shared" si="8"/>
        <v>0</v>
      </c>
      <c r="Y26" s="10">
        <f t="shared" si="9"/>
        <v>0</v>
      </c>
      <c r="Z26" s="10" t="e">
        <f t="shared" si="10"/>
        <v>#DIV/0!</v>
      </c>
    </row>
    <row r="27" spans="1:29" x14ac:dyDescent="0.2">
      <c r="A27"/>
      <c r="B27"/>
      <c r="C27"/>
      <c r="D27"/>
      <c r="E27"/>
      <c r="F27"/>
      <c r="G27">
        <f t="shared" si="13"/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 s="10">
        <f t="shared" si="8"/>
        <v>0</v>
      </c>
      <c r="Y27" s="10">
        <f t="shared" si="9"/>
        <v>0</v>
      </c>
      <c r="Z27" s="10" t="e">
        <f t="shared" si="10"/>
        <v>#DIV/0!</v>
      </c>
    </row>
    <row r="28" spans="1:29" x14ac:dyDescent="0.2">
      <c r="A28"/>
      <c r="B28"/>
      <c r="C28"/>
      <c r="D28"/>
      <c r="E28"/>
      <c r="F28"/>
      <c r="G28">
        <f t="shared" si="13"/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 s="10">
        <f t="shared" si="8"/>
        <v>0</v>
      </c>
      <c r="Y28" s="10">
        <f t="shared" si="9"/>
        <v>0</v>
      </c>
      <c r="Z28" s="10" t="e">
        <f t="shared" si="10"/>
        <v>#DIV/0!</v>
      </c>
    </row>
    <row r="29" spans="1:29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0">
        <f t="shared" si="8"/>
        <v>0</v>
      </c>
      <c r="Y29" s="10">
        <f t="shared" si="9"/>
        <v>0</v>
      </c>
      <c r="Z29" s="10" t="e">
        <f t="shared" si="10"/>
        <v>#DIV/0!</v>
      </c>
    </row>
    <row r="30" spans="1:2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 s="10">
        <f t="shared" si="8"/>
        <v>0</v>
      </c>
      <c r="Y30" s="10">
        <f t="shared" si="9"/>
        <v>0</v>
      </c>
      <c r="Z30" s="10" t="e">
        <f t="shared" si="10"/>
        <v>#DIV/0!</v>
      </c>
    </row>
    <row r="31" spans="1:2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 s="10">
        <f t="shared" si="8"/>
        <v>0</v>
      </c>
      <c r="Y31" s="10">
        <f t="shared" si="9"/>
        <v>0</v>
      </c>
      <c r="Z31" s="10" t="e">
        <f t="shared" si="10"/>
        <v>#DIV/0!</v>
      </c>
    </row>
    <row r="32" spans="1:2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 s="10">
        <f t="shared" si="8"/>
        <v>0</v>
      </c>
      <c r="Y32" s="10">
        <f t="shared" si="9"/>
        <v>0</v>
      </c>
      <c r="Z32" s="10" t="e">
        <f t="shared" si="10"/>
        <v>#DIV/0!</v>
      </c>
    </row>
    <row r="33" spans="1:2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 s="10">
        <f t="shared" si="8"/>
        <v>0</v>
      </c>
      <c r="Y33" s="10">
        <f t="shared" si="9"/>
        <v>0</v>
      </c>
      <c r="Z33" s="10" t="e">
        <f t="shared" si="10"/>
        <v>#DIV/0!</v>
      </c>
    </row>
    <row r="34" spans="1:2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0">
        <f t="shared" si="8"/>
        <v>0</v>
      </c>
      <c r="Y34" s="10">
        <f t="shared" si="9"/>
        <v>0</v>
      </c>
      <c r="Z34" s="10" t="e">
        <f t="shared" si="10"/>
        <v>#DIV/0!</v>
      </c>
    </row>
    <row r="35" spans="1:2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 s="10">
        <f t="shared" si="8"/>
        <v>0</v>
      </c>
      <c r="Y35" s="10">
        <f t="shared" si="9"/>
        <v>0</v>
      </c>
      <c r="Z35" s="10" t="e">
        <f t="shared" si="10"/>
        <v>#DIV/0!</v>
      </c>
    </row>
    <row r="36" spans="1:2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 s="10">
        <f t="shared" si="8"/>
        <v>0</v>
      </c>
      <c r="Y36" s="10">
        <f t="shared" si="9"/>
        <v>0</v>
      </c>
      <c r="Z36" s="10" t="e">
        <f t="shared" si="10"/>
        <v>#DIV/0!</v>
      </c>
    </row>
    <row r="37" spans="1:2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 s="10">
        <f t="shared" si="8"/>
        <v>0</v>
      </c>
      <c r="Y37" s="10">
        <f t="shared" si="9"/>
        <v>0</v>
      </c>
      <c r="Z37" s="10" t="e">
        <f t="shared" si="10"/>
        <v>#DIV/0!</v>
      </c>
    </row>
    <row r="38" spans="1:2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 s="10">
        <f t="shared" si="8"/>
        <v>0</v>
      </c>
      <c r="Y38" s="10">
        <f t="shared" si="9"/>
        <v>0</v>
      </c>
      <c r="Z38" s="10" t="e">
        <f t="shared" si="10"/>
        <v>#DIV/0!</v>
      </c>
    </row>
    <row r="39" spans="1:26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0">
        <f t="shared" si="8"/>
        <v>0</v>
      </c>
      <c r="Y39" s="10">
        <f t="shared" si="9"/>
        <v>0</v>
      </c>
      <c r="Z39" s="10" t="e">
        <f t="shared" si="10"/>
        <v>#DIV/0!</v>
      </c>
    </row>
    <row r="40" spans="1:26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 s="10">
        <f t="shared" si="8"/>
        <v>0</v>
      </c>
      <c r="Y40" s="10">
        <f t="shared" si="9"/>
        <v>0</v>
      </c>
      <c r="Z40" s="10" t="e">
        <f t="shared" si="10"/>
        <v>#DIV/0!</v>
      </c>
    </row>
    <row r="41" spans="1:26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 s="10">
        <f t="shared" si="8"/>
        <v>0</v>
      </c>
      <c r="Y41" s="10">
        <f t="shared" si="9"/>
        <v>0</v>
      </c>
      <c r="Z41" s="10" t="e">
        <f t="shared" si="10"/>
        <v>#DIV/0!</v>
      </c>
    </row>
    <row r="42" spans="1:26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 s="10">
        <f t="shared" si="8"/>
        <v>0</v>
      </c>
      <c r="Y42" s="10">
        <f t="shared" si="9"/>
        <v>0</v>
      </c>
      <c r="Z42" s="10" t="e">
        <f t="shared" si="10"/>
        <v>#DIV/0!</v>
      </c>
    </row>
    <row r="43" spans="1:26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 s="10">
        <f t="shared" si="8"/>
        <v>0</v>
      </c>
      <c r="Y43" s="10">
        <f t="shared" si="9"/>
        <v>0</v>
      </c>
      <c r="Z43" s="10" t="e">
        <f t="shared" si="10"/>
        <v>#DIV/0!</v>
      </c>
    </row>
    <row r="44" spans="1:26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 s="10">
        <f t="shared" si="8"/>
        <v>0</v>
      </c>
      <c r="Y44" s="10">
        <f t="shared" si="9"/>
        <v>0</v>
      </c>
      <c r="Z44" s="10" t="e">
        <f t="shared" si="10"/>
        <v>#DIV/0!</v>
      </c>
    </row>
    <row r="45" spans="1:26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10">
        <f t="shared" si="8"/>
        <v>0</v>
      </c>
      <c r="Y45" s="10">
        <f t="shared" si="9"/>
        <v>0</v>
      </c>
      <c r="Z45" s="10" t="e">
        <f t="shared" si="10"/>
        <v>#DIV/0!</v>
      </c>
    </row>
    <row r="46" spans="1:26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 s="10">
        <f t="shared" si="8"/>
        <v>0</v>
      </c>
      <c r="Y46" s="10">
        <f t="shared" si="9"/>
        <v>0</v>
      </c>
      <c r="Z46" s="10" t="e">
        <f t="shared" si="10"/>
        <v>#DIV/0!</v>
      </c>
    </row>
    <row r="47" spans="1:26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 s="10">
        <f t="shared" si="8"/>
        <v>0</v>
      </c>
      <c r="Y47" s="10">
        <f t="shared" si="9"/>
        <v>0</v>
      </c>
      <c r="Z47" s="10" t="e">
        <f t="shared" si="10"/>
        <v>#DIV/0!</v>
      </c>
    </row>
    <row r="48" spans="1:26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0">
        <f t="shared" si="8"/>
        <v>0</v>
      </c>
      <c r="Y48" s="10">
        <f t="shared" si="9"/>
        <v>0</v>
      </c>
      <c r="Z48" s="10" t="e">
        <f t="shared" si="10"/>
        <v>#DIV/0!</v>
      </c>
    </row>
    <row r="49" spans="1:26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0">
        <f t="shared" si="8"/>
        <v>0</v>
      </c>
      <c r="Y49" s="10">
        <f t="shared" si="9"/>
        <v>0</v>
      </c>
      <c r="Z49" s="10" t="e">
        <f t="shared" si="10"/>
        <v>#DIV/0!</v>
      </c>
    </row>
    <row r="50" spans="1:26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 s="10">
        <f t="shared" si="8"/>
        <v>0</v>
      </c>
      <c r="Y50" s="10">
        <f t="shared" si="9"/>
        <v>0</v>
      </c>
      <c r="Z50" s="10" t="e">
        <f t="shared" si="10"/>
        <v>#DIV/0!</v>
      </c>
    </row>
    <row r="51" spans="1:26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 s="10">
        <f t="shared" si="8"/>
        <v>0</v>
      </c>
      <c r="Y51" s="10">
        <f t="shared" si="9"/>
        <v>0</v>
      </c>
      <c r="Z51" s="10" t="e">
        <f t="shared" si="10"/>
        <v>#DIV/0!</v>
      </c>
    </row>
    <row r="52" spans="1:26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 s="10">
        <f t="shared" si="8"/>
        <v>0</v>
      </c>
      <c r="Y52" s="10">
        <f t="shared" si="9"/>
        <v>0</v>
      </c>
      <c r="Z52" s="10" t="e">
        <f t="shared" si="10"/>
        <v>#DIV/0!</v>
      </c>
    </row>
    <row r="53" spans="1:26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 s="10">
        <f t="shared" si="8"/>
        <v>0</v>
      </c>
      <c r="Y53" s="10">
        <f t="shared" si="9"/>
        <v>0</v>
      </c>
      <c r="Z53" s="10" t="e">
        <f t="shared" si="10"/>
        <v>#DIV/0!</v>
      </c>
    </row>
    <row r="54" spans="1:26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0">
        <f t="shared" si="8"/>
        <v>0</v>
      </c>
      <c r="Y54" s="10">
        <f t="shared" si="9"/>
        <v>0</v>
      </c>
      <c r="Z54" s="10" t="e">
        <f t="shared" si="10"/>
        <v>#DIV/0!</v>
      </c>
    </row>
    <row r="55" spans="1:26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 s="10">
        <f t="shared" si="8"/>
        <v>0</v>
      </c>
      <c r="Y55" s="10">
        <f t="shared" si="9"/>
        <v>0</v>
      </c>
      <c r="Z55" s="10" t="e">
        <f t="shared" si="10"/>
        <v>#DIV/0!</v>
      </c>
    </row>
    <row r="56" spans="1:26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 s="10">
        <f t="shared" si="8"/>
        <v>0</v>
      </c>
      <c r="Y56" s="10">
        <f t="shared" si="9"/>
        <v>0</v>
      </c>
      <c r="Z56" s="10" t="e">
        <f t="shared" si="10"/>
        <v>#DIV/0!</v>
      </c>
    </row>
    <row r="57" spans="1:26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 s="10">
        <f t="shared" si="8"/>
        <v>0</v>
      </c>
      <c r="Y57" s="10">
        <f t="shared" si="9"/>
        <v>0</v>
      </c>
      <c r="Z57" s="10" t="e">
        <f t="shared" si="10"/>
        <v>#DIV/0!</v>
      </c>
    </row>
    <row r="58" spans="1:26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 s="10">
        <f t="shared" si="8"/>
        <v>0</v>
      </c>
      <c r="Y58" s="10">
        <f t="shared" si="9"/>
        <v>0</v>
      </c>
      <c r="Z58" s="10" t="e">
        <f t="shared" si="10"/>
        <v>#DIV/0!</v>
      </c>
    </row>
    <row r="59" spans="1:26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0">
        <f t="shared" si="8"/>
        <v>0</v>
      </c>
      <c r="Y59" s="10">
        <f t="shared" si="9"/>
        <v>0</v>
      </c>
      <c r="Z59" s="10" t="e">
        <f t="shared" si="10"/>
        <v>#DIV/0!</v>
      </c>
    </row>
    <row r="60" spans="1:26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 s="10">
        <f t="shared" si="8"/>
        <v>0</v>
      </c>
      <c r="Y60" s="10">
        <f t="shared" si="9"/>
        <v>0</v>
      </c>
      <c r="Z60" s="10" t="e">
        <f t="shared" si="10"/>
        <v>#DIV/0!</v>
      </c>
    </row>
    <row r="61" spans="1:26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 s="10">
        <f t="shared" si="8"/>
        <v>0</v>
      </c>
      <c r="Y61" s="10">
        <f t="shared" si="9"/>
        <v>0</v>
      </c>
      <c r="Z61" s="10" t="e">
        <f t="shared" si="10"/>
        <v>#DIV/0!</v>
      </c>
    </row>
    <row r="62" spans="1:26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 s="10">
        <f t="shared" si="8"/>
        <v>0</v>
      </c>
      <c r="Y62" s="10">
        <f t="shared" si="9"/>
        <v>0</v>
      </c>
      <c r="Z62" s="10" t="e">
        <f t="shared" si="10"/>
        <v>#DIV/0!</v>
      </c>
    </row>
    <row r="63" spans="1:26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 s="10">
        <f t="shared" si="8"/>
        <v>0</v>
      </c>
      <c r="Y63" s="10">
        <f t="shared" si="9"/>
        <v>0</v>
      </c>
      <c r="Z63" s="10" t="e">
        <f t="shared" si="10"/>
        <v>#DIV/0!</v>
      </c>
    </row>
    <row r="64" spans="1:26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 s="10">
        <f t="shared" si="8"/>
        <v>0</v>
      </c>
      <c r="Y64" s="10">
        <f t="shared" si="9"/>
        <v>0</v>
      </c>
      <c r="Z64" s="10" t="e">
        <f t="shared" si="10"/>
        <v>#DIV/0!</v>
      </c>
    </row>
    <row r="65" spans="1:26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 s="10">
        <f t="shared" si="8"/>
        <v>0</v>
      </c>
      <c r="Y65" s="10">
        <f t="shared" si="9"/>
        <v>0</v>
      </c>
      <c r="Z65" s="10" t="e">
        <f t="shared" si="10"/>
        <v>#DIV/0!</v>
      </c>
    </row>
    <row r="66" spans="1:26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 s="10">
        <f t="shared" ref="X66:X129" si="14">SUM(H66:M66)</f>
        <v>0</v>
      </c>
      <c r="Y66" s="10">
        <f t="shared" ref="Y66:Y129" si="15">F66*X66</f>
        <v>0</v>
      </c>
      <c r="Z66" s="10" t="e">
        <f t="shared" si="10"/>
        <v>#DIV/0!</v>
      </c>
    </row>
    <row r="67" spans="1:26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 s="10">
        <f t="shared" si="14"/>
        <v>0</v>
      </c>
      <c r="Y67" s="10">
        <f t="shared" si="15"/>
        <v>0</v>
      </c>
      <c r="Z67" s="10" t="e">
        <f t="shared" ref="Z67:Z78" si="16">SUM(G67/F67)</f>
        <v>#DIV/0!</v>
      </c>
    </row>
    <row r="68" spans="1:26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 s="10">
        <f t="shared" si="14"/>
        <v>0</v>
      </c>
      <c r="Y68" s="10">
        <f t="shared" si="15"/>
        <v>0</v>
      </c>
      <c r="Z68" s="10" t="e">
        <f t="shared" si="16"/>
        <v>#DIV/0!</v>
      </c>
    </row>
    <row r="69" spans="1:26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0">
        <f t="shared" si="14"/>
        <v>0</v>
      </c>
      <c r="Y69" s="10">
        <f t="shared" si="15"/>
        <v>0</v>
      </c>
      <c r="Z69" s="10" t="e">
        <f t="shared" si="16"/>
        <v>#DIV/0!</v>
      </c>
    </row>
    <row r="70" spans="1:26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 s="10">
        <f t="shared" si="14"/>
        <v>0</v>
      </c>
      <c r="Y70" s="10">
        <f t="shared" si="15"/>
        <v>0</v>
      </c>
      <c r="Z70" s="10" t="e">
        <f t="shared" si="16"/>
        <v>#DIV/0!</v>
      </c>
    </row>
    <row r="71" spans="1:26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 s="10">
        <f t="shared" si="14"/>
        <v>0</v>
      </c>
      <c r="Y71" s="10">
        <f t="shared" si="15"/>
        <v>0</v>
      </c>
      <c r="Z71" s="10" t="e">
        <f t="shared" si="16"/>
        <v>#DIV/0!</v>
      </c>
    </row>
    <row r="72" spans="1:26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 s="10">
        <f t="shared" si="14"/>
        <v>0</v>
      </c>
      <c r="Y72" s="10">
        <f t="shared" si="15"/>
        <v>0</v>
      </c>
      <c r="Z72" s="10" t="e">
        <f t="shared" si="16"/>
        <v>#DIV/0!</v>
      </c>
    </row>
    <row r="73" spans="1:26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 s="10">
        <f t="shared" si="14"/>
        <v>0</v>
      </c>
      <c r="Y73" s="10">
        <f t="shared" si="15"/>
        <v>0</v>
      </c>
      <c r="Z73" s="10" t="e">
        <f t="shared" si="16"/>
        <v>#DIV/0!</v>
      </c>
    </row>
    <row r="74" spans="1:26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 s="10">
        <f t="shared" si="14"/>
        <v>0</v>
      </c>
      <c r="Y74" s="10">
        <f t="shared" si="15"/>
        <v>0</v>
      </c>
      <c r="Z74" s="10" t="e">
        <f t="shared" si="16"/>
        <v>#DIV/0!</v>
      </c>
    </row>
    <row r="75" spans="1:26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0">
        <f t="shared" si="14"/>
        <v>0</v>
      </c>
      <c r="Y75" s="10">
        <f t="shared" si="15"/>
        <v>0</v>
      </c>
      <c r="Z75" s="10" t="e">
        <f t="shared" si="16"/>
        <v>#DIV/0!</v>
      </c>
    </row>
    <row r="76" spans="1:26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 s="10">
        <f t="shared" si="14"/>
        <v>0</v>
      </c>
      <c r="Y76" s="10">
        <f t="shared" si="15"/>
        <v>0</v>
      </c>
      <c r="Z76" s="10" t="e">
        <f t="shared" si="16"/>
        <v>#DIV/0!</v>
      </c>
    </row>
    <row r="77" spans="1:26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 s="10">
        <f t="shared" si="14"/>
        <v>0</v>
      </c>
      <c r="Y77" s="10">
        <f t="shared" si="15"/>
        <v>0</v>
      </c>
      <c r="Z77" s="10" t="e">
        <f t="shared" si="16"/>
        <v>#DIV/0!</v>
      </c>
    </row>
    <row r="78" spans="1:26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 s="10">
        <f t="shared" si="14"/>
        <v>0</v>
      </c>
      <c r="Y78" s="10">
        <f t="shared" si="15"/>
        <v>0</v>
      </c>
      <c r="Z78" s="10" t="e">
        <f t="shared" si="16"/>
        <v>#DIV/0!</v>
      </c>
    </row>
    <row r="79" spans="1:26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 s="10">
        <f t="shared" si="14"/>
        <v>0</v>
      </c>
      <c r="Y79" s="10">
        <f t="shared" si="15"/>
        <v>0</v>
      </c>
    </row>
    <row r="80" spans="1:26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 s="10">
        <f t="shared" si="14"/>
        <v>0</v>
      </c>
      <c r="Y80" s="10">
        <f t="shared" si="15"/>
        <v>0</v>
      </c>
      <c r="Z80" s="10" t="e">
        <f t="shared" ref="Z80:Z87" si="17">SUM(G80/F80)</f>
        <v>#DIV/0!</v>
      </c>
    </row>
    <row r="81" spans="1:26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 s="10">
        <f t="shared" si="14"/>
        <v>0</v>
      </c>
      <c r="Y81" s="10">
        <f t="shared" si="15"/>
        <v>0</v>
      </c>
      <c r="Z81" s="10" t="e">
        <f t="shared" si="17"/>
        <v>#DIV/0!</v>
      </c>
    </row>
    <row r="82" spans="1:26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 s="10">
        <f t="shared" si="14"/>
        <v>0</v>
      </c>
      <c r="Y82" s="10">
        <f t="shared" si="15"/>
        <v>0</v>
      </c>
      <c r="Z82" s="10" t="e">
        <f t="shared" si="17"/>
        <v>#DIV/0!</v>
      </c>
    </row>
    <row r="83" spans="1:26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 s="10">
        <f t="shared" si="14"/>
        <v>0</v>
      </c>
      <c r="Y83" s="10">
        <f t="shared" si="15"/>
        <v>0</v>
      </c>
      <c r="Z83" s="10" t="e">
        <f t="shared" si="17"/>
        <v>#DIV/0!</v>
      </c>
    </row>
    <row r="84" spans="1:26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 s="10">
        <f t="shared" si="14"/>
        <v>0</v>
      </c>
      <c r="Y84" s="10">
        <f t="shared" si="15"/>
        <v>0</v>
      </c>
      <c r="Z84" s="10" t="e">
        <f t="shared" si="17"/>
        <v>#DIV/0!</v>
      </c>
    </row>
    <row r="85" spans="1:26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 s="10">
        <f t="shared" si="14"/>
        <v>0</v>
      </c>
      <c r="Y85" s="10">
        <f t="shared" si="15"/>
        <v>0</v>
      </c>
      <c r="Z85" s="10" t="e">
        <f t="shared" si="17"/>
        <v>#DIV/0!</v>
      </c>
    </row>
    <row r="86" spans="1:26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 s="10">
        <f t="shared" si="14"/>
        <v>0</v>
      </c>
      <c r="Y86" s="10">
        <f t="shared" si="15"/>
        <v>0</v>
      </c>
      <c r="Z86" s="10" t="e">
        <f t="shared" si="17"/>
        <v>#DIV/0!</v>
      </c>
    </row>
    <row r="87" spans="1:26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 s="10">
        <f t="shared" si="14"/>
        <v>0</v>
      </c>
      <c r="Y87" s="10">
        <f t="shared" si="15"/>
        <v>0</v>
      </c>
      <c r="Z87" s="10" t="e">
        <f t="shared" si="17"/>
        <v>#DIV/0!</v>
      </c>
    </row>
    <row r="88" spans="1:26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 s="10">
        <f t="shared" si="14"/>
        <v>0</v>
      </c>
      <c r="Y88" s="10">
        <f t="shared" si="15"/>
        <v>0</v>
      </c>
    </row>
    <row r="89" spans="1:26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 s="10">
        <f t="shared" si="14"/>
        <v>0</v>
      </c>
      <c r="Y89" s="10">
        <f t="shared" si="15"/>
        <v>0</v>
      </c>
    </row>
    <row r="90" spans="1:26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 s="10">
        <f t="shared" si="14"/>
        <v>0</v>
      </c>
      <c r="Y90" s="10">
        <f t="shared" si="15"/>
        <v>0</v>
      </c>
    </row>
    <row r="91" spans="1:26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 s="10">
        <f t="shared" si="14"/>
        <v>0</v>
      </c>
      <c r="Y91" s="10">
        <f t="shared" si="15"/>
        <v>0</v>
      </c>
    </row>
    <row r="92" spans="1:26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 s="10">
        <f t="shared" si="14"/>
        <v>0</v>
      </c>
      <c r="Y92" s="10">
        <f t="shared" si="15"/>
        <v>0</v>
      </c>
    </row>
    <row r="93" spans="1:26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 s="10">
        <f t="shared" si="14"/>
        <v>0</v>
      </c>
      <c r="Y93" s="10">
        <f t="shared" si="15"/>
        <v>0</v>
      </c>
    </row>
    <row r="94" spans="1:26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 s="10">
        <f t="shared" si="14"/>
        <v>0</v>
      </c>
      <c r="Y94" s="10">
        <f t="shared" si="15"/>
        <v>0</v>
      </c>
    </row>
    <row r="95" spans="1:26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 s="10">
        <f t="shared" si="14"/>
        <v>0</v>
      </c>
      <c r="Y95" s="10">
        <f t="shared" si="15"/>
        <v>0</v>
      </c>
    </row>
    <row r="96" spans="1:26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 s="10">
        <f t="shared" si="14"/>
        <v>0</v>
      </c>
      <c r="Y96" s="10">
        <f t="shared" si="15"/>
        <v>0</v>
      </c>
    </row>
    <row r="97" spans="1:26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 s="10">
        <f t="shared" si="14"/>
        <v>0</v>
      </c>
      <c r="Y97" s="10">
        <f t="shared" si="15"/>
        <v>0</v>
      </c>
    </row>
    <row r="98" spans="1:26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 s="10">
        <f t="shared" si="14"/>
        <v>0</v>
      </c>
      <c r="Y98" s="10">
        <f t="shared" si="15"/>
        <v>0</v>
      </c>
    </row>
    <row r="99" spans="1:26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 s="10">
        <f t="shared" si="14"/>
        <v>0</v>
      </c>
      <c r="Y99" s="10">
        <f t="shared" si="15"/>
        <v>0</v>
      </c>
    </row>
    <row r="100" spans="1:26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 s="10">
        <f t="shared" si="14"/>
        <v>0</v>
      </c>
      <c r="Y100" s="10">
        <f t="shared" si="15"/>
        <v>0</v>
      </c>
    </row>
    <row r="101" spans="1:26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 s="10">
        <f t="shared" si="14"/>
        <v>0</v>
      </c>
      <c r="Y101" s="10">
        <f t="shared" si="15"/>
        <v>0</v>
      </c>
    </row>
    <row r="102" spans="1:26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 s="10">
        <f t="shared" si="14"/>
        <v>0</v>
      </c>
      <c r="Y102" s="10">
        <f t="shared" si="15"/>
        <v>0</v>
      </c>
      <c r="Z102" s="10" t="s">
        <v>50</v>
      </c>
    </row>
    <row r="103" spans="1:26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 s="10">
        <f t="shared" si="14"/>
        <v>0</v>
      </c>
      <c r="Y103" s="10">
        <f t="shared" si="15"/>
        <v>0</v>
      </c>
    </row>
    <row r="104" spans="1:26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 s="10">
        <f t="shared" si="14"/>
        <v>0</v>
      </c>
      <c r="Y104" s="10">
        <f t="shared" si="15"/>
        <v>0</v>
      </c>
    </row>
    <row r="105" spans="1:26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 s="10">
        <f t="shared" si="14"/>
        <v>0</v>
      </c>
      <c r="Y105" s="10">
        <f t="shared" si="15"/>
        <v>0</v>
      </c>
    </row>
    <row r="106" spans="1:26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 s="10">
        <f t="shared" si="14"/>
        <v>0</v>
      </c>
      <c r="Y106" s="10">
        <f t="shared" si="15"/>
        <v>0</v>
      </c>
    </row>
    <row r="107" spans="1:26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 s="10">
        <f t="shared" si="14"/>
        <v>0</v>
      </c>
      <c r="Y107" s="10">
        <f t="shared" si="15"/>
        <v>0</v>
      </c>
    </row>
    <row r="108" spans="1:26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 s="10">
        <f t="shared" si="14"/>
        <v>0</v>
      </c>
      <c r="Y108" s="10">
        <f t="shared" si="15"/>
        <v>0</v>
      </c>
    </row>
    <row r="109" spans="1:26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 s="10">
        <f t="shared" si="14"/>
        <v>0</v>
      </c>
      <c r="Y109" s="10">
        <f t="shared" si="15"/>
        <v>0</v>
      </c>
    </row>
    <row r="110" spans="1:26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 s="10">
        <f t="shared" si="14"/>
        <v>0</v>
      </c>
      <c r="Y110" s="10">
        <f t="shared" si="15"/>
        <v>0</v>
      </c>
    </row>
    <row r="111" spans="1:26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 s="10">
        <f t="shared" si="14"/>
        <v>0</v>
      </c>
      <c r="Y111" s="10">
        <f t="shared" si="15"/>
        <v>0</v>
      </c>
    </row>
    <row r="112" spans="1:26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 s="10">
        <f t="shared" si="14"/>
        <v>0</v>
      </c>
      <c r="Y112" s="10">
        <f t="shared" si="15"/>
        <v>0</v>
      </c>
    </row>
    <row r="113" spans="1:2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 s="10">
        <f t="shared" si="14"/>
        <v>0</v>
      </c>
      <c r="Y113" s="10">
        <f t="shared" si="15"/>
        <v>0</v>
      </c>
    </row>
    <row r="114" spans="1:2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 s="10">
        <f t="shared" si="14"/>
        <v>0</v>
      </c>
      <c r="Y114" s="10">
        <f t="shared" si="15"/>
        <v>0</v>
      </c>
    </row>
    <row r="115" spans="1:2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 s="10">
        <f t="shared" si="14"/>
        <v>0</v>
      </c>
      <c r="Y115" s="10">
        <f t="shared" si="15"/>
        <v>0</v>
      </c>
    </row>
    <row r="116" spans="1:2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 s="10">
        <f t="shared" si="14"/>
        <v>0</v>
      </c>
      <c r="Y116" s="10">
        <f t="shared" si="15"/>
        <v>0</v>
      </c>
    </row>
    <row r="117" spans="1:2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 s="10">
        <f t="shared" si="14"/>
        <v>0</v>
      </c>
      <c r="Y117" s="10">
        <f t="shared" si="15"/>
        <v>0</v>
      </c>
    </row>
    <row r="118" spans="1:2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 s="10">
        <f t="shared" si="14"/>
        <v>0</v>
      </c>
      <c r="Y118" s="10">
        <f t="shared" si="15"/>
        <v>0</v>
      </c>
    </row>
    <row r="119" spans="1:2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 s="10">
        <f t="shared" si="14"/>
        <v>0</v>
      </c>
      <c r="Y119" s="10">
        <f t="shared" si="15"/>
        <v>0</v>
      </c>
    </row>
    <row r="120" spans="1:2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 s="10">
        <f t="shared" si="14"/>
        <v>0</v>
      </c>
      <c r="Y120" s="10">
        <f t="shared" si="15"/>
        <v>0</v>
      </c>
    </row>
    <row r="121" spans="1:2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 s="10">
        <f t="shared" si="14"/>
        <v>0</v>
      </c>
      <c r="Y121" s="10">
        <f t="shared" si="15"/>
        <v>0</v>
      </c>
    </row>
    <row r="122" spans="1:2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 s="10">
        <f t="shared" si="14"/>
        <v>0</v>
      </c>
      <c r="Y122" s="10">
        <f t="shared" si="15"/>
        <v>0</v>
      </c>
    </row>
    <row r="123" spans="1:2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 s="10">
        <f t="shared" si="14"/>
        <v>0</v>
      </c>
      <c r="Y123" s="10">
        <f t="shared" si="15"/>
        <v>0</v>
      </c>
    </row>
    <row r="124" spans="1:2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 s="10">
        <f t="shared" si="14"/>
        <v>0</v>
      </c>
      <c r="Y124" s="10">
        <f t="shared" si="15"/>
        <v>0</v>
      </c>
    </row>
    <row r="125" spans="1:2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 s="10">
        <f t="shared" si="14"/>
        <v>0</v>
      </c>
      <c r="Y125" s="10">
        <f t="shared" si="15"/>
        <v>0</v>
      </c>
    </row>
    <row r="126" spans="1:2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 s="10">
        <f t="shared" si="14"/>
        <v>0</v>
      </c>
      <c r="Y126" s="10">
        <f t="shared" si="15"/>
        <v>0</v>
      </c>
    </row>
    <row r="127" spans="1:2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 s="10">
        <f t="shared" si="14"/>
        <v>0</v>
      </c>
      <c r="Y127" s="10">
        <f t="shared" si="15"/>
        <v>0</v>
      </c>
    </row>
    <row r="128" spans="1:2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 s="10">
        <f t="shared" si="14"/>
        <v>0</v>
      </c>
      <c r="Y128" s="10">
        <f t="shared" si="15"/>
        <v>0</v>
      </c>
    </row>
    <row r="129" spans="1:2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 s="10">
        <f t="shared" si="14"/>
        <v>0</v>
      </c>
      <c r="Y129" s="10">
        <f t="shared" si="15"/>
        <v>0</v>
      </c>
    </row>
    <row r="130" spans="1:2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 s="10">
        <f t="shared" ref="X130:X189" si="18">SUM(H130:M130)</f>
        <v>0</v>
      </c>
      <c r="Y130" s="10">
        <f t="shared" ref="Y130:Y189" si="19">F130*X130</f>
        <v>0</v>
      </c>
    </row>
    <row r="131" spans="1:2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 s="10">
        <f t="shared" si="18"/>
        <v>0</v>
      </c>
      <c r="Y131" s="10">
        <f t="shared" si="19"/>
        <v>0</v>
      </c>
    </row>
    <row r="132" spans="1:2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 s="10">
        <f t="shared" si="18"/>
        <v>0</v>
      </c>
      <c r="Y132" s="10">
        <f t="shared" si="19"/>
        <v>0</v>
      </c>
    </row>
    <row r="133" spans="1:2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 s="10">
        <f t="shared" si="18"/>
        <v>0</v>
      </c>
      <c r="Y133" s="10">
        <f t="shared" si="19"/>
        <v>0</v>
      </c>
    </row>
    <row r="134" spans="1:2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 s="10">
        <f t="shared" si="18"/>
        <v>0</v>
      </c>
      <c r="Y134" s="10">
        <f t="shared" si="19"/>
        <v>0</v>
      </c>
    </row>
    <row r="135" spans="1:2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 s="10">
        <f t="shared" si="18"/>
        <v>0</v>
      </c>
      <c r="Y135" s="10">
        <f t="shared" si="19"/>
        <v>0</v>
      </c>
    </row>
    <row r="136" spans="1:2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 s="10">
        <f t="shared" si="18"/>
        <v>0</v>
      </c>
      <c r="Y136" s="10">
        <f t="shared" si="19"/>
        <v>0</v>
      </c>
    </row>
    <row r="137" spans="1:2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 s="10">
        <f t="shared" si="18"/>
        <v>0</v>
      </c>
      <c r="Y137" s="10">
        <f t="shared" si="19"/>
        <v>0</v>
      </c>
    </row>
    <row r="138" spans="1:2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 s="10">
        <f t="shared" si="18"/>
        <v>0</v>
      </c>
      <c r="Y138" s="10">
        <f t="shared" si="19"/>
        <v>0</v>
      </c>
    </row>
    <row r="139" spans="1:2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 s="10">
        <f t="shared" si="18"/>
        <v>0</v>
      </c>
      <c r="Y139" s="10">
        <f t="shared" si="19"/>
        <v>0</v>
      </c>
    </row>
    <row r="140" spans="1:2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 s="10">
        <f t="shared" si="18"/>
        <v>0</v>
      </c>
      <c r="Y140" s="10">
        <f t="shared" si="19"/>
        <v>0</v>
      </c>
    </row>
    <row r="141" spans="1:2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 s="10">
        <f t="shared" si="18"/>
        <v>0</v>
      </c>
      <c r="Y141" s="10">
        <f t="shared" si="19"/>
        <v>0</v>
      </c>
    </row>
    <row r="142" spans="1:2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 s="10">
        <f t="shared" si="18"/>
        <v>0</v>
      </c>
      <c r="Y142" s="10">
        <f t="shared" si="19"/>
        <v>0</v>
      </c>
    </row>
    <row r="143" spans="1:2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 s="10">
        <f t="shared" si="18"/>
        <v>0</v>
      </c>
      <c r="Y143" s="10">
        <f t="shared" si="19"/>
        <v>0</v>
      </c>
    </row>
    <row r="144" spans="1:2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 s="10">
        <f t="shared" si="18"/>
        <v>0</v>
      </c>
      <c r="Y144" s="10">
        <f t="shared" si="19"/>
        <v>0</v>
      </c>
    </row>
    <row r="145" spans="1:2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 s="10">
        <f t="shared" si="18"/>
        <v>0</v>
      </c>
      <c r="Y145" s="10">
        <f t="shared" si="19"/>
        <v>0</v>
      </c>
    </row>
    <row r="146" spans="1:2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 s="10">
        <f t="shared" si="18"/>
        <v>0</v>
      </c>
      <c r="Y146" s="10">
        <f t="shared" si="19"/>
        <v>0</v>
      </c>
    </row>
    <row r="147" spans="1:2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 s="10">
        <f t="shared" si="18"/>
        <v>0</v>
      </c>
      <c r="Y147" s="10">
        <f t="shared" si="19"/>
        <v>0</v>
      </c>
    </row>
    <row r="148" spans="1:2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 s="10">
        <f t="shared" si="18"/>
        <v>0</v>
      </c>
      <c r="Y148" s="10">
        <f t="shared" si="19"/>
        <v>0</v>
      </c>
    </row>
    <row r="149" spans="1:2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 s="10">
        <f t="shared" si="18"/>
        <v>0</v>
      </c>
      <c r="Y149" s="10">
        <f t="shared" si="19"/>
        <v>0</v>
      </c>
    </row>
    <row r="150" spans="1:2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 s="10">
        <f t="shared" si="18"/>
        <v>0</v>
      </c>
      <c r="Y150" s="10">
        <f t="shared" si="19"/>
        <v>0</v>
      </c>
    </row>
    <row r="151" spans="1:2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 s="10">
        <f t="shared" si="18"/>
        <v>0</v>
      </c>
      <c r="Y151" s="10">
        <f t="shared" si="19"/>
        <v>0</v>
      </c>
    </row>
    <row r="152" spans="1:2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 s="10">
        <f t="shared" si="18"/>
        <v>0</v>
      </c>
      <c r="Y152" s="10">
        <f t="shared" si="19"/>
        <v>0</v>
      </c>
    </row>
    <row r="153" spans="1:2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 s="10">
        <f t="shared" si="18"/>
        <v>0</v>
      </c>
      <c r="Y153" s="10">
        <f t="shared" si="19"/>
        <v>0</v>
      </c>
    </row>
    <row r="154" spans="1:2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 s="10">
        <f t="shared" si="18"/>
        <v>0</v>
      </c>
      <c r="Y154" s="10">
        <f t="shared" si="19"/>
        <v>0</v>
      </c>
    </row>
    <row r="155" spans="1:2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 s="10">
        <f t="shared" si="18"/>
        <v>0</v>
      </c>
      <c r="Y155" s="10">
        <f t="shared" si="19"/>
        <v>0</v>
      </c>
    </row>
    <row r="156" spans="1:2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 s="10">
        <f t="shared" si="18"/>
        <v>0</v>
      </c>
      <c r="Y156" s="10">
        <f t="shared" si="19"/>
        <v>0</v>
      </c>
    </row>
    <row r="157" spans="1:2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 s="10">
        <f t="shared" si="18"/>
        <v>0</v>
      </c>
      <c r="Y157" s="10">
        <f t="shared" si="19"/>
        <v>0</v>
      </c>
    </row>
    <row r="158" spans="1:2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 s="10">
        <f t="shared" si="18"/>
        <v>0</v>
      </c>
      <c r="Y158" s="10">
        <f t="shared" si="19"/>
        <v>0</v>
      </c>
    </row>
    <row r="159" spans="1:2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 s="10">
        <f t="shared" si="18"/>
        <v>0</v>
      </c>
      <c r="Y159" s="10">
        <f t="shared" si="19"/>
        <v>0</v>
      </c>
    </row>
    <row r="160" spans="1:2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 s="10">
        <f t="shared" si="18"/>
        <v>0</v>
      </c>
      <c r="Y160" s="10">
        <f t="shared" si="19"/>
        <v>0</v>
      </c>
    </row>
    <row r="161" spans="1:2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 s="10">
        <f t="shared" si="18"/>
        <v>0</v>
      </c>
      <c r="Y161" s="10">
        <f t="shared" si="19"/>
        <v>0</v>
      </c>
    </row>
    <row r="162" spans="1:2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 s="10">
        <f t="shared" si="18"/>
        <v>0</v>
      </c>
      <c r="Y162" s="10">
        <f t="shared" si="19"/>
        <v>0</v>
      </c>
    </row>
    <row r="163" spans="1:2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 s="10">
        <f t="shared" si="18"/>
        <v>0</v>
      </c>
      <c r="Y163" s="10">
        <f t="shared" si="19"/>
        <v>0</v>
      </c>
    </row>
    <row r="164" spans="1:2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 s="10">
        <f t="shared" si="18"/>
        <v>0</v>
      </c>
      <c r="Y164" s="10">
        <f t="shared" si="19"/>
        <v>0</v>
      </c>
    </row>
    <row r="165" spans="1:2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 s="10">
        <f t="shared" si="18"/>
        <v>0</v>
      </c>
      <c r="Y165" s="10">
        <f t="shared" si="19"/>
        <v>0</v>
      </c>
    </row>
    <row r="166" spans="1:2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 s="10">
        <f t="shared" si="18"/>
        <v>0</v>
      </c>
      <c r="Y166" s="10">
        <f t="shared" si="19"/>
        <v>0</v>
      </c>
    </row>
    <row r="167" spans="1:2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 s="10">
        <f t="shared" si="18"/>
        <v>0</v>
      </c>
      <c r="Y167" s="10">
        <f t="shared" si="19"/>
        <v>0</v>
      </c>
    </row>
    <row r="168" spans="1:2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 s="10">
        <f t="shared" si="18"/>
        <v>0</v>
      </c>
      <c r="Y168" s="10">
        <f t="shared" si="19"/>
        <v>0</v>
      </c>
    </row>
    <row r="169" spans="1:2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 s="10">
        <f t="shared" si="18"/>
        <v>0</v>
      </c>
      <c r="Y169" s="10">
        <f t="shared" si="19"/>
        <v>0</v>
      </c>
    </row>
    <row r="170" spans="1:2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 s="10">
        <f t="shared" si="18"/>
        <v>0</v>
      </c>
      <c r="Y170" s="10">
        <f t="shared" si="19"/>
        <v>0</v>
      </c>
    </row>
    <row r="171" spans="1:2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 s="10">
        <f t="shared" si="18"/>
        <v>0</v>
      </c>
      <c r="Y171" s="10">
        <f t="shared" si="19"/>
        <v>0</v>
      </c>
    </row>
    <row r="172" spans="1:2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 s="10">
        <f t="shared" si="18"/>
        <v>0</v>
      </c>
      <c r="Y172" s="10">
        <f t="shared" si="19"/>
        <v>0</v>
      </c>
    </row>
    <row r="173" spans="1:2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 s="10">
        <f t="shared" si="18"/>
        <v>0</v>
      </c>
      <c r="Y173" s="10">
        <f t="shared" si="19"/>
        <v>0</v>
      </c>
    </row>
    <row r="174" spans="1:2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 s="10">
        <f t="shared" si="18"/>
        <v>0</v>
      </c>
      <c r="Y174" s="10">
        <f t="shared" si="19"/>
        <v>0</v>
      </c>
    </row>
    <row r="175" spans="1:2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 s="10">
        <f t="shared" si="18"/>
        <v>0</v>
      </c>
      <c r="Y175" s="10">
        <f t="shared" si="19"/>
        <v>0</v>
      </c>
    </row>
    <row r="176" spans="1:2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 s="10">
        <f t="shared" si="18"/>
        <v>0</v>
      </c>
      <c r="Y176" s="10">
        <f t="shared" si="19"/>
        <v>0</v>
      </c>
    </row>
    <row r="177" spans="1:2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 s="10">
        <f t="shared" si="18"/>
        <v>0</v>
      </c>
      <c r="Y177" s="10">
        <f t="shared" si="19"/>
        <v>0</v>
      </c>
    </row>
    <row r="178" spans="1:2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 s="10">
        <f t="shared" si="18"/>
        <v>0</v>
      </c>
      <c r="Y178" s="10">
        <f t="shared" si="19"/>
        <v>0</v>
      </c>
    </row>
    <row r="179" spans="1:2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 s="10">
        <f t="shared" si="18"/>
        <v>0</v>
      </c>
      <c r="Y179" s="10">
        <f t="shared" si="19"/>
        <v>0</v>
      </c>
    </row>
    <row r="180" spans="1:2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 s="10">
        <f t="shared" si="18"/>
        <v>0</v>
      </c>
      <c r="Y180" s="10">
        <f t="shared" si="19"/>
        <v>0</v>
      </c>
    </row>
    <row r="181" spans="1:2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 s="10">
        <f t="shared" si="18"/>
        <v>0</v>
      </c>
      <c r="Y181" s="10">
        <f t="shared" si="19"/>
        <v>0</v>
      </c>
    </row>
    <row r="182" spans="1:2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 s="10">
        <f t="shared" si="18"/>
        <v>0</v>
      </c>
      <c r="Y182" s="10">
        <f t="shared" si="19"/>
        <v>0</v>
      </c>
    </row>
    <row r="183" spans="1:2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 s="10">
        <f t="shared" si="18"/>
        <v>0</v>
      </c>
      <c r="Y183" s="10">
        <f t="shared" si="19"/>
        <v>0</v>
      </c>
    </row>
    <row r="184" spans="1:2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 s="10">
        <f t="shared" si="18"/>
        <v>0</v>
      </c>
      <c r="Y184" s="10">
        <f t="shared" si="19"/>
        <v>0</v>
      </c>
    </row>
    <row r="185" spans="1:2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 s="10">
        <f t="shared" si="18"/>
        <v>0</v>
      </c>
      <c r="Y185" s="10">
        <f t="shared" si="19"/>
        <v>0</v>
      </c>
    </row>
    <row r="186" spans="1:2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 s="10">
        <f t="shared" si="18"/>
        <v>0</v>
      </c>
      <c r="Y186" s="10">
        <f t="shared" si="19"/>
        <v>0</v>
      </c>
    </row>
    <row r="187" spans="1:2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 s="10">
        <f t="shared" si="18"/>
        <v>0</v>
      </c>
      <c r="Y187" s="10">
        <f t="shared" si="19"/>
        <v>0</v>
      </c>
    </row>
    <row r="188" spans="1:2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 s="10">
        <f t="shared" si="18"/>
        <v>0</v>
      </c>
      <c r="Y188" s="10">
        <f t="shared" si="19"/>
        <v>0</v>
      </c>
    </row>
    <row r="189" spans="1:2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 s="10">
        <f t="shared" si="18"/>
        <v>0</v>
      </c>
      <c r="Y189" s="10">
        <f t="shared" si="19"/>
        <v>0</v>
      </c>
    </row>
    <row r="190" spans="1:2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 s="10">
        <f>SUM(X3:X190)</f>
        <v>67</v>
      </c>
      <c r="Y191" s="10">
        <f>SUM(Y3:Y190)</f>
        <v>4224</v>
      </c>
    </row>
    <row r="192" spans="1:2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</sheetData>
  <phoneticPr fontId="0" type="noConversion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23</vt:i4>
      </vt:variant>
    </vt:vector>
  </HeadingPairs>
  <TitlesOfParts>
    <vt:vector size="59" baseType="lpstr">
      <vt:lpstr>Value</vt:lpstr>
      <vt:lpstr>AnaAlcazar</vt:lpstr>
      <vt:lpstr>Apanage</vt:lpstr>
      <vt:lpstr>Blank</vt:lpstr>
      <vt:lpstr>Bulaggi</vt:lpstr>
      <vt:lpstr>CarolineBiss</vt:lpstr>
      <vt:lpstr>Crime</vt:lpstr>
      <vt:lpstr>Deck</vt:lpstr>
      <vt:lpstr>FrkL</vt:lpstr>
      <vt:lpstr>Fransa</vt:lpstr>
      <vt:lpstr>Gracee</vt:lpstr>
      <vt:lpstr>Hisp</vt:lpstr>
      <vt:lpstr>JQ</vt:lpstr>
      <vt:lpstr>Luella</vt:lpstr>
      <vt:lpstr>Mac</vt:lpstr>
      <vt:lpstr>Milano</vt:lpstr>
      <vt:lpstr>Milano2</vt:lpstr>
      <vt:lpstr>MScotch</vt:lpstr>
      <vt:lpstr>NYDJ</vt:lpstr>
      <vt:lpstr>Onjenu</vt:lpstr>
      <vt:lpstr>Ombre</vt:lpstr>
      <vt:lpstr>Oui</vt:lpstr>
      <vt:lpstr>PartTwo</vt:lpstr>
      <vt:lpstr>PureWhite</vt:lpstr>
      <vt:lpstr>KrisAna</vt:lpstr>
      <vt:lpstr>Repeat</vt:lpstr>
      <vt:lpstr>Robell</vt:lpstr>
      <vt:lpstr>Tinta</vt:lpstr>
      <vt:lpstr>Unisa</vt:lpstr>
      <vt:lpstr>Victoria</vt:lpstr>
      <vt:lpstr>Villagallo</vt:lpstr>
      <vt:lpstr>Yaya</vt:lpstr>
      <vt:lpstr>Yest</vt:lpstr>
      <vt:lpstr>Zilch</vt:lpstr>
      <vt:lpstr>Sizes</vt:lpstr>
      <vt:lpstr>Instructions</vt:lpstr>
      <vt:lpstr>AnaAlcazar!Print_Area</vt:lpstr>
      <vt:lpstr>Apanage!Print_Area</vt:lpstr>
      <vt:lpstr>CarolineBiss!Print_Area</vt:lpstr>
      <vt:lpstr>Crime!Print_Area</vt:lpstr>
      <vt:lpstr>Fransa!Print_Area</vt:lpstr>
      <vt:lpstr>FrkL!Print_Area</vt:lpstr>
      <vt:lpstr>Gracee!Print_Area</vt:lpstr>
      <vt:lpstr>Hisp!Print_Area</vt:lpstr>
      <vt:lpstr>JQ!Print_Area</vt:lpstr>
      <vt:lpstr>KrisAna!Print_Area</vt:lpstr>
      <vt:lpstr>Mac!Print_Area</vt:lpstr>
      <vt:lpstr>Milano!Print_Area</vt:lpstr>
      <vt:lpstr>MScotch!Print_Area</vt:lpstr>
      <vt:lpstr>NYDJ!Print_Area</vt:lpstr>
      <vt:lpstr>Ombre!Print_Area</vt:lpstr>
      <vt:lpstr>Oui!Print_Area</vt:lpstr>
      <vt:lpstr>PartTwo!Print_Area</vt:lpstr>
      <vt:lpstr>PureWhite!Print_Area</vt:lpstr>
      <vt:lpstr>Repeat!Print_Area</vt:lpstr>
      <vt:lpstr>Tinta!Print_Area</vt:lpstr>
      <vt:lpstr>Unisa!Print_Area</vt:lpstr>
      <vt:lpstr>Villagallo!Print_Area</vt:lpstr>
      <vt:lpstr>Zilch!Print_Area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Steve</dc:creator>
  <cp:keywords>Keywords</cp:keywords>
  <dc:description/>
  <cp:lastModifiedBy>Rebecca Fall</cp:lastModifiedBy>
  <cp:revision/>
  <dcterms:created xsi:type="dcterms:W3CDTF">2011-07-25T20:24:59Z</dcterms:created>
  <dcterms:modified xsi:type="dcterms:W3CDTF">2019-02-12T18:27:54Z</dcterms:modified>
  <cp:category/>
  <cp:contentStatus/>
</cp:coreProperties>
</file>