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9" sheetId="1" r:id="rId3"/>
    <sheet state="visible" name="M9" sheetId="2" r:id="rId4"/>
    <sheet state="visible" name="Learner Averages (Rank)" sheetId="3" r:id="rId5"/>
    <sheet state="visible" name="CHECK" sheetId="4" r:id="rId6"/>
  </sheets>
  <definedNames/>
  <calcPr/>
</workbook>
</file>

<file path=xl/sharedStrings.xml><?xml version="1.0" encoding="utf-8"?>
<sst xmlns="http://schemas.openxmlformats.org/spreadsheetml/2006/main" count="1935" uniqueCount="502">
  <si>
    <t>Student</t>
  </si>
  <si>
    <t>Grade</t>
  </si>
  <si>
    <t>Class</t>
  </si>
  <si>
    <t>First name</t>
  </si>
  <si>
    <t>Surname</t>
  </si>
  <si>
    <t>Language</t>
  </si>
  <si>
    <t>Oldest</t>
  </si>
  <si>
    <t>Most recent</t>
  </si>
  <si>
    <t>Device</t>
  </si>
  <si>
    <t>Number</t>
  </si>
  <si>
    <t>Maths Average</t>
  </si>
  <si>
    <t>Language Average</t>
  </si>
  <si>
    <t>Overall Average</t>
  </si>
  <si>
    <t>Abbotts Claremont</t>
  </si>
  <si>
    <t>JumpCO_M9_BL -</t>
  </si>
  <si>
    <t>JumpCO_L9_BL -</t>
  </si>
  <si>
    <t>9AG</t>
  </si>
  <si>
    <t>Muzzammil</t>
  </si>
  <si>
    <t>Pedro</t>
  </si>
  <si>
    <t>English</t>
  </si>
  <si>
    <t>---</t>
  </si>
  <si>
    <t>Section</t>
  </si>
  <si>
    <t>System Variables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</si>
  <si>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</si>
  <si>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</si>
  <si>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</si>
  <si>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</si>
  <si>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</si>
  <si>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</si>
  <si>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</si>
  <si>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</si>
  <si>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</si>
  <si>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</si>
  <si>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</si>
  <si>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</si>
  <si>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</si>
  <si>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</si>
  <si>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</si>
  <si>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</si>
  <si>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</si>
  <si>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</si>
  <si>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</si>
  <si>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</si>
  <si>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</si>
  <si>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</si>
  <si>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</si>
  <si>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</si>
  <si>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</si>
  <si>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</si>
  <si>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</si>
  <si>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</si>
  <si>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</si>
  <si>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</si>
  <si>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</si>
  <si>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</si>
  <si>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</si>
  <si>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</si>
  <si>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</si>
  <si>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</si>
  <si>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</si>
  <si>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</si>
  <si>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</si>
  <si>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</si>
  <si>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</si>
  <si>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</si>
  <si>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</si>
  <si>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</si>
  <si>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</si>
  <si>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</si>
  <si>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</si>
  <si>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</si>
  <si>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</si>
  <si>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</si>
  <si>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IsComplete</t>
  </si>
  <si>
    <t>Retries</t>
  </si>
  <si>
    <t>Current Question</t>
  </si>
  <si>
    <t>Weight/mark</t>
  </si>
  <si>
    <t>Ramzi Youssef</t>
  </si>
  <si>
    <t>Jacobs</t>
  </si>
  <si>
    <t>Christopher Jon</t>
  </si>
  <si>
    <t>Lotriet</t>
  </si>
  <si>
    <t>Content Domain</t>
  </si>
  <si>
    <t>R&amp;V</t>
  </si>
  <si>
    <t>LS&amp;C</t>
  </si>
  <si>
    <t>Abdurahman</t>
  </si>
  <si>
    <t>Solomon</t>
  </si>
  <si>
    <t>Cognitive Domain</t>
  </si>
  <si>
    <t>Jordan</t>
  </si>
  <si>
    <t>L&amp;R</t>
  </si>
  <si>
    <t>Arrison</t>
  </si>
  <si>
    <t>INF</t>
  </si>
  <si>
    <t>E&amp;A</t>
  </si>
  <si>
    <t>Ethan</t>
  </si>
  <si>
    <t>Roode</t>
  </si>
  <si>
    <t>Grade Level</t>
  </si>
  <si>
    <t>G5&amp;6</t>
  </si>
  <si>
    <t>Justin</t>
  </si>
  <si>
    <t>Ackermann</t>
  </si>
  <si>
    <t>G7</t>
  </si>
  <si>
    <t>Content domain</t>
  </si>
  <si>
    <t>G8</t>
  </si>
  <si>
    <t>N&amp;A</t>
  </si>
  <si>
    <t>Jose Orlando</t>
  </si>
  <si>
    <t>Opincai</t>
  </si>
  <si>
    <t>G9</t>
  </si>
  <si>
    <t>School</t>
  </si>
  <si>
    <t>Teacher</t>
  </si>
  <si>
    <t>P&amp;A</t>
  </si>
  <si>
    <t>S/No</t>
  </si>
  <si>
    <t>Most Recent</t>
  </si>
  <si>
    <t>S&amp;S</t>
  </si>
  <si>
    <t>Angelo Miguel</t>
  </si>
  <si>
    <t>M</t>
  </si>
  <si>
    <t>Rodrigues</t>
  </si>
  <si>
    <t>Christiaan Liam</t>
  </si>
  <si>
    <t>DH</t>
  </si>
  <si>
    <t>White</t>
  </si>
  <si>
    <t>Jake Philip</t>
  </si>
  <si>
    <t>Young</t>
  </si>
  <si>
    <t>Iscomp</t>
  </si>
  <si>
    <t>Retr</t>
  </si>
  <si>
    <t>CurrQ</t>
  </si>
  <si>
    <t>XL</t>
  </si>
  <si>
    <t>RANKER</t>
  </si>
  <si>
    <t>DIFF</t>
  </si>
  <si>
    <t>Cognitive domain</t>
  </si>
  <si>
    <t>Abbotts Centurion</t>
  </si>
  <si>
    <t>K</t>
  </si>
  <si>
    <t>Imaan</t>
  </si>
  <si>
    <t>09_AAC</t>
  </si>
  <si>
    <t>Parker</t>
  </si>
  <si>
    <t xml:space="preserve"> </t>
  </si>
  <si>
    <t>A</t>
  </si>
  <si>
    <t>Aaliyah Takara</t>
  </si>
  <si>
    <t>Weston</t>
  </si>
  <si>
    <t>R</t>
  </si>
  <si>
    <t>Joshua Semwogerere</t>
  </si>
  <si>
    <t>Mutyaba</t>
  </si>
  <si>
    <t>9 Open</t>
  </si>
  <si>
    <t>Asakhe</t>
  </si>
  <si>
    <t>Zibi</t>
  </si>
  <si>
    <t>Declan Chad</t>
  </si>
  <si>
    <t>Abrahams</t>
  </si>
  <si>
    <t>-</t>
  </si>
  <si>
    <t>G6</t>
  </si>
  <si>
    <t>9HG</t>
  </si>
  <si>
    <t>Morgan John</t>
  </si>
  <si>
    <t>Spruyt</t>
  </si>
  <si>
    <t>Liam Joao de Abreu</t>
  </si>
  <si>
    <t>Merrick</t>
  </si>
  <si>
    <t>Rufaro Shallom</t>
  </si>
  <si>
    <t>Mukamura</t>
  </si>
  <si>
    <t>Umar</t>
  </si>
  <si>
    <t>Mia</t>
  </si>
  <si>
    <t>Kadie Lee</t>
  </si>
  <si>
    <t>Cairncross</t>
  </si>
  <si>
    <t>Layla</t>
  </si>
  <si>
    <t>Akoodie</t>
  </si>
  <si>
    <t>Nizaam Majid</t>
  </si>
  <si>
    <t>Bagadia</t>
  </si>
  <si>
    <t>Tayla</t>
  </si>
  <si>
    <t>Ward</t>
  </si>
  <si>
    <t>Taegan Christopher Phillip</t>
  </si>
  <si>
    <t>Watermeyer</t>
  </si>
  <si>
    <t>Kyle Bradley</t>
  </si>
  <si>
    <t>Mays</t>
  </si>
  <si>
    <t>Aashiq Ali</t>
  </si>
  <si>
    <t>Mahomed</t>
  </si>
  <si>
    <t>Sophie Rose</t>
  </si>
  <si>
    <t>Stander</t>
  </si>
  <si>
    <t>Kira Micah</t>
  </si>
  <si>
    <t>Maduray</t>
  </si>
  <si>
    <t>Jappie</t>
  </si>
  <si>
    <t>Nathan</t>
  </si>
  <si>
    <t>Adams</t>
  </si>
  <si>
    <t>Kaelyn Gabrielle</t>
  </si>
  <si>
    <t>Irwin</t>
  </si>
  <si>
    <t>Mogamat Yusuf</t>
  </si>
  <si>
    <t>Luyt</t>
  </si>
  <si>
    <t>Seth</t>
  </si>
  <si>
    <t>Williams</t>
  </si>
  <si>
    <t>Arinda</t>
  </si>
  <si>
    <t>Botha</t>
  </si>
  <si>
    <t>Aneeka</t>
  </si>
  <si>
    <t>Orrie</t>
  </si>
  <si>
    <t>Mogamat Zain</t>
  </si>
  <si>
    <t>Nkau Lemos</t>
  </si>
  <si>
    <t>Ngonga</t>
  </si>
  <si>
    <t>Abbotts Johannesburg South</t>
  </si>
  <si>
    <t>Anamika</t>
  </si>
  <si>
    <t>Ramnath</t>
  </si>
  <si>
    <t>09_LMO</t>
  </si>
  <si>
    <t>Zzspare-2020</t>
  </si>
  <si>
    <t>Zzspare4-9073</t>
  </si>
  <si>
    <t>Aphiwe</t>
  </si>
  <si>
    <t>Mtambo</t>
  </si>
  <si>
    <t>Coahle Derek</t>
  </si>
  <si>
    <t>Aub</t>
  </si>
  <si>
    <t>Corazonne</t>
  </si>
  <si>
    <t>Ngarandi</t>
  </si>
  <si>
    <t>Daniella Cynthia</t>
  </si>
  <si>
    <t>Tinotendaishe Joshua</t>
  </si>
  <si>
    <t>van der Schyff</t>
  </si>
  <si>
    <t>Mudzingwa</t>
  </si>
  <si>
    <t>Destiny Asande</t>
  </si>
  <si>
    <t>Khumalo</t>
  </si>
  <si>
    <t>Diyaana</t>
  </si>
  <si>
    <t>Ferrier</t>
  </si>
  <si>
    <t>Eliezer</t>
  </si>
  <si>
    <t>Muluila</t>
  </si>
  <si>
    <t>Gabisile</t>
  </si>
  <si>
    <t>Mhlanga</t>
  </si>
  <si>
    <t>Abbotts Northcliff</t>
  </si>
  <si>
    <t>Gabriel Mpoyi Gabriel</t>
  </si>
  <si>
    <t>Kalambayi</t>
  </si>
  <si>
    <t>Davies</t>
  </si>
  <si>
    <t>Adiyaa</t>
  </si>
  <si>
    <t>Ramjathan</t>
  </si>
  <si>
    <t>Ijeoma Nompumelelo</t>
  </si>
  <si>
    <t>Edward</t>
  </si>
  <si>
    <t>Joshica</t>
  </si>
  <si>
    <t>Kanagan</t>
  </si>
  <si>
    <t>Keira</t>
  </si>
  <si>
    <t>Pillay</t>
  </si>
  <si>
    <t>Kelebogile Bongiwe</t>
  </si>
  <si>
    <t>Kgosietsile Mayor Jnr</t>
  </si>
  <si>
    <t>Setimo</t>
  </si>
  <si>
    <t>Kutloano</t>
  </si>
  <si>
    <t>Toti</t>
  </si>
  <si>
    <t>Liam</t>
  </si>
  <si>
    <t>Tyler</t>
  </si>
  <si>
    <t>Luigi Fabio</t>
  </si>
  <si>
    <t>Vieira</t>
  </si>
  <si>
    <t>Luvuyo Nature</t>
  </si>
  <si>
    <t>Ibe</t>
  </si>
  <si>
    <t>Mohammed Uzair</t>
  </si>
  <si>
    <t>Dadoo</t>
  </si>
  <si>
    <t>Mosue</t>
  </si>
  <si>
    <t>Ndhleleni</t>
  </si>
  <si>
    <t>Nasiha</t>
  </si>
  <si>
    <t>Khan</t>
  </si>
  <si>
    <t>Nhleketo Amukelani</t>
  </si>
  <si>
    <t>Mahori</t>
  </si>
  <si>
    <t>Nthabiseng</t>
  </si>
  <si>
    <t>Thabong</t>
  </si>
  <si>
    <t>Ofentse Nkosana</t>
  </si>
  <si>
    <t>Phali</t>
  </si>
  <si>
    <t>Onkgopotse Ngwakwana</t>
  </si>
  <si>
    <t>Molotja</t>
  </si>
  <si>
    <t>Owam</t>
  </si>
  <si>
    <t>Ndaba</t>
  </si>
  <si>
    <t>Prene</t>
  </si>
  <si>
    <t>Chetty</t>
  </si>
  <si>
    <t>Razinah</t>
  </si>
  <si>
    <t>Desai</t>
  </si>
  <si>
    <t>Simbiat Mpho</t>
  </si>
  <si>
    <t>Andu</t>
  </si>
  <si>
    <t>Siphesihle</t>
  </si>
  <si>
    <t>Dladla</t>
  </si>
  <si>
    <t>Data exported at: 2020/04/04 21:35:17</t>
  </si>
  <si>
    <t>Sive Owami</t>
  </si>
  <si>
    <t>Africa</t>
  </si>
  <si>
    <t>Thiara</t>
  </si>
  <si>
    <t>Deokaran</t>
  </si>
  <si>
    <t>Tiasha Adiana</t>
  </si>
  <si>
    <t>Ponsonby</t>
  </si>
  <si>
    <t>Victor</t>
  </si>
  <si>
    <t>Hyginus</t>
  </si>
  <si>
    <t>Weizhe Levi</t>
  </si>
  <si>
    <t>Cheng</t>
  </si>
  <si>
    <t>Zesande Okuhle</t>
  </si>
  <si>
    <t>Mpanza</t>
  </si>
  <si>
    <t>Zolile</t>
  </si>
  <si>
    <t>Abbots Claremont</t>
  </si>
  <si>
    <t>Mkhonza</t>
  </si>
  <si>
    <t>Zzspare4-9116</t>
  </si>
  <si>
    <t>JumpTrak</t>
  </si>
  <si>
    <t>Zzspare4-9117</t>
  </si>
  <si>
    <t>Rank</t>
  </si>
  <si>
    <t>JumpTrak-XL</t>
  </si>
  <si>
    <t>Rank-XL</t>
  </si>
  <si>
    <t>Zzspare4-9118</t>
  </si>
  <si>
    <t>Sandile</t>
  </si>
  <si>
    <t>Mathibela</t>
  </si>
  <si>
    <t>Abdurahman Solomon</t>
  </si>
  <si>
    <t>Aidan</t>
  </si>
  <si>
    <t>O Gorman</t>
  </si>
  <si>
    <t>Amukelani</t>
  </si>
  <si>
    <t>Sambo</t>
  </si>
  <si>
    <t>Anne Rose</t>
  </si>
  <si>
    <t>Pera</t>
  </si>
  <si>
    <t>Cameron Robert</t>
  </si>
  <si>
    <t>Silcock</t>
  </si>
  <si>
    <t>Emily Kabelo</t>
  </si>
  <si>
    <t>Proctor</t>
  </si>
  <si>
    <t>Ewan</t>
  </si>
  <si>
    <t>Abdurahman-Solomon</t>
  </si>
  <si>
    <t>Gift</t>
  </si>
  <si>
    <t>Mkhwanzi</t>
  </si>
  <si>
    <t>Angelo Miguel Rodrigues</t>
  </si>
  <si>
    <t>Gina Leigh</t>
  </si>
  <si>
    <t>Breach</t>
  </si>
  <si>
    <t>Angelo Miguel-Rodrigues</t>
  </si>
  <si>
    <t>Juliana Chioma</t>
  </si>
  <si>
    <t>Ejelonu</t>
  </si>
  <si>
    <t>Christiaan Liam White</t>
  </si>
  <si>
    <t>Kelebogile</t>
  </si>
  <si>
    <t>Mphahlele</t>
  </si>
  <si>
    <t>Christiaan Liam-White</t>
  </si>
  <si>
    <t>Christopher Jon Lotriet</t>
  </si>
  <si>
    <t>Lesego</t>
  </si>
  <si>
    <t>Motsoane</t>
  </si>
  <si>
    <t>Christopher Jon-Lotriet</t>
  </si>
  <si>
    <t>Ethan Roode</t>
  </si>
  <si>
    <t>Lurich</t>
  </si>
  <si>
    <t>Vukeya</t>
  </si>
  <si>
    <t>Ethan-Roode</t>
  </si>
  <si>
    <t>Imaan Parker</t>
  </si>
  <si>
    <t>Maeshela Seboka</t>
  </si>
  <si>
    <t>Kekana</t>
  </si>
  <si>
    <t>Imaan-Parker</t>
  </si>
  <si>
    <t>Jake Philip Young</t>
  </si>
  <si>
    <t>Jake Philip-Young</t>
  </si>
  <si>
    <t>Nqobile Siphesihle</t>
  </si>
  <si>
    <t>Gwala</t>
  </si>
  <si>
    <t>Jordan Arrison</t>
  </si>
  <si>
    <t>Jordan-Arrison</t>
  </si>
  <si>
    <t>Jose Orlando Opincai</t>
  </si>
  <si>
    <t>Ntonhle</t>
  </si>
  <si>
    <t>Dlamini</t>
  </si>
  <si>
    <t>Jose Orlando-Opincai</t>
  </si>
  <si>
    <t>Joshua Semwogerere Mutyaba</t>
  </si>
  <si>
    <t>Paballo</t>
  </si>
  <si>
    <t>Mokhehle</t>
  </si>
  <si>
    <t>Joshua Semwogerere-Mutyaba</t>
  </si>
  <si>
    <t>Justin Ackermann</t>
  </si>
  <si>
    <t>Justin-Ackermann</t>
  </si>
  <si>
    <t>Rahul</t>
  </si>
  <si>
    <t>Datwani</t>
  </si>
  <si>
    <t>Kaelyn Gabrielle Irwin</t>
  </si>
  <si>
    <t>Kaelyn Gabrielle-Irwin</t>
  </si>
  <si>
    <t>Raul</t>
  </si>
  <si>
    <t>Gowrie</t>
  </si>
  <si>
    <t>Muzzammil Pedro</t>
  </si>
  <si>
    <t>Muzzammil-Pedro</t>
  </si>
  <si>
    <t>Ramzi Youssef Jacobs</t>
  </si>
  <si>
    <t>Regomoditswe Ororiseng</t>
  </si>
  <si>
    <t>Mefolo</t>
  </si>
  <si>
    <t>Ramzi Youssef-Jacobs</t>
  </si>
  <si>
    <t>Ronewa Rowen</t>
  </si>
  <si>
    <t>Ogilvie</t>
  </si>
  <si>
    <t>Roselyn</t>
  </si>
  <si>
    <t>Mpete</t>
  </si>
  <si>
    <t>Sambeswe</t>
  </si>
  <si>
    <t>Swaartbooi</t>
  </si>
  <si>
    <t>Sharayen</t>
  </si>
  <si>
    <t>Pather</t>
  </si>
  <si>
    <t>Skyla Lee</t>
  </si>
  <si>
    <t>Komadinovic</t>
  </si>
  <si>
    <t>Zoë Francesca</t>
  </si>
  <si>
    <t>Joseph</t>
  </si>
  <si>
    <t>Zzspare4-9125</t>
  </si>
  <si>
    <t>Zzspare4-9126</t>
  </si>
  <si>
    <t>Zz9anc03</t>
  </si>
  <si>
    <t>Zz9anc04</t>
  </si>
  <si>
    <t>Abbotts Pretoria East</t>
  </si>
  <si>
    <t>Alexia</t>
  </si>
  <si>
    <t>Argyrou</t>
  </si>
  <si>
    <t>Alizwa</t>
  </si>
  <si>
    <t>Mabinya</t>
  </si>
  <si>
    <t>Caelin</t>
  </si>
  <si>
    <t>Schipper</t>
  </si>
  <si>
    <t>Cameron Leigh</t>
  </si>
  <si>
    <t>Naicker</t>
  </si>
  <si>
    <t>Daniela</t>
  </si>
  <si>
    <t>Williams Rojas</t>
  </si>
  <si>
    <t>Darian Reece</t>
  </si>
  <si>
    <t>Martin</t>
  </si>
  <si>
    <t>Dylan Jamie</t>
  </si>
  <si>
    <t>Gerhard Max Erich</t>
  </si>
  <si>
    <t>Leistner</t>
  </si>
  <si>
    <t>Hannah Paige</t>
  </si>
  <si>
    <t>Human</t>
  </si>
  <si>
    <t>Iviwe Chulumanco Amani</t>
  </si>
  <si>
    <t>Mpetsheni</t>
  </si>
  <si>
    <t>Kabelo</t>
  </si>
  <si>
    <t>Msibi</t>
  </si>
  <si>
    <t>Kalakati Batlile</t>
  </si>
  <si>
    <t>Molefe</t>
  </si>
  <si>
    <t>Katlego Lavender Malose</t>
  </si>
  <si>
    <t>Tlale</t>
  </si>
  <si>
    <t>Keagan Jevon</t>
  </si>
  <si>
    <t>Coetzee</t>
  </si>
  <si>
    <t>Keitumetse</t>
  </si>
  <si>
    <t>Sekhu</t>
  </si>
  <si>
    <t>Kyle Gerhard</t>
  </si>
  <si>
    <t>van der Westhuizen</t>
  </si>
  <si>
    <t>Lebogang Uthembekile</t>
  </si>
  <si>
    <t>Gailele</t>
  </si>
  <si>
    <t>Lebohang Mateka</t>
  </si>
  <si>
    <t>Nkoga</t>
  </si>
  <si>
    <t>Logan Rae</t>
  </si>
  <si>
    <t>Pretorius</t>
  </si>
  <si>
    <t>Mallane Rathabo</t>
  </si>
  <si>
    <t>Mikayla Hope</t>
  </si>
  <si>
    <t>Reddy</t>
  </si>
  <si>
    <t>Myrthe</t>
  </si>
  <si>
    <t>Stone</t>
  </si>
  <si>
    <t>Nkanyezi Okuhle</t>
  </si>
  <si>
    <t>Trom</t>
  </si>
  <si>
    <t>Nkosinathi</t>
  </si>
  <si>
    <t>Mahlangu</t>
  </si>
  <si>
    <t>Reagile Tshiamo</t>
  </si>
  <si>
    <t>Hlabane</t>
  </si>
  <si>
    <t>Rendani Denzel</t>
  </si>
  <si>
    <t>Nkomo</t>
  </si>
  <si>
    <t>Siphokazi Qhawokazi Njabulo</t>
  </si>
  <si>
    <t>Msongweni</t>
  </si>
  <si>
    <t>Teagan Electra</t>
  </si>
  <si>
    <t>Soar</t>
  </si>
  <si>
    <t>Thakunda Kwazi</t>
  </si>
  <si>
    <t>Sifolo</t>
  </si>
  <si>
    <t>Thato</t>
  </si>
  <si>
    <t>Mogakabe</t>
  </si>
  <si>
    <t>Viashen</t>
  </si>
  <si>
    <t>Vuk</t>
  </si>
  <si>
    <t>Brankovic</t>
  </si>
  <si>
    <t>Yenziwe Owami Mthunzi Junior</t>
  </si>
  <si>
    <t>Madiya</t>
  </si>
  <si>
    <t>Zzspare4-9134</t>
  </si>
  <si>
    <t>Zzspare4-9135</t>
  </si>
  <si>
    <t>Zzspare4-9136</t>
  </si>
  <si>
    <t>Asiphe Owam</t>
  </si>
  <si>
    <t>Matyana</t>
  </si>
  <si>
    <t>Kaedon</t>
  </si>
  <si>
    <t>Naidoo</t>
  </si>
  <si>
    <t>Keabetswe Benjamin</t>
  </si>
  <si>
    <t>Ntseare</t>
  </si>
  <si>
    <t>Kiara Lindsay</t>
  </si>
  <si>
    <t>Pienaar</t>
  </si>
  <si>
    <t>Lamla Kamogetswe</t>
  </si>
  <si>
    <t>Rulashe</t>
  </si>
  <si>
    <t>Letago</t>
  </si>
  <si>
    <t>Mogomane</t>
  </si>
  <si>
    <t>Mahlatse</t>
  </si>
  <si>
    <t>Pitjeng</t>
  </si>
  <si>
    <t>Mbali Karabo</t>
  </si>
  <si>
    <t>Masina</t>
  </si>
  <si>
    <t>Mthunzi</t>
  </si>
  <si>
    <t>Sibuyi</t>
  </si>
  <si>
    <t>Naledi Pocia</t>
  </si>
  <si>
    <t>Ratlhagana</t>
  </si>
  <si>
    <t>Rio Sherwin</t>
  </si>
  <si>
    <t>Jacobus</t>
  </si>
  <si>
    <t>Tafadzwa Harry</t>
  </si>
  <si>
    <t>Mutengwa</t>
  </si>
  <si>
    <t>Tiago Filippe</t>
  </si>
  <si>
    <t>Maia</t>
  </si>
  <si>
    <t>Zzspare4-9068</t>
  </si>
  <si>
    <t>Zzspare4-9069</t>
  </si>
  <si>
    <t>Zzspare4-9070</t>
  </si>
  <si>
    <t>Alistair Charles</t>
  </si>
  <si>
    <t>Kuppusamy</t>
  </si>
  <si>
    <t>Annette Masego</t>
  </si>
  <si>
    <t>Fortuin</t>
  </si>
  <si>
    <t>Chiraag</t>
  </si>
  <si>
    <t>Ramnanan</t>
  </si>
  <si>
    <t>Jordyn Jane</t>
  </si>
  <si>
    <t>Pieterse</t>
  </si>
  <si>
    <t>Kieran James</t>
  </si>
  <si>
    <t>Grant</t>
  </si>
  <si>
    <t>Magashi Boikano</t>
  </si>
  <si>
    <t>Diago</t>
  </si>
  <si>
    <t>Mallakai</t>
  </si>
  <si>
    <t>Mitchell</t>
  </si>
  <si>
    <t>Ntumberi Lungile Martin</t>
  </si>
  <si>
    <t>Rikhotso</t>
  </si>
  <si>
    <t>Relebogile Lethabo</t>
  </si>
  <si>
    <t>Sharif</t>
  </si>
  <si>
    <t>Mohamed</t>
  </si>
  <si>
    <t>Sharifa</t>
  </si>
  <si>
    <t>Shreyan</t>
  </si>
  <si>
    <t>Tanatswa Ashley</t>
  </si>
  <si>
    <t>Munjeri</t>
  </si>
  <si>
    <t>Zusiphe</t>
  </si>
  <si>
    <t>Venkile</t>
  </si>
  <si>
    <t>Zzspare4-9071</t>
  </si>
  <si>
    <t>Zzspare4-9072</t>
  </si>
  <si>
    <t>Hlonela</t>
  </si>
  <si>
    <t>Mtongana</t>
  </si>
  <si>
    <t>Keegan</t>
  </si>
  <si>
    <t>Basson</t>
  </si>
  <si>
    <t>Olothando</t>
  </si>
  <si>
    <t>Mdleleni</t>
  </si>
  <si>
    <t>Steven Alec</t>
  </si>
  <si>
    <t>Peddie</t>
  </si>
  <si>
    <t>Vutomi</t>
  </si>
  <si>
    <t>Shingange</t>
  </si>
  <si>
    <t>Qaylah</t>
  </si>
  <si>
    <t>Bhamjee</t>
  </si>
  <si>
    <t>Zzspare4-9127</t>
  </si>
  <si>
    <t>Zz9anc02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</si>
</sst>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yyyy/mm/dd hh:mm:ss"/>
  </numFmts>
  <fonts count="9">
    <font>
      <sz val="10.0"/>
      <color rgb="FF000000"/>
      <name val="Arial"/>
    </font>
    <font>
      <sz val="11.0"/>
      <name val="Calibri"/>
    </font>
    <font>
      <name val="Arial"/>
    </font>
    <font/>
    <font>
      <b/>
      <color rgb="FF414141"/>
      <name val="Raleway"/>
    </font>
    <font>
      <b/>
    </font>
    <font>
      <color rgb="FF09539B"/>
      <name val="Raleway"/>
    </font>
    <font>
      <color rgb="FFAAAAAA"/>
      <name val="Raleway"/>
    </font>
    <font>
      <color rgb="FF414141"/>
      <name val="Raleway"/>
    </font>
  </fonts>
  <fills count="8">
    <fill>
      <patternFill patternType="none"/>
    </fill>
    <fill>
      <patternFill patternType="lightGray"/>
    </fill>
    <fill>
      <patternFill patternType="solid">
        <fgColor rgb="FFEBEBEB"/>
        <bgColor rgb="FFEBEBEB"/>
      </patternFill>
    </fill>
    <fill>
      <patternFill patternType="solid">
        <fgColor rgb="FFE6EBEB"/>
        <bgColor rgb="FFE6EBEB"/>
      </patternFill>
    </fill>
    <fill>
      <patternFill patternType="solid">
        <fgColor rgb="FFEBE6EB"/>
        <bgColor rgb="FFEBE6EB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2" xfId="0" applyAlignment="1" applyFont="1" applyNumberFormat="1">
      <alignment vertical="bottom"/>
    </xf>
    <xf borderId="1" fillId="0" fontId="1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3" numFmtId="2" xfId="0" applyFont="1" applyNumberFormat="1"/>
    <xf borderId="0" fillId="0" fontId="1" numFmtId="2" xfId="0" applyAlignment="1" applyFont="1" applyNumberFormat="1">
      <alignment horizontal="right" vertical="bottom"/>
    </xf>
    <xf borderId="0" fillId="2" fontId="2" numFmtId="0" xfId="0" applyAlignment="1" applyFill="1" applyFont="1">
      <alignment vertical="bottom"/>
    </xf>
    <xf borderId="0" fillId="3" fontId="4" numFmtId="0" xfId="0" applyAlignment="1" applyFill="1" applyFont="1">
      <alignment horizontal="right" vertical="bottom"/>
    </xf>
    <xf borderId="0" fillId="2" fontId="4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1" fillId="2" fontId="2" numFmtId="0" xfId="0" applyAlignment="1" applyBorder="1" applyFont="1">
      <alignment vertical="bottom"/>
    </xf>
    <xf borderId="0" fillId="4" fontId="4" numFmtId="0" xfId="0" applyAlignment="1" applyFill="1" applyFont="1">
      <alignment shrinkToFit="0" vertical="bottom" wrapText="0"/>
    </xf>
    <xf borderId="0" fillId="2" fontId="4" numFmtId="0" xfId="0" applyAlignment="1" applyFont="1">
      <alignment horizontal="center" vertical="bottom"/>
    </xf>
    <xf borderId="0" fillId="0" fontId="3" numFmtId="2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2" fontId="2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0" fontId="3" numFmtId="2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165" xfId="0" applyAlignment="1" applyFont="1" applyNumberFormat="1">
      <alignment horizontal="right" vertical="bottom"/>
    </xf>
    <xf borderId="0" fillId="0" fontId="5" numFmtId="0" xfId="0" applyAlignment="1" applyFont="1">
      <alignment readingOrder="0"/>
    </xf>
    <xf borderId="0" fillId="5" fontId="6" numFmtId="0" xfId="0" applyAlignment="1" applyFill="1" applyFont="1">
      <alignment horizontal="right" readingOrder="0" shrinkToFit="0" vertical="top" wrapText="0"/>
    </xf>
    <xf borderId="0" fillId="5" fontId="7" numFmtId="0" xfId="0" applyAlignment="1" applyFont="1">
      <alignment horizontal="center" readingOrder="0" vertical="top"/>
    </xf>
    <xf borderId="0" fillId="5" fontId="3" numFmtId="0" xfId="0" applyAlignment="1" applyFont="1">
      <alignment horizontal="center" readingOrder="0"/>
    </xf>
    <xf borderId="0" fillId="5" fontId="4" numFmtId="0" xfId="0" applyAlignment="1" applyFont="1">
      <alignment horizontal="center" readingOrder="0" vertical="top"/>
    </xf>
    <xf borderId="0" fillId="5" fontId="3" numFmtId="0" xfId="0" applyAlignment="1" applyFont="1">
      <alignment horizontal="center"/>
    </xf>
    <xf borderId="0" fillId="5" fontId="7" numFmtId="0" xfId="0" applyAlignment="1" applyFont="1">
      <alignment readingOrder="0" vertical="top"/>
    </xf>
    <xf borderId="0" fillId="0" fontId="3" numFmtId="9" xfId="0" applyFont="1" applyNumberFormat="1"/>
    <xf borderId="0" fillId="5" fontId="4" numFmtId="9" xfId="0" applyAlignment="1" applyFont="1" applyNumberFormat="1">
      <alignment horizontal="center" readingOrder="0" vertical="top"/>
    </xf>
    <xf borderId="0" fillId="2" fontId="8" numFmtId="0" xfId="0" applyAlignment="1" applyFill="1" applyFont="1">
      <alignment horizontal="right" readingOrder="0" vertical="top"/>
    </xf>
    <xf borderId="0" fillId="2" fontId="8" numFmtId="0" xfId="0" applyAlignment="1" applyFont="1">
      <alignment vertical="top"/>
    </xf>
    <xf borderId="0" fillId="2" fontId="4" numFmtId="9" xfId="0" applyAlignment="1" applyFont="1" applyNumberFormat="1">
      <alignment horizontal="center" vertical="top"/>
    </xf>
    <xf borderId="0" fillId="2" fontId="4" numFmtId="9" xfId="0" applyAlignment="1" applyFont="1" applyNumberFormat="1">
      <alignment horizontal="center" readingOrder="0" vertical="top"/>
    </xf>
    <xf borderId="0" fillId="6" fontId="4" numFmtId="9" xfId="0" applyAlignment="1" applyFill="1" applyFont="1" applyNumberFormat="1">
      <alignment horizontal="center" readingOrder="0" vertical="top"/>
    </xf>
    <xf borderId="0" fillId="7" fontId="4" numFmtId="9" xfId="0" applyAlignment="1" applyFill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11.0" topLeftCell="H12" activePane="bottomRight" state="frozen"/>
      <selection activeCell="H1" sqref="H1" pane="topRight"/>
      <selection activeCell="A12" sqref="A12" pane="bottomLeft"/>
      <selection activeCell="H12" sqref="H12" pane="bottomRight"/>
    </sheetView>
  </sheetViews>
  <sheetFormatPr customHeight="1" defaultColWidth="14.43" defaultRowHeight="15.75"/>
  <cols>
    <col customWidth="1" min="12" max="12" width="7.29"/>
    <col customWidth="1" min="13" max="20" width="6.0"/>
    <col customWidth="1" min="21" max="28" width="4.86"/>
    <col customWidth="1" min="29" max="35" width="6.0"/>
    <col customWidth="1" min="36" max="47" width="4.86"/>
    <col customWidth="1" min="48" max="56" width="6.0"/>
    <col customWidth="1" min="57" max="59" width="4.86"/>
    <col customWidth="1" min="60" max="61" width="6.0"/>
    <col customWidth="1" min="62" max="62" width="15.43"/>
    <col customWidth="1" min="67" max="67" width="25.71"/>
  </cols>
  <sheetData>
    <row r="1">
      <c r="A1" s="7" t="s">
        <v>15</v>
      </c>
      <c r="BM1" s="9"/>
      <c r="BN1" s="9"/>
    </row>
    <row r="2">
      <c r="BM2" s="9"/>
      <c r="BN2" s="9"/>
    </row>
    <row r="3">
      <c r="BM3" s="9"/>
      <c r="BN3" s="9"/>
    </row>
    <row r="4">
      <c r="BM4" s="9"/>
      <c r="BN4" s="9"/>
    </row>
    <row r="5">
      <c r="L5" s="7" t="s">
        <v>21</v>
      </c>
      <c r="BJ5" s="7" t="s">
        <v>22</v>
      </c>
      <c r="BM5" s="9"/>
      <c r="BN5" s="9"/>
    </row>
    <row r="6">
      <c r="L6" s="7" t="s">
        <v>23</v>
      </c>
      <c r="M6" s="7" t="s">
        <v>24</v>
      </c>
      <c r="N6" s="7" t="s">
        <v>25</v>
      </c>
      <c r="O6" s="7" t="s">
        <v>26</v>
      </c>
      <c r="P6" s="7" t="s">
        <v>27</v>
      </c>
      <c r="Q6" s="7" t="s">
        <v>28</v>
      </c>
      <c r="R6" s="7" t="s">
        <v>29</v>
      </c>
      <c r="S6" s="7" t="s">
        <v>30</v>
      </c>
      <c r="T6" s="7" t="s">
        <v>31</v>
      </c>
      <c r="U6" s="7" t="s">
        <v>32</v>
      </c>
      <c r="V6" s="7" t="s">
        <v>33</v>
      </c>
      <c r="W6" s="7" t="s">
        <v>34</v>
      </c>
      <c r="X6" s="7" t="s">
        <v>35</v>
      </c>
      <c r="Y6" s="7" t="s">
        <v>36</v>
      </c>
      <c r="Z6" s="7" t="s">
        <v>37</v>
      </c>
      <c r="AA6" s="7" t="s">
        <v>38</v>
      </c>
      <c r="AB6" s="7" t="s">
        <v>39</v>
      </c>
      <c r="AC6" s="7" t="s">
        <v>40</v>
      </c>
      <c r="AD6" s="7" t="s">
        <v>41</v>
      </c>
      <c r="AE6" s="7" t="s">
        <v>42</v>
      </c>
      <c r="AF6" s="7" t="s">
        <v>43</v>
      </c>
      <c r="AG6" s="7" t="s">
        <v>44</v>
      </c>
      <c r="AH6" s="7" t="s">
        <v>45</v>
      </c>
      <c r="AI6" s="7" t="s">
        <v>46</v>
      </c>
      <c r="AJ6" s="7" t="s">
        <v>47</v>
      </c>
      <c r="AK6" s="7" t="s">
        <v>48</v>
      </c>
      <c r="AL6" s="7" t="s">
        <v>49</v>
      </c>
      <c r="AM6" s="7" t="s">
        <v>50</v>
      </c>
      <c r="AN6" s="7" t="s">
        <v>51</v>
      </c>
      <c r="AO6" s="7" t="s">
        <v>52</v>
      </c>
      <c r="AP6" s="7" t="s">
        <v>53</v>
      </c>
      <c r="AQ6" s="7" t="s">
        <v>54</v>
      </c>
      <c r="AR6" s="7" t="s">
        <v>55</v>
      </c>
      <c r="AS6" s="7" t="s">
        <v>56</v>
      </c>
      <c r="AT6" s="7" t="s">
        <v>57</v>
      </c>
      <c r="AU6" s="7" t="s">
        <v>58</v>
      </c>
      <c r="AV6" s="7" t="s">
        <v>59</v>
      </c>
      <c r="AW6" s="7" t="s">
        <v>60</v>
      </c>
      <c r="AX6" s="7" t="s">
        <v>61</v>
      </c>
      <c r="AY6" s="7" t="s">
        <v>62</v>
      </c>
      <c r="AZ6" s="7" t="s">
        <v>63</v>
      </c>
      <c r="BA6" s="7" t="s">
        <v>64</v>
      </c>
      <c r="BB6" s="7" t="s">
        <v>65</v>
      </c>
      <c r="BC6" s="7" t="s">
        <v>66</v>
      </c>
      <c r="BD6" s="7" t="s">
        <v>67</v>
      </c>
      <c r="BE6" s="7" t="s">
        <v>68</v>
      </c>
      <c r="BF6" s="7" t="s">
        <v>69</v>
      </c>
      <c r="BG6" s="7" t="s">
        <v>70</v>
      </c>
      <c r="BH6" s="7" t="s">
        <v>71</v>
      </c>
      <c r="BI6" s="7" t="s">
        <v>72</v>
      </c>
      <c r="BJ6" s="7" t="s">
        <v>73</v>
      </c>
      <c r="BK6" s="7" t="s">
        <v>74</v>
      </c>
      <c r="BL6" s="7" t="s">
        <v>75</v>
      </c>
      <c r="BM6" s="9"/>
      <c r="BN6" s="9"/>
    </row>
    <row r="7">
      <c r="J7">
        <f>SUM(L7:BI7)</f>
        <v>50</v>
      </c>
      <c r="K7" s="7" t="s">
        <v>76</v>
      </c>
      <c r="L7" s="7">
        <v>1.0</v>
      </c>
      <c r="M7" s="7">
        <v>1.0</v>
      </c>
      <c r="N7" s="7">
        <v>1.0</v>
      </c>
      <c r="O7" s="7">
        <v>1.0</v>
      </c>
      <c r="P7" s="7">
        <v>1.0</v>
      </c>
      <c r="Q7" s="7">
        <v>1.0</v>
      </c>
      <c r="R7" s="7">
        <v>1.0</v>
      </c>
      <c r="S7" s="7">
        <v>1.0</v>
      </c>
      <c r="T7" s="7">
        <v>1.0</v>
      </c>
      <c r="U7" s="7">
        <v>1.0</v>
      </c>
      <c r="V7" s="7">
        <v>1.0</v>
      </c>
      <c r="W7" s="7">
        <v>1.0</v>
      </c>
      <c r="X7" s="7">
        <v>1.0</v>
      </c>
      <c r="Y7" s="7">
        <v>1.0</v>
      </c>
      <c r="Z7" s="7">
        <v>1.0</v>
      </c>
      <c r="AA7" s="7">
        <v>1.0</v>
      </c>
      <c r="AB7" s="7">
        <v>1.0</v>
      </c>
      <c r="AC7" s="7">
        <v>1.0</v>
      </c>
      <c r="AD7" s="7">
        <v>1.0</v>
      </c>
      <c r="AE7" s="7">
        <v>1.0</v>
      </c>
      <c r="AF7" s="7">
        <v>1.0</v>
      </c>
      <c r="AG7" s="7">
        <v>1.0</v>
      </c>
      <c r="AH7" s="7">
        <v>1.0</v>
      </c>
      <c r="AI7" s="7">
        <v>1.0</v>
      </c>
      <c r="AJ7" s="7">
        <v>1.0</v>
      </c>
      <c r="AK7" s="7">
        <v>1.0</v>
      </c>
      <c r="AL7" s="7">
        <v>1.0</v>
      </c>
      <c r="AM7" s="7">
        <v>1.0</v>
      </c>
      <c r="AN7" s="7">
        <v>1.0</v>
      </c>
      <c r="AO7" s="7">
        <v>1.0</v>
      </c>
      <c r="AP7" s="7">
        <v>1.0</v>
      </c>
      <c r="AQ7" s="7">
        <v>1.0</v>
      </c>
      <c r="AR7" s="7">
        <v>1.0</v>
      </c>
      <c r="AS7" s="7">
        <v>1.0</v>
      </c>
      <c r="AT7" s="7">
        <v>1.0</v>
      </c>
      <c r="AU7" s="7">
        <v>1.0</v>
      </c>
      <c r="AV7" s="7">
        <v>1.0</v>
      </c>
      <c r="AW7" s="7">
        <v>1.0</v>
      </c>
      <c r="AX7" s="7">
        <v>1.0</v>
      </c>
      <c r="AY7" s="7">
        <v>1.0</v>
      </c>
      <c r="AZ7" s="7">
        <v>1.0</v>
      </c>
      <c r="BA7" s="7">
        <v>1.0</v>
      </c>
      <c r="BB7" s="7">
        <v>1.0</v>
      </c>
      <c r="BC7" s="7">
        <v>1.0</v>
      </c>
      <c r="BD7" s="7">
        <v>1.0</v>
      </c>
      <c r="BE7" s="7">
        <v>1.0</v>
      </c>
      <c r="BF7" s="7">
        <v>1.0</v>
      </c>
      <c r="BG7" s="7">
        <v>1.0</v>
      </c>
      <c r="BH7" s="7">
        <v>1.0</v>
      </c>
      <c r="BI7" s="7">
        <v>1.0</v>
      </c>
      <c r="BJ7" s="7">
        <v>0.0</v>
      </c>
      <c r="BK7" s="7">
        <v>0.0</v>
      </c>
      <c r="BL7" s="7">
        <v>0.0</v>
      </c>
      <c r="BM7" s="9"/>
      <c r="BN7" s="9">
        <f>SUM(L7:BI7)</f>
        <v>50</v>
      </c>
    </row>
    <row r="8">
      <c r="A8" s="7"/>
      <c r="B8" s="7"/>
      <c r="C8" s="7"/>
      <c r="D8" s="7"/>
      <c r="E8" s="7"/>
      <c r="F8" s="7"/>
      <c r="G8" s="7"/>
      <c r="H8" s="7"/>
      <c r="J8" s="11"/>
      <c r="K8" s="12" t="s">
        <v>81</v>
      </c>
      <c r="L8" s="13" t="s">
        <v>82</v>
      </c>
      <c r="M8" s="13" t="s">
        <v>82</v>
      </c>
      <c r="N8" s="13" t="s">
        <v>82</v>
      </c>
      <c r="O8" s="13" t="s">
        <v>82</v>
      </c>
      <c r="P8" s="13" t="s">
        <v>83</v>
      </c>
      <c r="Q8" s="13" t="s">
        <v>83</v>
      </c>
      <c r="R8" s="13" t="s">
        <v>83</v>
      </c>
      <c r="S8" s="13" t="s">
        <v>83</v>
      </c>
      <c r="T8" s="13" t="s">
        <v>82</v>
      </c>
      <c r="U8" s="13" t="s">
        <v>82</v>
      </c>
      <c r="V8" s="13" t="s">
        <v>82</v>
      </c>
      <c r="W8" s="13" t="s">
        <v>82</v>
      </c>
      <c r="X8" s="13" t="s">
        <v>82</v>
      </c>
      <c r="Y8" s="13" t="s">
        <v>82</v>
      </c>
      <c r="Z8" s="13" t="s">
        <v>82</v>
      </c>
      <c r="AA8" s="13" t="s">
        <v>82</v>
      </c>
      <c r="AB8" s="13" t="s">
        <v>82</v>
      </c>
      <c r="AC8" s="13" t="s">
        <v>83</v>
      </c>
      <c r="AD8" s="13" t="s">
        <v>83</v>
      </c>
      <c r="AE8" s="13" t="s">
        <v>83</v>
      </c>
      <c r="AF8" s="13" t="s">
        <v>83</v>
      </c>
      <c r="AG8" s="13" t="s">
        <v>83</v>
      </c>
      <c r="AH8" s="13" t="s">
        <v>83</v>
      </c>
      <c r="AI8" s="13" t="s">
        <v>83</v>
      </c>
      <c r="AJ8" s="13" t="s">
        <v>82</v>
      </c>
      <c r="AK8" s="13" t="s">
        <v>82</v>
      </c>
      <c r="AL8" s="13" t="s">
        <v>82</v>
      </c>
      <c r="AM8" s="13" t="s">
        <v>82</v>
      </c>
      <c r="AN8" s="13" t="s">
        <v>82</v>
      </c>
      <c r="AO8" s="13" t="s">
        <v>82</v>
      </c>
      <c r="AP8" s="13" t="s">
        <v>82</v>
      </c>
      <c r="AQ8" s="13" t="s">
        <v>82</v>
      </c>
      <c r="AR8" s="13" t="s">
        <v>82</v>
      </c>
      <c r="AS8" s="13" t="s">
        <v>83</v>
      </c>
      <c r="AT8" s="13" t="s">
        <v>82</v>
      </c>
      <c r="AU8" s="13" t="s">
        <v>83</v>
      </c>
      <c r="AV8" s="13" t="s">
        <v>83</v>
      </c>
      <c r="AW8" s="13" t="s">
        <v>83</v>
      </c>
      <c r="AX8" s="13" t="s">
        <v>83</v>
      </c>
      <c r="AY8" s="13" t="s">
        <v>83</v>
      </c>
      <c r="AZ8" s="13" t="s">
        <v>83</v>
      </c>
      <c r="BA8" s="13" t="s">
        <v>83</v>
      </c>
      <c r="BB8" s="13" t="s">
        <v>83</v>
      </c>
      <c r="BC8" s="13" t="s">
        <v>83</v>
      </c>
      <c r="BD8" s="13" t="s">
        <v>83</v>
      </c>
      <c r="BE8" s="13" t="s">
        <v>82</v>
      </c>
      <c r="BF8" s="13" t="s">
        <v>82</v>
      </c>
      <c r="BG8" s="13" t="s">
        <v>82</v>
      </c>
      <c r="BH8" s="13" t="s">
        <v>83</v>
      </c>
      <c r="BI8" s="13" t="s">
        <v>83</v>
      </c>
      <c r="BJ8" s="7"/>
      <c r="BK8" s="7"/>
      <c r="BL8" s="7"/>
      <c r="BM8" s="9"/>
      <c r="BN8" s="9"/>
    </row>
    <row r="9">
      <c r="A9" s="7"/>
      <c r="B9" s="7"/>
      <c r="C9" s="7"/>
      <c r="D9" s="7"/>
      <c r="E9" s="7"/>
      <c r="F9" s="7"/>
      <c r="G9" s="7"/>
      <c r="H9" s="7"/>
      <c r="J9" s="11"/>
      <c r="K9" s="12" t="s">
        <v>86</v>
      </c>
      <c r="L9" s="13" t="s">
        <v>88</v>
      </c>
      <c r="M9" s="13" t="s">
        <v>88</v>
      </c>
      <c r="N9" s="13" t="s">
        <v>90</v>
      </c>
      <c r="O9" s="13" t="s">
        <v>90</v>
      </c>
      <c r="P9" s="13" t="s">
        <v>88</v>
      </c>
      <c r="Q9" s="13" t="s">
        <v>88</v>
      </c>
      <c r="R9" s="13" t="s">
        <v>90</v>
      </c>
      <c r="S9" s="13" t="s">
        <v>90</v>
      </c>
      <c r="T9" s="13" t="s">
        <v>90</v>
      </c>
      <c r="U9" s="13" t="s">
        <v>88</v>
      </c>
      <c r="V9" s="13" t="s">
        <v>88</v>
      </c>
      <c r="W9" s="13" t="s">
        <v>88</v>
      </c>
      <c r="X9" s="13" t="s">
        <v>90</v>
      </c>
      <c r="Y9" s="13" t="s">
        <v>90</v>
      </c>
      <c r="Z9" s="13" t="s">
        <v>90</v>
      </c>
      <c r="AA9" s="13" t="s">
        <v>90</v>
      </c>
      <c r="AB9" s="13" t="s">
        <v>91</v>
      </c>
      <c r="AC9" s="13" t="s">
        <v>88</v>
      </c>
      <c r="AD9" s="13" t="s">
        <v>88</v>
      </c>
      <c r="AE9" s="13" t="s">
        <v>88</v>
      </c>
      <c r="AF9" s="13" t="s">
        <v>90</v>
      </c>
      <c r="AG9" s="13" t="s">
        <v>90</v>
      </c>
      <c r="AH9" s="13" t="s">
        <v>90</v>
      </c>
      <c r="AI9" s="13" t="s">
        <v>91</v>
      </c>
      <c r="AJ9" s="13" t="s">
        <v>88</v>
      </c>
      <c r="AK9" s="13" t="s">
        <v>88</v>
      </c>
      <c r="AL9" s="13" t="s">
        <v>88</v>
      </c>
      <c r="AM9" s="13" t="s">
        <v>88</v>
      </c>
      <c r="AN9" s="13" t="s">
        <v>90</v>
      </c>
      <c r="AO9" s="13" t="s">
        <v>90</v>
      </c>
      <c r="AP9" s="13" t="s">
        <v>90</v>
      </c>
      <c r="AQ9" s="13" t="s">
        <v>91</v>
      </c>
      <c r="AR9" s="13" t="s">
        <v>91</v>
      </c>
      <c r="AS9" s="13" t="s">
        <v>88</v>
      </c>
      <c r="AT9" s="13" t="s">
        <v>88</v>
      </c>
      <c r="AU9" s="13" t="s">
        <v>88</v>
      </c>
      <c r="AV9" s="13" t="s">
        <v>88</v>
      </c>
      <c r="AW9" s="13" t="s">
        <v>90</v>
      </c>
      <c r="AX9" s="13" t="s">
        <v>90</v>
      </c>
      <c r="AY9" s="13" t="s">
        <v>90</v>
      </c>
      <c r="AZ9" s="13" t="s">
        <v>90</v>
      </c>
      <c r="BA9" s="13" t="s">
        <v>90</v>
      </c>
      <c r="BB9" s="13" t="s">
        <v>90</v>
      </c>
      <c r="BC9" s="13" t="s">
        <v>91</v>
      </c>
      <c r="BD9" s="13" t="s">
        <v>91</v>
      </c>
      <c r="BE9" s="13" t="s">
        <v>88</v>
      </c>
      <c r="BF9" s="13" t="s">
        <v>90</v>
      </c>
      <c r="BG9" s="13" t="s">
        <v>90</v>
      </c>
      <c r="BH9" s="13" t="s">
        <v>88</v>
      </c>
      <c r="BI9" s="13" t="s">
        <v>90</v>
      </c>
      <c r="BJ9" s="7"/>
      <c r="BK9" s="7"/>
      <c r="BL9" s="7"/>
      <c r="BM9" s="9"/>
      <c r="BN9" s="9"/>
    </row>
    <row r="10">
      <c r="A10" s="7"/>
      <c r="B10" s="7"/>
      <c r="C10" s="7"/>
      <c r="D10" s="7"/>
      <c r="E10" s="7"/>
      <c r="F10" s="7"/>
      <c r="G10" s="7"/>
      <c r="H10" s="7"/>
      <c r="J10" s="11"/>
      <c r="K10" s="12" t="s">
        <v>94</v>
      </c>
      <c r="L10" s="13" t="s">
        <v>95</v>
      </c>
      <c r="M10" s="13" t="s">
        <v>95</v>
      </c>
      <c r="N10" s="13" t="s">
        <v>95</v>
      </c>
      <c r="O10" s="13" t="s">
        <v>95</v>
      </c>
      <c r="P10" s="13" t="s">
        <v>95</v>
      </c>
      <c r="Q10" s="13" t="s">
        <v>95</v>
      </c>
      <c r="R10" s="13" t="s">
        <v>95</v>
      </c>
      <c r="S10" s="13" t="s">
        <v>95</v>
      </c>
      <c r="T10" s="13" t="s">
        <v>95</v>
      </c>
      <c r="U10" s="13" t="s">
        <v>98</v>
      </c>
      <c r="V10" s="13" t="s">
        <v>98</v>
      </c>
      <c r="W10" s="13" t="s">
        <v>98</v>
      </c>
      <c r="X10" s="13" t="s">
        <v>98</v>
      </c>
      <c r="Y10" s="13" t="s">
        <v>98</v>
      </c>
      <c r="Z10" s="13" t="s">
        <v>98</v>
      </c>
      <c r="AA10" s="13" t="s">
        <v>98</v>
      </c>
      <c r="AB10" s="13" t="s">
        <v>98</v>
      </c>
      <c r="AC10" s="13" t="s">
        <v>98</v>
      </c>
      <c r="AD10" s="13" t="s">
        <v>98</v>
      </c>
      <c r="AE10" s="13" t="s">
        <v>98</v>
      </c>
      <c r="AF10" s="13" t="s">
        <v>98</v>
      </c>
      <c r="AG10" s="13" t="s">
        <v>98</v>
      </c>
      <c r="AH10" s="13" t="s">
        <v>98</v>
      </c>
      <c r="AI10" s="13" t="s">
        <v>98</v>
      </c>
      <c r="AJ10" s="13" t="s">
        <v>100</v>
      </c>
      <c r="AK10" s="13" t="s">
        <v>100</v>
      </c>
      <c r="AL10" s="13" t="s">
        <v>100</v>
      </c>
      <c r="AM10" s="13" t="s">
        <v>100</v>
      </c>
      <c r="AN10" s="13" t="s">
        <v>100</v>
      </c>
      <c r="AO10" s="13" t="s">
        <v>100</v>
      </c>
      <c r="AP10" s="13" t="s">
        <v>100</v>
      </c>
      <c r="AQ10" s="13" t="s">
        <v>100</v>
      </c>
      <c r="AR10" s="13" t="s">
        <v>100</v>
      </c>
      <c r="AS10" s="13" t="s">
        <v>100</v>
      </c>
      <c r="AT10" s="13" t="s">
        <v>100</v>
      </c>
      <c r="AU10" s="13" t="s">
        <v>100</v>
      </c>
      <c r="AV10" s="13" t="s">
        <v>100</v>
      </c>
      <c r="AW10" s="13" t="s">
        <v>100</v>
      </c>
      <c r="AX10" s="13" t="s">
        <v>100</v>
      </c>
      <c r="AY10" s="13" t="s">
        <v>100</v>
      </c>
      <c r="AZ10" s="13" t="s">
        <v>100</v>
      </c>
      <c r="BA10" s="13" t="s">
        <v>100</v>
      </c>
      <c r="BB10" s="13" t="s">
        <v>100</v>
      </c>
      <c r="BC10" s="13" t="s">
        <v>100</v>
      </c>
      <c r="BD10" s="13" t="s">
        <v>100</v>
      </c>
      <c r="BE10" s="13" t="s">
        <v>104</v>
      </c>
      <c r="BF10" s="13" t="s">
        <v>104</v>
      </c>
      <c r="BG10" s="13" t="s">
        <v>104</v>
      </c>
      <c r="BH10" s="13" t="s">
        <v>104</v>
      </c>
      <c r="BI10" s="13" t="s">
        <v>104</v>
      </c>
      <c r="BJ10" s="7"/>
      <c r="BK10" s="7"/>
      <c r="BL10" s="7"/>
      <c r="BM10" s="9"/>
      <c r="BN10" s="9"/>
    </row>
    <row r="11">
      <c r="A11" s="7" t="s">
        <v>105</v>
      </c>
      <c r="B11" s="7" t="s">
        <v>1</v>
      </c>
      <c r="C11" s="7" t="s">
        <v>2</v>
      </c>
      <c r="D11" s="7" t="s">
        <v>106</v>
      </c>
      <c r="E11" s="7" t="s">
        <v>5</v>
      </c>
      <c r="F11" s="7" t="s">
        <v>3</v>
      </c>
      <c r="G11" s="7" t="s">
        <v>4</v>
      </c>
      <c r="H11" s="7" t="s">
        <v>108</v>
      </c>
      <c r="I11" s="7" t="s">
        <v>6</v>
      </c>
      <c r="J11" s="7" t="s">
        <v>109</v>
      </c>
      <c r="K11" s="7" t="s">
        <v>8</v>
      </c>
      <c r="L11" s="7" t="s">
        <v>23</v>
      </c>
      <c r="M11" s="7" t="s">
        <v>24</v>
      </c>
      <c r="N11" s="7" t="s">
        <v>25</v>
      </c>
      <c r="O11" s="7" t="s">
        <v>26</v>
      </c>
      <c r="P11" s="7" t="s">
        <v>27</v>
      </c>
      <c r="Q11" s="7" t="s">
        <v>28</v>
      </c>
      <c r="R11" s="7" t="s">
        <v>29</v>
      </c>
      <c r="S11" s="7" t="s">
        <v>30</v>
      </c>
      <c r="T11" s="7" t="s">
        <v>31</v>
      </c>
      <c r="U11" s="7" t="s">
        <v>32</v>
      </c>
      <c r="V11" s="7" t="s">
        <v>33</v>
      </c>
      <c r="W11" s="7" t="s">
        <v>34</v>
      </c>
      <c r="X11" s="7" t="s">
        <v>35</v>
      </c>
      <c r="Y11" s="7" t="s">
        <v>36</v>
      </c>
      <c r="Z11" s="7" t="s">
        <v>37</v>
      </c>
      <c r="AA11" s="7" t="s">
        <v>38</v>
      </c>
      <c r="AB11" s="7" t="s">
        <v>39</v>
      </c>
      <c r="AC11" s="7" t="s">
        <v>40</v>
      </c>
      <c r="AD11" s="7" t="s">
        <v>41</v>
      </c>
      <c r="AE11" s="7" t="s">
        <v>42</v>
      </c>
      <c r="AF11" s="7" t="s">
        <v>43</v>
      </c>
      <c r="AG11" s="7" t="s">
        <v>44</v>
      </c>
      <c r="AH11" s="7" t="s">
        <v>45</v>
      </c>
      <c r="AI11" s="7" t="s">
        <v>46</v>
      </c>
      <c r="AJ11" s="7" t="s">
        <v>47</v>
      </c>
      <c r="AK11" s="7" t="s">
        <v>48</v>
      </c>
      <c r="AL11" s="7" t="s">
        <v>49</v>
      </c>
      <c r="AM11" s="7" t="s">
        <v>50</v>
      </c>
      <c r="AN11" s="7" t="s">
        <v>51</v>
      </c>
      <c r="AO11" s="7" t="s">
        <v>52</v>
      </c>
      <c r="AP11" s="7" t="s">
        <v>53</v>
      </c>
      <c r="AQ11" s="7" t="s">
        <v>54</v>
      </c>
      <c r="AR11" s="7" t="s">
        <v>55</v>
      </c>
      <c r="AS11" s="7" t="s">
        <v>56</v>
      </c>
      <c r="AT11" s="7" t="s">
        <v>57</v>
      </c>
      <c r="AU11" s="7" t="s">
        <v>58</v>
      </c>
      <c r="AV11" s="7" t="s">
        <v>59</v>
      </c>
      <c r="AW11" s="7" t="s">
        <v>60</v>
      </c>
      <c r="AX11" s="7" t="s">
        <v>61</v>
      </c>
      <c r="AY11" s="7" t="s">
        <v>62</v>
      </c>
      <c r="AZ11" s="7" t="s">
        <v>63</v>
      </c>
      <c r="BA11" s="7" t="s">
        <v>64</v>
      </c>
      <c r="BB11" s="7" t="s">
        <v>65</v>
      </c>
      <c r="BC11" s="7" t="s">
        <v>66</v>
      </c>
      <c r="BD11" s="7" t="s">
        <v>67</v>
      </c>
      <c r="BE11" s="7" t="s">
        <v>68</v>
      </c>
      <c r="BF11" s="7" t="s">
        <v>69</v>
      </c>
      <c r="BG11" s="7" t="s">
        <v>70</v>
      </c>
      <c r="BH11" s="7" t="s">
        <v>71</v>
      </c>
      <c r="BI11" s="7" t="s">
        <v>72</v>
      </c>
      <c r="BJ11" s="7" t="s">
        <v>119</v>
      </c>
      <c r="BK11" s="7" t="s">
        <v>120</v>
      </c>
      <c r="BL11" s="7" t="s">
        <v>121</v>
      </c>
      <c r="BM11" s="18"/>
      <c r="BN11" s="18" t="s">
        <v>122</v>
      </c>
      <c r="BP11" s="7" t="s">
        <v>123</v>
      </c>
      <c r="BQ11" s="7" t="s">
        <v>124</v>
      </c>
    </row>
    <row r="12">
      <c r="A12" s="7" t="s">
        <v>126</v>
      </c>
      <c r="B12" s="7">
        <v>9.0</v>
      </c>
      <c r="C12" s="7" t="s">
        <v>129</v>
      </c>
      <c r="D12" s="7" t="s">
        <v>131</v>
      </c>
      <c r="E12" s="7" t="s">
        <v>19</v>
      </c>
      <c r="F12" s="7" t="s">
        <v>133</v>
      </c>
      <c r="G12" s="7" t="s">
        <v>134</v>
      </c>
      <c r="H12" t="str">
        <f>"SD10019481"</f>
        <v>SD10019481</v>
      </c>
      <c r="I12" s="19">
        <v>43875.43375</v>
      </c>
      <c r="J12" s="19">
        <v>43875.44673611111</v>
      </c>
      <c r="K12" s="7" t="s">
        <v>20</v>
      </c>
      <c r="L12" s="7">
        <v>0.0</v>
      </c>
      <c r="M12" s="7">
        <v>1.0</v>
      </c>
      <c r="N12" s="7">
        <v>1.0</v>
      </c>
      <c r="O12" s="7">
        <v>0.0</v>
      </c>
      <c r="P12" s="7">
        <v>1.0</v>
      </c>
      <c r="Q12" s="7">
        <v>0.0</v>
      </c>
      <c r="R12" s="7">
        <v>0.0</v>
      </c>
      <c r="S12" s="7">
        <v>1.0</v>
      </c>
      <c r="T12" s="7">
        <v>0.0</v>
      </c>
      <c r="U12" s="7">
        <v>0.0</v>
      </c>
      <c r="V12" s="7">
        <v>1.0</v>
      </c>
      <c r="W12" s="7">
        <v>1.0</v>
      </c>
      <c r="X12" s="7">
        <v>1.0</v>
      </c>
      <c r="Y12" s="7">
        <v>0.0</v>
      </c>
      <c r="Z12" s="7">
        <v>1.0</v>
      </c>
      <c r="AA12" s="7">
        <v>0.0</v>
      </c>
      <c r="AB12" s="7">
        <v>1.0</v>
      </c>
      <c r="AC12" s="7">
        <v>1.0</v>
      </c>
      <c r="AD12" s="7">
        <v>0.0</v>
      </c>
      <c r="AE12" s="7">
        <v>0.0</v>
      </c>
      <c r="AF12" s="7">
        <v>1.0</v>
      </c>
      <c r="AG12" s="7">
        <v>1.0</v>
      </c>
      <c r="AH12" s="7">
        <v>0.0</v>
      </c>
      <c r="AI12" s="7">
        <v>0.0</v>
      </c>
      <c r="AJ12" s="7">
        <v>0.0</v>
      </c>
      <c r="AK12" s="7">
        <v>0.0</v>
      </c>
      <c r="AL12" s="7">
        <v>1.0</v>
      </c>
      <c r="AM12" s="7">
        <v>0.0</v>
      </c>
      <c r="AN12" s="7">
        <v>1.0</v>
      </c>
      <c r="AO12" s="7">
        <v>1.0</v>
      </c>
      <c r="AP12" s="7">
        <v>0.0</v>
      </c>
      <c r="AQ12" s="7">
        <v>0.0</v>
      </c>
      <c r="AR12" s="7">
        <v>1.0</v>
      </c>
      <c r="AS12" s="7">
        <v>0.0</v>
      </c>
      <c r="AT12" s="7">
        <v>0.0</v>
      </c>
      <c r="AU12" s="7">
        <v>0.333333333333333</v>
      </c>
      <c r="AV12" s="7">
        <v>1.0</v>
      </c>
      <c r="AW12" s="7">
        <v>0.0</v>
      </c>
      <c r="AX12" s="7">
        <v>0.0</v>
      </c>
      <c r="AY12" s="7">
        <v>0.0</v>
      </c>
      <c r="AZ12" s="7">
        <v>0.0</v>
      </c>
      <c r="BA12" s="7">
        <v>0.0</v>
      </c>
      <c r="BB12" s="7">
        <v>1.0</v>
      </c>
      <c r="BC12" s="7">
        <v>0.0</v>
      </c>
      <c r="BD12" s="7">
        <v>1.0</v>
      </c>
      <c r="BE12" s="7">
        <v>0.0</v>
      </c>
      <c r="BF12" s="7">
        <v>0.0</v>
      </c>
      <c r="BG12" s="7">
        <v>1.0</v>
      </c>
      <c r="BH12" s="7">
        <v>0.0</v>
      </c>
      <c r="BI12" s="7">
        <v>1.0</v>
      </c>
      <c r="BJ12" s="7">
        <v>0.0</v>
      </c>
      <c r="BK12" s="7">
        <v>0.0</v>
      </c>
      <c r="BL12" s="7" t="s">
        <v>143</v>
      </c>
      <c r="BM12" s="9"/>
      <c r="BN12" s="9">
        <f t="shared" ref="BN12:BN22" si="1">100*SUM(L12:BI12)/$BN$7</f>
        <v>42.66666667</v>
      </c>
      <c r="BO12" t="str">
        <f t="shared" ref="BO12:BO22" si="2">F12&amp;"-"&amp;G12</f>
        <v>Aaliyah Takara-Weston</v>
      </c>
      <c r="BP12" s="9">
        <f>VLOOKUP(BO12,'Learner Averages (Rank)'!$M$3:$O$190,2,FALSE)</f>
        <v>42.77777778</v>
      </c>
      <c r="BQ12" s="9">
        <f t="shared" ref="BQ12:BQ22" si="3">BP12-BN12</f>
        <v>0.1111111111</v>
      </c>
    </row>
    <row r="13">
      <c r="A13" s="7" t="s">
        <v>126</v>
      </c>
      <c r="B13" s="7">
        <v>9.0</v>
      </c>
      <c r="C13" s="7" t="s">
        <v>129</v>
      </c>
      <c r="D13" s="7" t="s">
        <v>131</v>
      </c>
      <c r="E13" s="7" t="s">
        <v>19</v>
      </c>
      <c r="F13" s="7" t="s">
        <v>166</v>
      </c>
      <c r="G13" s="7" t="s">
        <v>167</v>
      </c>
      <c r="H13" t="str">
        <f>"SD10040378"</f>
        <v>SD10040378</v>
      </c>
      <c r="I13" s="19">
        <v>43878.474016203705</v>
      </c>
      <c r="J13" s="19">
        <v>43878.488344907404</v>
      </c>
      <c r="K13" s="7" t="s">
        <v>20</v>
      </c>
      <c r="L13" s="7">
        <v>1.0</v>
      </c>
      <c r="M13" s="7">
        <v>1.0</v>
      </c>
      <c r="N13" s="7">
        <v>1.0</v>
      </c>
      <c r="O13" s="7">
        <v>0.0</v>
      </c>
      <c r="P13" s="7">
        <v>0.0</v>
      </c>
      <c r="Q13" s="7">
        <v>1.0</v>
      </c>
      <c r="R13" s="7">
        <v>1.0</v>
      </c>
      <c r="S13" s="7">
        <v>1.0</v>
      </c>
      <c r="T13" s="7">
        <v>0.0</v>
      </c>
      <c r="U13" s="7">
        <v>1.0</v>
      </c>
      <c r="V13" s="7">
        <v>1.0</v>
      </c>
      <c r="W13" s="7">
        <v>1.0</v>
      </c>
      <c r="X13" s="7">
        <v>0.0</v>
      </c>
      <c r="Y13" s="7">
        <v>0.0</v>
      </c>
      <c r="Z13" s="7">
        <v>0.0</v>
      </c>
      <c r="AA13" s="7">
        <v>1.0</v>
      </c>
      <c r="AB13" s="7">
        <v>1.0</v>
      </c>
      <c r="AC13" s="7">
        <v>0.0</v>
      </c>
      <c r="AD13" s="7">
        <v>1.0</v>
      </c>
      <c r="AE13" s="7">
        <v>0.0</v>
      </c>
      <c r="AF13" s="7">
        <v>1.0</v>
      </c>
      <c r="AG13" s="7">
        <v>0.0</v>
      </c>
      <c r="AH13" s="7">
        <v>0.0</v>
      </c>
      <c r="AI13" s="7">
        <v>0.0</v>
      </c>
      <c r="AJ13" s="7">
        <v>1.0</v>
      </c>
      <c r="AK13" s="7">
        <v>1.0</v>
      </c>
      <c r="AL13" s="7">
        <v>1.0</v>
      </c>
      <c r="AM13" s="7">
        <v>0.0</v>
      </c>
      <c r="AN13" s="7">
        <v>1.0</v>
      </c>
      <c r="AO13" s="7">
        <v>1.0</v>
      </c>
      <c r="AP13" s="7">
        <v>0.0</v>
      </c>
      <c r="AQ13" s="7">
        <v>0.5</v>
      </c>
      <c r="AR13" s="7">
        <v>1.0</v>
      </c>
      <c r="AS13" s="7">
        <v>1.0</v>
      </c>
      <c r="AT13" s="7">
        <v>0.0</v>
      </c>
      <c r="AU13" s="7">
        <v>1.0</v>
      </c>
      <c r="AV13" s="7">
        <v>0.0</v>
      </c>
      <c r="AW13" s="7">
        <v>0.0</v>
      </c>
      <c r="AX13" s="7">
        <v>0.0</v>
      </c>
      <c r="AY13" s="7">
        <v>0.0</v>
      </c>
      <c r="AZ13" s="7">
        <v>1.0</v>
      </c>
      <c r="BA13" s="7">
        <v>1.0</v>
      </c>
      <c r="BB13" s="7">
        <v>1.0</v>
      </c>
      <c r="BC13" s="7">
        <v>0.0</v>
      </c>
      <c r="BD13" s="7">
        <v>1.0</v>
      </c>
      <c r="BE13" s="7">
        <v>0.0</v>
      </c>
      <c r="BF13" s="7">
        <v>1.0</v>
      </c>
      <c r="BG13" s="7">
        <v>1.0</v>
      </c>
      <c r="BH13" s="7">
        <v>0.0</v>
      </c>
      <c r="BI13" s="7">
        <v>1.0</v>
      </c>
      <c r="BJ13" s="7">
        <v>0.0</v>
      </c>
      <c r="BK13" s="7">
        <v>0.0</v>
      </c>
      <c r="BL13" s="7" t="s">
        <v>143</v>
      </c>
      <c r="BM13" s="9"/>
      <c r="BN13" s="9">
        <f t="shared" si="1"/>
        <v>57</v>
      </c>
      <c r="BO13" t="str">
        <f t="shared" si="2"/>
        <v>Aashiq Ali-Mahomed</v>
      </c>
      <c r="BP13" s="9">
        <f>VLOOKUP(BO13,'Learner Averages (Rank)'!$M$3:$O$190,2,FALSE)</f>
        <v>57.61904762</v>
      </c>
      <c r="BQ13" s="9">
        <f t="shared" si="3"/>
        <v>0.619047619</v>
      </c>
    </row>
    <row r="14">
      <c r="A14" s="7" t="s">
        <v>126</v>
      </c>
      <c r="B14" s="7">
        <v>9.0</v>
      </c>
      <c r="C14" s="7" t="s">
        <v>129</v>
      </c>
      <c r="D14" s="7" t="s">
        <v>131</v>
      </c>
      <c r="E14" s="7" t="s">
        <v>19</v>
      </c>
      <c r="F14" s="7" t="s">
        <v>181</v>
      </c>
      <c r="G14" s="7" t="s">
        <v>182</v>
      </c>
      <c r="H14" t="str">
        <f>"SD10033127"</f>
        <v>SD10033127</v>
      </c>
      <c r="I14" s="19">
        <v>43875.528344907405</v>
      </c>
      <c r="J14" s="19">
        <v>43875.54619212963</v>
      </c>
      <c r="K14" s="7" t="s">
        <v>20</v>
      </c>
      <c r="L14" s="7">
        <v>1.0</v>
      </c>
      <c r="M14" s="7">
        <v>1.0</v>
      </c>
      <c r="N14" s="7">
        <v>0.0</v>
      </c>
      <c r="O14" s="7">
        <v>1.0</v>
      </c>
      <c r="P14" s="7">
        <v>1.0</v>
      </c>
      <c r="Q14" s="7">
        <v>1.0</v>
      </c>
      <c r="R14" s="7">
        <v>1.0</v>
      </c>
      <c r="S14" s="7">
        <v>1.0</v>
      </c>
      <c r="T14" s="7">
        <v>0.0</v>
      </c>
      <c r="U14" s="7">
        <v>1.0</v>
      </c>
      <c r="V14" s="7">
        <v>1.0</v>
      </c>
      <c r="W14" s="7">
        <v>1.0</v>
      </c>
      <c r="X14" s="7">
        <v>1.0</v>
      </c>
      <c r="Y14" s="7">
        <v>0.0</v>
      </c>
      <c r="Z14" s="7">
        <v>1.0</v>
      </c>
      <c r="AA14" s="7">
        <v>0.0</v>
      </c>
      <c r="AB14" s="7">
        <v>1.0</v>
      </c>
      <c r="AC14" s="7">
        <v>1.0</v>
      </c>
      <c r="AD14" s="7">
        <v>0.0</v>
      </c>
      <c r="AE14" s="7">
        <v>1.0</v>
      </c>
      <c r="AF14" s="7">
        <v>1.0</v>
      </c>
      <c r="AG14" s="7">
        <v>0.0</v>
      </c>
      <c r="AH14" s="7">
        <v>0.0</v>
      </c>
      <c r="AI14" s="7">
        <v>1.0</v>
      </c>
      <c r="AJ14" s="7">
        <v>1.0</v>
      </c>
      <c r="AK14" s="7">
        <v>1.0</v>
      </c>
      <c r="AL14" s="7">
        <v>1.0</v>
      </c>
      <c r="AM14" s="7">
        <v>0.0</v>
      </c>
      <c r="AN14" s="7">
        <v>1.0</v>
      </c>
      <c r="AO14" s="7">
        <v>1.0</v>
      </c>
      <c r="AP14" s="7">
        <v>0.0</v>
      </c>
      <c r="AQ14" s="7">
        <v>0.333333333333333</v>
      </c>
      <c r="AR14" s="7">
        <v>1.0</v>
      </c>
      <c r="AS14" s="7">
        <v>0.0</v>
      </c>
      <c r="AT14" s="7">
        <v>0.0</v>
      </c>
      <c r="AU14" s="7">
        <v>0.333333333333333</v>
      </c>
      <c r="AV14" s="7">
        <v>0.0</v>
      </c>
      <c r="AW14" s="7">
        <v>0.0</v>
      </c>
      <c r="AX14" s="7">
        <v>1.0</v>
      </c>
      <c r="AY14" s="7">
        <v>1.0</v>
      </c>
      <c r="AZ14" s="7">
        <v>1.0</v>
      </c>
      <c r="BA14" s="7">
        <v>1.0</v>
      </c>
      <c r="BB14" s="7">
        <v>1.0</v>
      </c>
      <c r="BC14" s="7">
        <v>1.0</v>
      </c>
      <c r="BD14" s="7">
        <v>0.0</v>
      </c>
      <c r="BE14" s="7">
        <v>0.0</v>
      </c>
      <c r="BF14" s="7">
        <v>1.0</v>
      </c>
      <c r="BG14" s="7">
        <v>1.0</v>
      </c>
      <c r="BH14" s="7">
        <v>0.0</v>
      </c>
      <c r="BI14" s="7">
        <v>0.0</v>
      </c>
      <c r="BJ14" s="7">
        <v>0.0</v>
      </c>
      <c r="BK14" s="7">
        <v>0.0</v>
      </c>
      <c r="BL14" s="7" t="s">
        <v>143</v>
      </c>
      <c r="BM14" s="9"/>
      <c r="BN14" s="9">
        <f t="shared" si="1"/>
        <v>63.33333333</v>
      </c>
      <c r="BO14" t="str">
        <f t="shared" si="2"/>
        <v>Arinda-Botha</v>
      </c>
      <c r="BP14" s="9">
        <f>VLOOKUP(BO14,'Learner Averages (Rank)'!$M$3:$O$190,2,FALSE)</f>
        <v>60.3968254</v>
      </c>
      <c r="BQ14" s="9">
        <f t="shared" si="3"/>
        <v>-2.936507937</v>
      </c>
    </row>
    <row r="15">
      <c r="A15" s="7" t="s">
        <v>126</v>
      </c>
      <c r="B15" s="7">
        <v>9.0</v>
      </c>
      <c r="C15" s="7" t="s">
        <v>191</v>
      </c>
      <c r="D15" s="7" t="s">
        <v>131</v>
      </c>
      <c r="E15" s="7" t="s">
        <v>19</v>
      </c>
      <c r="F15" s="7" t="s">
        <v>192</v>
      </c>
      <c r="G15" s="7" t="s">
        <v>193</v>
      </c>
      <c r="H15" t="str">
        <f>G15</f>
        <v>Zzspare4-9073</v>
      </c>
      <c r="I15" s="19">
        <v>43878.48715277778</v>
      </c>
      <c r="J15" s="19">
        <v>43878.50268518519</v>
      </c>
      <c r="K15" s="7" t="s">
        <v>20</v>
      </c>
      <c r="L15" s="7">
        <v>0.0</v>
      </c>
      <c r="M15" s="7">
        <v>1.0</v>
      </c>
      <c r="N15" s="7">
        <v>0.0</v>
      </c>
      <c r="O15" s="7">
        <v>1.0</v>
      </c>
      <c r="P15" s="7">
        <v>1.0</v>
      </c>
      <c r="Q15" s="7">
        <v>1.0</v>
      </c>
      <c r="R15" s="7">
        <v>0.0</v>
      </c>
      <c r="S15" s="7">
        <v>0.0</v>
      </c>
      <c r="T15" s="7">
        <v>0.0</v>
      </c>
      <c r="U15" s="7">
        <v>0.0</v>
      </c>
      <c r="V15" s="7">
        <v>1.0</v>
      </c>
      <c r="W15" s="7">
        <v>0.0</v>
      </c>
      <c r="X15" s="7">
        <v>0.0</v>
      </c>
      <c r="Y15" s="7">
        <v>1.0</v>
      </c>
      <c r="Z15" s="7">
        <v>1.0</v>
      </c>
      <c r="AA15" s="7">
        <v>0.0</v>
      </c>
      <c r="AB15" s="7">
        <v>1.0</v>
      </c>
      <c r="AC15" s="7">
        <v>0.0</v>
      </c>
      <c r="AD15" s="7">
        <v>1.0</v>
      </c>
      <c r="AE15" s="7">
        <v>1.0</v>
      </c>
      <c r="AF15" s="7">
        <v>1.0</v>
      </c>
      <c r="AG15" s="7">
        <v>0.0</v>
      </c>
      <c r="AH15" s="7">
        <v>1.0</v>
      </c>
      <c r="AI15" s="7">
        <v>0.0</v>
      </c>
      <c r="AJ15" s="7">
        <v>1.0</v>
      </c>
      <c r="AK15" s="7">
        <v>0.0</v>
      </c>
      <c r="AL15" s="7">
        <v>0.0</v>
      </c>
      <c r="AM15" s="7">
        <v>1.0</v>
      </c>
      <c r="AN15" s="7">
        <v>1.0</v>
      </c>
      <c r="AO15" s="7">
        <v>0.0</v>
      </c>
      <c r="AP15" s="7">
        <v>0.0</v>
      </c>
      <c r="AQ15" s="7">
        <v>0.0</v>
      </c>
      <c r="AR15" s="7">
        <v>0.0</v>
      </c>
      <c r="AS15" s="7">
        <v>0.0</v>
      </c>
      <c r="AT15" s="7">
        <v>0.0</v>
      </c>
      <c r="AU15" s="7">
        <v>0.5</v>
      </c>
      <c r="AV15" s="7">
        <v>0.0</v>
      </c>
      <c r="AW15" s="7">
        <v>1.0</v>
      </c>
      <c r="AX15" s="7">
        <v>1.0</v>
      </c>
      <c r="AY15" s="7">
        <v>0.0</v>
      </c>
      <c r="AZ15" s="7">
        <v>1.0</v>
      </c>
      <c r="BA15" s="7">
        <v>0.0</v>
      </c>
      <c r="BB15" s="7">
        <v>1.0</v>
      </c>
      <c r="BC15" s="7">
        <v>0.0</v>
      </c>
      <c r="BD15" s="7">
        <v>1.0</v>
      </c>
      <c r="BE15" s="7">
        <v>0.0</v>
      </c>
      <c r="BF15" s="7">
        <v>1.0</v>
      </c>
      <c r="BG15" s="7">
        <v>1.0</v>
      </c>
      <c r="BH15" s="7">
        <v>0.0</v>
      </c>
      <c r="BI15" s="7">
        <v>1.0</v>
      </c>
      <c r="BJ15" s="7">
        <v>0.0</v>
      </c>
      <c r="BK15" s="7">
        <v>0.0</v>
      </c>
      <c r="BL15" s="7" t="s">
        <v>143</v>
      </c>
      <c r="BM15" s="9"/>
      <c r="BN15" s="9">
        <f t="shared" si="1"/>
        <v>47</v>
      </c>
      <c r="BO15" t="str">
        <f t="shared" si="2"/>
        <v>Zzspare-2020-Zzspare4-9073</v>
      </c>
      <c r="BP15" s="9">
        <f>VLOOKUP(BO15,'Learner Averages (Rank)'!$M$3:$O$190,2,FALSE)</f>
        <v>48.96825397</v>
      </c>
      <c r="BQ15" s="9">
        <f t="shared" si="3"/>
        <v>1.968253968</v>
      </c>
    </row>
    <row r="16">
      <c r="A16" s="7" t="s">
        <v>126</v>
      </c>
      <c r="B16" s="7">
        <v>9.0</v>
      </c>
      <c r="C16" s="7" t="s">
        <v>191</v>
      </c>
      <c r="D16" s="7" t="s">
        <v>131</v>
      </c>
      <c r="E16" s="7" t="s">
        <v>19</v>
      </c>
      <c r="F16" s="7" t="s">
        <v>201</v>
      </c>
      <c r="G16" s="7" t="s">
        <v>203</v>
      </c>
      <c r="H16" t="str">
        <f>"SD10032978"</f>
        <v>SD10032978</v>
      </c>
      <c r="I16" s="19">
        <v>43875.44966435185</v>
      </c>
      <c r="J16" s="19">
        <v>43875.469872685186</v>
      </c>
      <c r="K16" s="7" t="s">
        <v>20</v>
      </c>
      <c r="L16" s="7">
        <v>1.0</v>
      </c>
      <c r="M16" s="7">
        <v>1.0</v>
      </c>
      <c r="N16" s="7">
        <v>1.0</v>
      </c>
      <c r="O16" s="7">
        <v>0.0</v>
      </c>
      <c r="P16" s="7">
        <v>0.0</v>
      </c>
      <c r="Q16" s="7">
        <v>1.0</v>
      </c>
      <c r="R16" s="7">
        <v>0.0</v>
      </c>
      <c r="S16" s="7">
        <v>1.0</v>
      </c>
      <c r="T16" s="7">
        <v>0.0</v>
      </c>
      <c r="U16" s="7">
        <v>1.0</v>
      </c>
      <c r="V16" s="7">
        <v>1.0</v>
      </c>
      <c r="W16" s="7">
        <v>0.0</v>
      </c>
      <c r="X16" s="7">
        <v>0.0</v>
      </c>
      <c r="Y16" s="7">
        <v>0.0</v>
      </c>
      <c r="Z16" s="7">
        <v>1.0</v>
      </c>
      <c r="AA16" s="7">
        <v>0.0</v>
      </c>
      <c r="AB16" s="7">
        <v>0.0</v>
      </c>
      <c r="AC16" s="7">
        <v>0.0</v>
      </c>
      <c r="AD16" s="7">
        <v>0.0</v>
      </c>
      <c r="AE16" s="7">
        <v>1.0</v>
      </c>
      <c r="AF16" s="7">
        <v>0.0</v>
      </c>
      <c r="AG16" s="7">
        <v>1.0</v>
      </c>
      <c r="AH16" s="7">
        <v>1.0</v>
      </c>
      <c r="AI16" s="7">
        <v>0.0</v>
      </c>
      <c r="AJ16" s="7">
        <v>0.0</v>
      </c>
      <c r="AK16" s="7">
        <v>1.0</v>
      </c>
      <c r="AL16" s="7">
        <v>0.0</v>
      </c>
      <c r="AM16" s="7">
        <v>1.0</v>
      </c>
      <c r="AN16" s="7">
        <v>1.0</v>
      </c>
      <c r="AO16" s="7">
        <v>1.0</v>
      </c>
      <c r="AP16" s="7">
        <v>0.0</v>
      </c>
      <c r="AQ16" s="7">
        <v>0.333333333333333</v>
      </c>
      <c r="AR16" s="7">
        <v>1.0</v>
      </c>
      <c r="AS16" s="7">
        <v>0.0</v>
      </c>
      <c r="AT16" s="7">
        <v>0.0</v>
      </c>
      <c r="AU16" s="7">
        <v>0.5</v>
      </c>
      <c r="AV16" s="7">
        <v>0.0</v>
      </c>
      <c r="AW16" s="7">
        <v>1.0</v>
      </c>
      <c r="AX16" s="7">
        <v>0.0</v>
      </c>
      <c r="AY16" s="7">
        <v>1.0</v>
      </c>
      <c r="AZ16" s="7">
        <v>0.0</v>
      </c>
      <c r="BA16" s="7">
        <v>0.0</v>
      </c>
      <c r="BB16" s="7">
        <v>1.0</v>
      </c>
      <c r="BC16" s="7">
        <v>0.0</v>
      </c>
      <c r="BD16" s="7">
        <v>1.0</v>
      </c>
      <c r="BE16" s="7">
        <v>0.0</v>
      </c>
      <c r="BF16" s="7">
        <v>1.0</v>
      </c>
      <c r="BG16" s="7">
        <v>0.0</v>
      </c>
      <c r="BH16" s="7">
        <v>0.0</v>
      </c>
      <c r="BI16" s="7">
        <v>0.0</v>
      </c>
      <c r="BJ16" s="7">
        <v>0.0</v>
      </c>
      <c r="BK16" s="7">
        <v>0.0</v>
      </c>
      <c r="BL16" s="7" t="s">
        <v>143</v>
      </c>
      <c r="BM16" s="9"/>
      <c r="BN16" s="9">
        <f t="shared" si="1"/>
        <v>43.66666667</v>
      </c>
      <c r="BO16" t="str">
        <f t="shared" si="2"/>
        <v>Tinotendaishe Joshua-Mudzingwa</v>
      </c>
      <c r="BP16" s="9">
        <f>VLOOKUP(BO16,'Learner Averages (Rank)'!$M$3:$O$190,2,FALSE)</f>
        <v>39.6031746</v>
      </c>
      <c r="BQ16" s="9">
        <f t="shared" si="3"/>
        <v>-4.063492063</v>
      </c>
    </row>
    <row r="17">
      <c r="A17" s="7" t="s">
        <v>13</v>
      </c>
      <c r="B17" s="7">
        <v>9.0</v>
      </c>
      <c r="C17" s="7" t="s">
        <v>138</v>
      </c>
      <c r="D17" s="7" t="s">
        <v>131</v>
      </c>
      <c r="E17" s="7" t="s">
        <v>19</v>
      </c>
      <c r="F17" s="7" t="s">
        <v>139</v>
      </c>
      <c r="G17" s="7" t="s">
        <v>140</v>
      </c>
      <c r="H17" t="str">
        <f>"SD10031306"</f>
        <v>SD10031306</v>
      </c>
      <c r="I17" s="19">
        <v>43895.40476851852</v>
      </c>
      <c r="J17" s="19">
        <v>43895.41899305556</v>
      </c>
      <c r="K17" s="7" t="s">
        <v>20</v>
      </c>
      <c r="L17" s="7">
        <v>1.0</v>
      </c>
      <c r="M17" s="7">
        <v>0.0</v>
      </c>
      <c r="N17" s="7">
        <v>0.0</v>
      </c>
      <c r="O17" s="7">
        <v>1.0</v>
      </c>
      <c r="P17" s="7">
        <v>1.0</v>
      </c>
      <c r="Q17" s="7">
        <v>1.0</v>
      </c>
      <c r="R17" s="7">
        <v>0.0</v>
      </c>
      <c r="S17" s="7">
        <v>1.0</v>
      </c>
      <c r="T17" s="7">
        <v>0.0</v>
      </c>
      <c r="U17" s="7">
        <v>0.0</v>
      </c>
      <c r="V17" s="7">
        <v>1.0</v>
      </c>
      <c r="W17" s="7">
        <v>0.0</v>
      </c>
      <c r="X17" s="7">
        <v>0.0</v>
      </c>
      <c r="Y17" s="7">
        <v>1.0</v>
      </c>
      <c r="Z17" s="7">
        <v>1.0</v>
      </c>
      <c r="AA17" s="7">
        <v>0.0</v>
      </c>
      <c r="AB17" s="7">
        <v>1.0</v>
      </c>
      <c r="AC17" s="7">
        <v>1.0</v>
      </c>
      <c r="AD17" s="7">
        <v>0.0</v>
      </c>
      <c r="AE17" s="7">
        <v>1.0</v>
      </c>
      <c r="AF17" s="7">
        <v>1.0</v>
      </c>
      <c r="AG17" s="7">
        <v>1.0</v>
      </c>
      <c r="AH17" s="7">
        <v>1.0</v>
      </c>
      <c r="AI17" s="7">
        <v>0.0</v>
      </c>
      <c r="AJ17" s="7">
        <v>1.0</v>
      </c>
      <c r="AK17" s="7">
        <v>0.0</v>
      </c>
      <c r="AL17" s="7">
        <v>1.0</v>
      </c>
      <c r="AM17" s="7">
        <v>0.0</v>
      </c>
      <c r="AN17" s="7">
        <v>1.0</v>
      </c>
      <c r="AO17" s="7">
        <v>0.0</v>
      </c>
      <c r="AP17" s="7">
        <v>0.0</v>
      </c>
      <c r="AQ17" s="7">
        <v>0.333333333333333</v>
      </c>
      <c r="AR17" s="7">
        <v>1.0</v>
      </c>
      <c r="AS17" s="7">
        <v>0.0</v>
      </c>
      <c r="AT17" s="7">
        <v>0.0</v>
      </c>
      <c r="AU17" s="7">
        <v>0.333333333333333</v>
      </c>
      <c r="AV17" s="7">
        <v>1.0</v>
      </c>
      <c r="AW17" s="7">
        <v>0.0</v>
      </c>
      <c r="AX17" s="7">
        <v>1.0</v>
      </c>
      <c r="AY17" s="7">
        <v>1.0</v>
      </c>
      <c r="AZ17" s="7">
        <v>0.0</v>
      </c>
      <c r="BA17" s="7">
        <v>0.0</v>
      </c>
      <c r="BB17" s="7">
        <v>0.0</v>
      </c>
      <c r="BC17" s="7">
        <v>0.0</v>
      </c>
      <c r="BD17" s="7">
        <v>0.0</v>
      </c>
      <c r="BE17" s="7">
        <v>0.0</v>
      </c>
      <c r="BF17" s="7">
        <v>1.0</v>
      </c>
      <c r="BG17" s="7">
        <v>0.0</v>
      </c>
      <c r="BH17" s="7">
        <v>1.0</v>
      </c>
      <c r="BI17" s="7">
        <v>1.0</v>
      </c>
      <c r="BJ17" s="7">
        <v>0.0</v>
      </c>
      <c r="BK17" s="7">
        <v>0.0</v>
      </c>
      <c r="BL17" s="7" t="s">
        <v>143</v>
      </c>
      <c r="BM17" s="9"/>
      <c r="BN17" s="9">
        <f t="shared" si="1"/>
        <v>49.33333333</v>
      </c>
      <c r="BO17" t="str">
        <f t="shared" si="2"/>
        <v>Asakhe-Zibi</v>
      </c>
      <c r="BP17" s="9">
        <f>VLOOKUP(BO17,'Learner Averages (Rank)'!$M$3:$O$190,2,FALSE)</f>
        <v>52.22222222</v>
      </c>
      <c r="BQ17" s="9">
        <f t="shared" si="3"/>
        <v>2.888888889</v>
      </c>
    </row>
    <row r="18">
      <c r="A18" s="7" t="s">
        <v>13</v>
      </c>
      <c r="B18" s="7">
        <v>9.0</v>
      </c>
      <c r="C18" s="7" t="s">
        <v>138</v>
      </c>
      <c r="D18" s="7" t="s">
        <v>131</v>
      </c>
      <c r="E18" s="7" t="s">
        <v>19</v>
      </c>
      <c r="F18" s="7" t="s">
        <v>177</v>
      </c>
      <c r="G18" s="7" t="s">
        <v>178</v>
      </c>
      <c r="H18" t="str">
        <f>"SD10032726"</f>
        <v>SD10032726</v>
      </c>
      <c r="I18" s="19">
        <v>43895.40482638889</v>
      </c>
      <c r="J18" s="19">
        <v>43895.41491898148</v>
      </c>
      <c r="K18" s="7" t="s">
        <v>20</v>
      </c>
      <c r="L18" s="7">
        <v>0.0</v>
      </c>
      <c r="M18" s="7">
        <v>1.0</v>
      </c>
      <c r="N18" s="7">
        <v>1.0</v>
      </c>
      <c r="O18" s="7">
        <v>0.0</v>
      </c>
      <c r="P18" s="7">
        <v>0.0</v>
      </c>
      <c r="Q18" s="7">
        <v>1.0</v>
      </c>
      <c r="R18" s="7">
        <v>0.0</v>
      </c>
      <c r="S18" s="7">
        <v>1.0</v>
      </c>
      <c r="T18" s="7">
        <v>0.0</v>
      </c>
      <c r="U18" s="7">
        <v>1.0</v>
      </c>
      <c r="V18" s="7">
        <v>1.0</v>
      </c>
      <c r="W18" s="7">
        <v>0.0</v>
      </c>
      <c r="X18" s="7">
        <v>1.0</v>
      </c>
      <c r="Y18" s="7">
        <v>0.0</v>
      </c>
      <c r="Z18" s="7">
        <v>1.0</v>
      </c>
      <c r="AA18" s="7">
        <v>1.0</v>
      </c>
      <c r="AB18" s="7">
        <v>1.0</v>
      </c>
      <c r="AC18" s="7">
        <v>0.0</v>
      </c>
      <c r="AD18" s="7">
        <v>0.0</v>
      </c>
      <c r="AE18" s="7">
        <v>0.0</v>
      </c>
      <c r="AF18" s="7">
        <v>0.0</v>
      </c>
      <c r="AG18" s="7">
        <v>1.0</v>
      </c>
      <c r="AH18" s="7">
        <v>1.0</v>
      </c>
      <c r="AI18" s="7">
        <v>1.0</v>
      </c>
      <c r="AJ18" s="7">
        <v>1.0</v>
      </c>
      <c r="AK18" s="7">
        <v>1.0</v>
      </c>
      <c r="AL18" s="7">
        <v>0.0</v>
      </c>
      <c r="AM18" s="7">
        <v>0.0</v>
      </c>
      <c r="AN18" s="7">
        <v>1.0</v>
      </c>
      <c r="AO18" s="7">
        <v>1.0</v>
      </c>
      <c r="AP18" s="7">
        <v>0.0</v>
      </c>
      <c r="AQ18" s="7">
        <v>0.5</v>
      </c>
      <c r="AR18" s="7">
        <v>1.0</v>
      </c>
      <c r="AS18" s="7">
        <v>1.0</v>
      </c>
      <c r="AT18" s="7">
        <v>0.0</v>
      </c>
      <c r="AU18" s="7">
        <v>0.5</v>
      </c>
      <c r="AV18" s="7">
        <v>0.0</v>
      </c>
      <c r="AW18" s="7">
        <v>1.0</v>
      </c>
      <c r="AX18" s="7">
        <v>0.0</v>
      </c>
      <c r="AY18" s="7">
        <v>1.0</v>
      </c>
      <c r="AZ18" s="7">
        <v>1.0</v>
      </c>
      <c r="BA18" s="7">
        <v>1.0</v>
      </c>
      <c r="BB18" s="7">
        <v>1.0</v>
      </c>
      <c r="BC18" s="7">
        <v>0.0</v>
      </c>
      <c r="BD18" s="7">
        <v>0.0</v>
      </c>
      <c r="BE18" s="7">
        <v>1.0</v>
      </c>
      <c r="BF18" s="7">
        <v>1.0</v>
      </c>
      <c r="BG18" s="7">
        <v>0.0</v>
      </c>
      <c r="BH18" s="7">
        <v>0.0</v>
      </c>
      <c r="BI18" s="7">
        <v>0.0</v>
      </c>
      <c r="BJ18" s="7">
        <v>0.0</v>
      </c>
      <c r="BK18" s="7">
        <v>0.0</v>
      </c>
      <c r="BL18" s="7" t="s">
        <v>143</v>
      </c>
      <c r="BM18" s="9"/>
      <c r="BN18" s="9">
        <f t="shared" si="1"/>
        <v>54</v>
      </c>
      <c r="BO18" t="str">
        <f t="shared" si="2"/>
        <v>Mogamat Yusuf-Luyt</v>
      </c>
      <c r="BP18" s="9">
        <f>VLOOKUP(BO18,'Learner Averages (Rank)'!$M$3:$O$190,2,FALSE)</f>
        <v>49.20634921</v>
      </c>
      <c r="BQ18" s="9">
        <f t="shared" si="3"/>
        <v>-4.793650794</v>
      </c>
    </row>
    <row r="19">
      <c r="A19" s="7" t="s">
        <v>13</v>
      </c>
      <c r="B19" s="7">
        <v>9.0</v>
      </c>
      <c r="C19" s="7" t="s">
        <v>138</v>
      </c>
      <c r="D19" s="7" t="s">
        <v>131</v>
      </c>
      <c r="E19" s="7" t="s">
        <v>19</v>
      </c>
      <c r="F19" s="7" t="s">
        <v>141</v>
      </c>
      <c r="G19" s="7" t="s">
        <v>142</v>
      </c>
      <c r="H19" t="str">
        <f>"SD10033146"</f>
        <v>SD10033146</v>
      </c>
      <c r="I19" s="19">
        <v>43895.40424768518</v>
      </c>
      <c r="J19" s="19">
        <v>43895.41454861111</v>
      </c>
      <c r="K19" s="7" t="s">
        <v>20</v>
      </c>
      <c r="L19" s="7">
        <v>0.0</v>
      </c>
      <c r="M19" s="7">
        <v>0.0</v>
      </c>
      <c r="N19" s="7">
        <v>0.0</v>
      </c>
      <c r="O19" s="7">
        <v>1.0</v>
      </c>
      <c r="P19" s="7">
        <v>1.0</v>
      </c>
      <c r="Q19" s="7">
        <v>1.0</v>
      </c>
      <c r="R19" s="7">
        <v>1.0</v>
      </c>
      <c r="S19" s="7">
        <v>1.0</v>
      </c>
      <c r="T19" s="7">
        <v>0.0</v>
      </c>
      <c r="U19" s="7">
        <v>0.0</v>
      </c>
      <c r="V19" s="7">
        <v>1.0</v>
      </c>
      <c r="W19" s="7">
        <v>1.0</v>
      </c>
      <c r="X19" s="7">
        <v>1.0</v>
      </c>
      <c r="Y19" s="7">
        <v>0.0</v>
      </c>
      <c r="Z19" s="7">
        <v>1.0</v>
      </c>
      <c r="AA19" s="7">
        <v>1.0</v>
      </c>
      <c r="AB19" s="7">
        <v>1.0</v>
      </c>
      <c r="AC19" s="7">
        <v>0.0</v>
      </c>
      <c r="AD19" s="7">
        <v>0.0</v>
      </c>
      <c r="AE19" s="7">
        <v>1.0</v>
      </c>
      <c r="AF19" s="7">
        <v>1.0</v>
      </c>
      <c r="AG19" s="7">
        <v>1.0</v>
      </c>
      <c r="AH19" s="7">
        <v>1.0</v>
      </c>
      <c r="AI19" s="7">
        <v>1.0</v>
      </c>
      <c r="AJ19" s="7">
        <v>1.0</v>
      </c>
      <c r="AK19" s="7">
        <v>0.0</v>
      </c>
      <c r="AL19" s="7">
        <v>1.0</v>
      </c>
      <c r="AM19" s="7">
        <v>1.0</v>
      </c>
      <c r="AN19" s="7">
        <v>1.0</v>
      </c>
      <c r="AO19" s="7">
        <v>0.0</v>
      </c>
      <c r="AP19" s="7">
        <v>0.0</v>
      </c>
      <c r="AQ19" s="7">
        <v>0.5</v>
      </c>
      <c r="AR19" s="7">
        <v>1.0</v>
      </c>
      <c r="AS19" s="7">
        <v>0.0</v>
      </c>
      <c r="AT19" s="7">
        <v>0.0</v>
      </c>
      <c r="AU19" s="7">
        <v>0.5</v>
      </c>
      <c r="AV19" s="7">
        <v>1.0</v>
      </c>
      <c r="AW19" s="7">
        <v>0.0</v>
      </c>
      <c r="AX19" s="7">
        <v>0.0</v>
      </c>
      <c r="AY19" s="7">
        <v>1.0</v>
      </c>
      <c r="AZ19" s="7">
        <v>0.0</v>
      </c>
      <c r="BA19" s="7">
        <v>0.0</v>
      </c>
      <c r="BB19" s="7">
        <v>0.0</v>
      </c>
      <c r="BC19" s="7">
        <v>0.0</v>
      </c>
      <c r="BD19" s="7">
        <v>0.0</v>
      </c>
      <c r="BE19" s="7">
        <v>0.0</v>
      </c>
      <c r="BF19" s="7">
        <v>1.0</v>
      </c>
      <c r="BG19" s="7">
        <v>0.0</v>
      </c>
      <c r="BH19" s="7">
        <v>1.0</v>
      </c>
      <c r="BI19" s="7">
        <v>0.0</v>
      </c>
      <c r="BJ19" s="7">
        <v>0.0</v>
      </c>
      <c r="BK19" s="7">
        <v>0.0</v>
      </c>
      <c r="BL19" s="7" t="s">
        <v>143</v>
      </c>
      <c r="BM19" s="9"/>
      <c r="BN19" s="9">
        <f t="shared" si="1"/>
        <v>52</v>
      </c>
      <c r="BO19" t="str">
        <f t="shared" si="2"/>
        <v>Declan Chad-Abrahams</v>
      </c>
      <c r="BP19" s="9">
        <f>VLOOKUP(BO19,'Learner Averages (Rank)'!$M$3:$O$190,2,FALSE)</f>
        <v>50.55555556</v>
      </c>
      <c r="BQ19" s="9">
        <f t="shared" si="3"/>
        <v>-1.444444444</v>
      </c>
    </row>
    <row r="20">
      <c r="A20" s="7" t="s">
        <v>13</v>
      </c>
      <c r="B20" s="7">
        <v>9.0</v>
      </c>
      <c r="C20" s="7" t="s">
        <v>16</v>
      </c>
      <c r="D20" s="7" t="s">
        <v>131</v>
      </c>
      <c r="E20" s="7" t="s">
        <v>19</v>
      </c>
      <c r="F20" s="26" t="s">
        <v>17</v>
      </c>
      <c r="G20" s="7" t="s">
        <v>18</v>
      </c>
      <c r="H20" t="str">
        <f>"SD10031012"</f>
        <v>SD10031012</v>
      </c>
      <c r="I20" s="19">
        <v>43895.404340277775</v>
      </c>
      <c r="J20" s="19">
        <v>43895.41956018518</v>
      </c>
      <c r="K20" s="7" t="s">
        <v>20</v>
      </c>
      <c r="L20" s="7">
        <v>0.0</v>
      </c>
      <c r="M20" s="7">
        <v>0.0</v>
      </c>
      <c r="N20" s="7">
        <v>1.0</v>
      </c>
      <c r="O20" s="7">
        <v>0.0</v>
      </c>
      <c r="P20" s="7">
        <v>1.0</v>
      </c>
      <c r="Q20" s="7">
        <v>0.0</v>
      </c>
      <c r="R20" s="7">
        <v>0.0</v>
      </c>
      <c r="S20" s="7">
        <v>1.0</v>
      </c>
      <c r="T20" s="7">
        <v>0.0</v>
      </c>
      <c r="U20" s="7">
        <v>0.0</v>
      </c>
      <c r="V20" s="7">
        <v>1.0</v>
      </c>
      <c r="W20" s="7">
        <v>1.0</v>
      </c>
      <c r="X20" s="7">
        <v>0.0</v>
      </c>
      <c r="Y20" s="7">
        <v>0.0</v>
      </c>
      <c r="Z20" s="7">
        <v>0.0</v>
      </c>
      <c r="AA20" s="7">
        <v>0.0</v>
      </c>
      <c r="AB20" s="7">
        <v>1.0</v>
      </c>
      <c r="AC20" s="7">
        <v>0.0</v>
      </c>
      <c r="AD20" s="7">
        <v>1.0</v>
      </c>
      <c r="AE20" s="7">
        <v>0.0</v>
      </c>
      <c r="AF20" s="7">
        <v>0.0</v>
      </c>
      <c r="AG20" s="7">
        <v>0.0</v>
      </c>
      <c r="AH20" s="7">
        <v>0.0</v>
      </c>
      <c r="AI20" s="7">
        <v>0.0</v>
      </c>
      <c r="AJ20" s="7">
        <v>1.0</v>
      </c>
      <c r="AK20" s="7">
        <v>1.0</v>
      </c>
      <c r="AL20" s="7">
        <v>1.0</v>
      </c>
      <c r="AM20" s="7">
        <v>0.0</v>
      </c>
      <c r="AN20" s="7">
        <v>0.0</v>
      </c>
      <c r="AO20" s="7">
        <v>1.0</v>
      </c>
      <c r="AP20" s="7">
        <v>0.0</v>
      </c>
      <c r="AQ20" s="7">
        <v>0.5</v>
      </c>
      <c r="AR20" s="7">
        <v>0.0</v>
      </c>
      <c r="AS20" s="7">
        <v>0.0</v>
      </c>
      <c r="AT20" s="7">
        <v>0.0</v>
      </c>
      <c r="AU20" s="7">
        <v>0.5</v>
      </c>
      <c r="AV20" s="7">
        <v>0.0</v>
      </c>
      <c r="AW20" s="7">
        <v>0.0</v>
      </c>
      <c r="AX20" s="7">
        <v>0.0</v>
      </c>
      <c r="AY20" s="7">
        <v>0.0</v>
      </c>
      <c r="AZ20" s="7">
        <v>0.0</v>
      </c>
      <c r="BA20" s="7">
        <v>0.0</v>
      </c>
      <c r="BB20" s="7">
        <v>1.0</v>
      </c>
      <c r="BC20" s="7">
        <v>0.0</v>
      </c>
      <c r="BD20" s="7">
        <v>0.0</v>
      </c>
      <c r="BE20" s="7">
        <v>0.0</v>
      </c>
      <c r="BF20" s="7">
        <v>1.0</v>
      </c>
      <c r="BG20" s="7">
        <v>0.0</v>
      </c>
      <c r="BH20" s="7">
        <v>1.0</v>
      </c>
      <c r="BI20" s="7">
        <v>0.0</v>
      </c>
      <c r="BJ20" s="7">
        <v>0.0</v>
      </c>
      <c r="BK20" s="7">
        <v>0.0</v>
      </c>
      <c r="BL20" s="7" t="s">
        <v>143</v>
      </c>
      <c r="BM20" s="9"/>
      <c r="BN20" s="9">
        <f t="shared" si="1"/>
        <v>30</v>
      </c>
      <c r="BO20" t="str">
        <f t="shared" si="2"/>
        <v>Muzzammil-Pedro</v>
      </c>
      <c r="BP20" s="9">
        <f>VLOOKUP(BO20,'Learner Averages (Rank)'!$M$3:$O$190,2,FALSE)</f>
        <v>30.95238095</v>
      </c>
      <c r="BQ20" s="9">
        <f t="shared" si="3"/>
        <v>0.9523809524</v>
      </c>
    </row>
    <row r="21">
      <c r="A21" s="7" t="s">
        <v>13</v>
      </c>
      <c r="B21" s="7">
        <v>9.0</v>
      </c>
      <c r="C21" s="7" t="s">
        <v>16</v>
      </c>
      <c r="D21" s="7" t="s">
        <v>131</v>
      </c>
      <c r="E21" s="7" t="s">
        <v>19</v>
      </c>
      <c r="F21" s="26" t="s">
        <v>84</v>
      </c>
      <c r="G21" s="7" t="s">
        <v>85</v>
      </c>
      <c r="H21" t="str">
        <f>"SD10031025"</f>
        <v>SD10031025</v>
      </c>
      <c r="I21" s="19">
        <v>43895.4053587963</v>
      </c>
      <c r="J21" s="19">
        <v>43895.42162037037</v>
      </c>
      <c r="K21" s="7" t="s">
        <v>20</v>
      </c>
      <c r="L21" s="7">
        <v>1.0</v>
      </c>
      <c r="M21" s="7">
        <v>1.0</v>
      </c>
      <c r="N21" s="7">
        <v>1.0</v>
      </c>
      <c r="O21" s="7">
        <v>1.0</v>
      </c>
      <c r="P21" s="7">
        <v>1.0</v>
      </c>
      <c r="Q21" s="7">
        <v>1.0</v>
      </c>
      <c r="R21" s="7">
        <v>1.0</v>
      </c>
      <c r="S21" s="7">
        <v>1.0</v>
      </c>
      <c r="T21" s="7">
        <v>0.0</v>
      </c>
      <c r="U21" s="7">
        <v>1.0</v>
      </c>
      <c r="V21" s="7">
        <v>1.0</v>
      </c>
      <c r="W21" s="7">
        <v>0.0</v>
      </c>
      <c r="X21" s="7">
        <v>0.0</v>
      </c>
      <c r="Y21" s="7">
        <v>0.0</v>
      </c>
      <c r="Z21" s="7">
        <v>1.0</v>
      </c>
      <c r="AA21" s="7">
        <v>0.0</v>
      </c>
      <c r="AB21" s="7">
        <v>1.0</v>
      </c>
      <c r="AC21" s="7">
        <v>0.0</v>
      </c>
      <c r="AD21" s="7">
        <v>1.0</v>
      </c>
      <c r="AE21" s="7">
        <v>1.0</v>
      </c>
      <c r="AF21" s="7">
        <v>1.0</v>
      </c>
      <c r="AG21" s="7">
        <v>1.0</v>
      </c>
      <c r="AH21" s="7">
        <v>1.0</v>
      </c>
      <c r="AI21" s="7">
        <v>0.0</v>
      </c>
      <c r="AJ21" s="7">
        <v>0.0</v>
      </c>
      <c r="AK21" s="7">
        <v>0.0</v>
      </c>
      <c r="AL21" s="7">
        <v>0.0</v>
      </c>
      <c r="AM21" s="7">
        <v>0.0</v>
      </c>
      <c r="AN21" s="7">
        <v>1.0</v>
      </c>
      <c r="AO21" s="7">
        <v>1.0</v>
      </c>
      <c r="AP21" s="7">
        <v>1.0</v>
      </c>
      <c r="AQ21" s="7">
        <v>0.333333333333333</v>
      </c>
      <c r="AR21" s="7">
        <v>1.0</v>
      </c>
      <c r="AS21" s="7">
        <v>0.0</v>
      </c>
      <c r="AT21" s="7">
        <v>0.0</v>
      </c>
      <c r="AU21" s="7">
        <v>0.333333333333333</v>
      </c>
      <c r="AV21" s="7">
        <v>0.0</v>
      </c>
      <c r="AW21" s="7">
        <v>0.0</v>
      </c>
      <c r="AX21" s="7">
        <v>0.0</v>
      </c>
      <c r="AY21" s="7">
        <v>1.0</v>
      </c>
      <c r="AZ21" s="7">
        <v>0.0</v>
      </c>
      <c r="BA21" s="7">
        <v>1.0</v>
      </c>
      <c r="BB21" s="7">
        <v>1.0</v>
      </c>
      <c r="BC21" s="7">
        <v>1.0</v>
      </c>
      <c r="BD21" s="7">
        <v>0.0</v>
      </c>
      <c r="BE21" s="7">
        <v>1.0</v>
      </c>
      <c r="BF21" s="7">
        <v>1.0</v>
      </c>
      <c r="BG21" s="7">
        <v>0.0</v>
      </c>
      <c r="BH21" s="7">
        <v>1.0</v>
      </c>
      <c r="BI21" s="7">
        <v>0.0</v>
      </c>
      <c r="BJ21" s="7">
        <v>0.0</v>
      </c>
      <c r="BK21" s="7">
        <v>0.0</v>
      </c>
      <c r="BL21" s="7" t="s">
        <v>143</v>
      </c>
      <c r="BM21" s="9"/>
      <c r="BN21" s="9">
        <f t="shared" si="1"/>
        <v>57.33333333</v>
      </c>
      <c r="BO21" t="str">
        <f t="shared" si="2"/>
        <v>Abdurahman-Solomon</v>
      </c>
      <c r="BP21" s="9">
        <f>VLOOKUP(BO21,'Learner Averages (Rank)'!$M$3:$O$190,2,FALSE)</f>
        <v>61.74603175</v>
      </c>
      <c r="BQ21" s="9">
        <f t="shared" si="3"/>
        <v>4.412698413</v>
      </c>
    </row>
    <row r="22">
      <c r="A22" s="7" t="s">
        <v>212</v>
      </c>
      <c r="B22" s="7">
        <v>9.0</v>
      </c>
      <c r="C22" s="7" t="s">
        <v>215</v>
      </c>
      <c r="D22" s="7" t="s">
        <v>131</v>
      </c>
      <c r="E22" s="7" t="s">
        <v>19</v>
      </c>
      <c r="F22" s="7" t="s">
        <v>216</v>
      </c>
      <c r="G22" s="7" t="s">
        <v>217</v>
      </c>
      <c r="H22" t="str">
        <f>"SD10028219"</f>
        <v>SD10028219</v>
      </c>
      <c r="I22" s="19">
        <v>43902.58840277778</v>
      </c>
      <c r="J22" s="19">
        <v>43902.59804398148</v>
      </c>
      <c r="K22" s="7" t="s">
        <v>20</v>
      </c>
      <c r="L22" s="7">
        <v>1.0</v>
      </c>
      <c r="M22" s="7">
        <v>1.0</v>
      </c>
      <c r="N22" s="7">
        <v>1.0</v>
      </c>
      <c r="O22" s="7">
        <v>1.0</v>
      </c>
      <c r="P22" s="7">
        <v>1.0</v>
      </c>
      <c r="Q22" s="7">
        <v>1.0</v>
      </c>
      <c r="R22" s="7">
        <v>1.0</v>
      </c>
      <c r="S22" s="7">
        <v>1.0</v>
      </c>
      <c r="T22" s="7">
        <v>1.0</v>
      </c>
      <c r="U22" s="7">
        <v>1.0</v>
      </c>
      <c r="V22" s="7">
        <v>1.0</v>
      </c>
      <c r="W22" s="7">
        <v>1.0</v>
      </c>
      <c r="X22" s="7">
        <v>0.0</v>
      </c>
      <c r="Y22" s="7">
        <v>1.0</v>
      </c>
      <c r="Z22" s="7">
        <v>1.0</v>
      </c>
      <c r="AA22" s="7">
        <v>1.0</v>
      </c>
      <c r="AB22" s="7">
        <v>1.0</v>
      </c>
      <c r="AC22" s="7">
        <v>0.0</v>
      </c>
      <c r="AD22" s="7">
        <v>1.0</v>
      </c>
      <c r="AE22" s="7">
        <v>1.0</v>
      </c>
      <c r="AF22" s="7">
        <v>1.0</v>
      </c>
      <c r="AG22" s="7">
        <v>1.0</v>
      </c>
      <c r="AH22" s="7">
        <v>1.0</v>
      </c>
      <c r="AI22" s="7">
        <v>1.0</v>
      </c>
      <c r="AJ22" s="7">
        <v>1.0</v>
      </c>
      <c r="AK22" s="7">
        <v>1.0</v>
      </c>
      <c r="AL22" s="7">
        <v>1.0</v>
      </c>
      <c r="AM22" s="7">
        <v>1.0</v>
      </c>
      <c r="AN22" s="7">
        <v>1.0</v>
      </c>
      <c r="AO22" s="7">
        <v>1.0</v>
      </c>
      <c r="AP22" s="7">
        <v>1.0</v>
      </c>
      <c r="AQ22" s="7">
        <v>1.0</v>
      </c>
      <c r="AR22" s="7">
        <v>1.0</v>
      </c>
      <c r="AS22" s="7">
        <v>0.0</v>
      </c>
      <c r="AT22" s="7">
        <v>0.0</v>
      </c>
      <c r="AU22" s="7">
        <v>1.0</v>
      </c>
      <c r="AV22" s="7">
        <v>1.0</v>
      </c>
      <c r="AW22" s="7">
        <v>1.0</v>
      </c>
      <c r="AX22" s="7">
        <v>1.0</v>
      </c>
      <c r="AY22" s="7">
        <v>1.0</v>
      </c>
      <c r="AZ22" s="7">
        <v>1.0</v>
      </c>
      <c r="BA22" s="7">
        <v>1.0</v>
      </c>
      <c r="BB22" s="7">
        <v>1.0</v>
      </c>
      <c r="BC22" s="7">
        <v>1.0</v>
      </c>
      <c r="BD22" s="7">
        <v>1.0</v>
      </c>
      <c r="BE22" s="7">
        <v>1.0</v>
      </c>
      <c r="BF22" s="7">
        <v>1.0</v>
      </c>
      <c r="BG22" s="7">
        <v>1.0</v>
      </c>
      <c r="BH22" s="7">
        <v>0.0</v>
      </c>
      <c r="BI22" s="7">
        <v>1.0</v>
      </c>
      <c r="BJ22" s="7">
        <v>0.0</v>
      </c>
      <c r="BK22" s="7">
        <v>0.0</v>
      </c>
      <c r="BL22" s="7" t="s">
        <v>143</v>
      </c>
      <c r="BM22" s="9"/>
      <c r="BN22" s="9">
        <f t="shared" si="1"/>
        <v>90</v>
      </c>
      <c r="BO22" t="str">
        <f t="shared" si="2"/>
        <v>Adiyaa-Ramjathan</v>
      </c>
      <c r="BP22" s="9">
        <f>VLOOKUP(BO22,'Learner Averages (Rank)'!$M$3:$O$190,2,FALSE)</f>
        <v>89.28571429</v>
      </c>
      <c r="BQ22" s="9">
        <f t="shared" si="3"/>
        <v>-0.7142857143</v>
      </c>
    </row>
    <row r="23">
      <c r="BM23" s="9"/>
      <c r="BN23" s="9"/>
    </row>
    <row r="24">
      <c r="A24" s="7" t="s">
        <v>259</v>
      </c>
      <c r="BM24" s="9"/>
      <c r="BN24" s="9"/>
    </row>
    <row r="25">
      <c r="BM25" s="9"/>
      <c r="BN25" s="9"/>
    </row>
    <row r="26">
      <c r="BM26" s="9"/>
      <c r="BN2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7.29"/>
    <col customWidth="1" min="13" max="16" width="5.14"/>
    <col customWidth="1" min="17" max="18" width="4.86"/>
    <col customWidth="1" min="19" max="21" width="4.71"/>
    <col customWidth="1" min="22" max="24" width="5.14"/>
    <col customWidth="1" min="25" max="29" width="4.86"/>
    <col customWidth="1" min="30" max="36" width="4.71"/>
    <col customWidth="1" min="37" max="41" width="5.14"/>
    <col customWidth="1" min="42" max="46" width="4.86"/>
    <col customWidth="1" min="47" max="56" width="4.71"/>
    <col customWidth="1" min="57" max="59" width="4.86"/>
    <col customWidth="1" min="60" max="61" width="4.71"/>
    <col customWidth="1" min="62" max="62" width="15.43"/>
    <col customWidth="1" min="63" max="63" width="7.0"/>
    <col customWidth="1" min="64" max="64" width="15.29"/>
  </cols>
  <sheetData>
    <row r="1">
      <c r="A1" s="5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9"/>
      <c r="BN1" s="9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9"/>
      <c r="BN2" s="9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9"/>
      <c r="BN3" s="9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9"/>
      <c r="BN4" s="9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 t="s">
        <v>21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5" t="s">
        <v>22</v>
      </c>
      <c r="BK5" s="6"/>
      <c r="BL5" s="6"/>
      <c r="BM5" s="9"/>
      <c r="BN5" s="9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 t="s">
        <v>23</v>
      </c>
      <c r="M6" s="6" t="s">
        <v>24</v>
      </c>
      <c r="N6" s="6" t="s">
        <v>25</v>
      </c>
      <c r="O6" s="6" t="s">
        <v>26</v>
      </c>
      <c r="P6" s="6" t="s">
        <v>27</v>
      </c>
      <c r="Q6" s="6" t="s">
        <v>28</v>
      </c>
      <c r="R6" s="6" t="s">
        <v>29</v>
      </c>
      <c r="S6" s="6" t="s">
        <v>30</v>
      </c>
      <c r="T6" s="6" t="s">
        <v>31</v>
      </c>
      <c r="U6" s="6" t="s">
        <v>32</v>
      </c>
      <c r="V6" s="6" t="s">
        <v>33</v>
      </c>
      <c r="W6" s="6" t="s">
        <v>34</v>
      </c>
      <c r="X6" s="6" t="s">
        <v>35</v>
      </c>
      <c r="Y6" s="6" t="s">
        <v>36</v>
      </c>
      <c r="Z6" s="6" t="s">
        <v>37</v>
      </c>
      <c r="AA6" s="6" t="s">
        <v>38</v>
      </c>
      <c r="AB6" s="6" t="s">
        <v>39</v>
      </c>
      <c r="AC6" s="6" t="s">
        <v>40</v>
      </c>
      <c r="AD6" s="6" t="s">
        <v>41</v>
      </c>
      <c r="AE6" s="6" t="s">
        <v>42</v>
      </c>
      <c r="AF6" s="6" t="s">
        <v>43</v>
      </c>
      <c r="AG6" s="6" t="s">
        <v>44</v>
      </c>
      <c r="AH6" s="6" t="s">
        <v>45</v>
      </c>
      <c r="AI6" s="6" t="s">
        <v>46</v>
      </c>
      <c r="AJ6" s="6" t="s">
        <v>47</v>
      </c>
      <c r="AK6" s="6" t="s">
        <v>48</v>
      </c>
      <c r="AL6" s="6" t="s">
        <v>49</v>
      </c>
      <c r="AM6" s="6" t="s">
        <v>50</v>
      </c>
      <c r="AN6" s="6" t="s">
        <v>51</v>
      </c>
      <c r="AO6" s="6" t="s">
        <v>52</v>
      </c>
      <c r="AP6" s="6" t="s">
        <v>53</v>
      </c>
      <c r="AQ6" s="6" t="s">
        <v>54</v>
      </c>
      <c r="AR6" s="6" t="s">
        <v>55</v>
      </c>
      <c r="AS6" s="6" t="s">
        <v>56</v>
      </c>
      <c r="AT6" s="6" t="s">
        <v>57</v>
      </c>
      <c r="AU6" s="6" t="s">
        <v>58</v>
      </c>
      <c r="AV6" s="6" t="s">
        <v>59</v>
      </c>
      <c r="AW6" s="6" t="s">
        <v>60</v>
      </c>
      <c r="AX6" s="6" t="s">
        <v>61</v>
      </c>
      <c r="AY6" s="6" t="s">
        <v>62</v>
      </c>
      <c r="AZ6" s="6" t="s">
        <v>63</v>
      </c>
      <c r="BA6" s="6" t="s">
        <v>64</v>
      </c>
      <c r="BB6" s="6" t="s">
        <v>65</v>
      </c>
      <c r="BC6" s="6" t="s">
        <v>66</v>
      </c>
      <c r="BD6" s="6" t="s">
        <v>67</v>
      </c>
      <c r="BE6" s="6" t="s">
        <v>68</v>
      </c>
      <c r="BF6" s="6" t="s">
        <v>69</v>
      </c>
      <c r="BG6" s="6" t="s">
        <v>70</v>
      </c>
      <c r="BH6" s="6" t="s">
        <v>71</v>
      </c>
      <c r="BI6" s="6" t="s">
        <v>72</v>
      </c>
      <c r="BJ6" s="6" t="s">
        <v>73</v>
      </c>
      <c r="BK6" s="6" t="s">
        <v>74</v>
      </c>
      <c r="BL6" s="5" t="s">
        <v>75</v>
      </c>
      <c r="BM6" s="9"/>
      <c r="BN6" s="9"/>
    </row>
    <row r="7">
      <c r="A7" s="6"/>
      <c r="B7" s="6"/>
      <c r="C7" s="6"/>
      <c r="D7" s="6"/>
      <c r="E7" s="6"/>
      <c r="F7" s="6"/>
      <c r="G7" s="6"/>
      <c r="H7" s="6"/>
      <c r="I7" s="6"/>
      <c r="J7" s="14">
        <f>SUM(L7:BI7)</f>
        <v>50</v>
      </c>
      <c r="K7" s="6" t="s">
        <v>76</v>
      </c>
      <c r="L7" s="14">
        <v>1.0</v>
      </c>
      <c r="M7" s="14">
        <v>1.0</v>
      </c>
      <c r="N7" s="14">
        <v>1.0</v>
      </c>
      <c r="O7" s="14">
        <v>1.0</v>
      </c>
      <c r="P7" s="14">
        <v>1.0</v>
      </c>
      <c r="Q7" s="14">
        <v>1.0</v>
      </c>
      <c r="R7" s="14">
        <v>1.0</v>
      </c>
      <c r="S7" s="14">
        <v>1.0</v>
      </c>
      <c r="T7" s="14">
        <v>1.0</v>
      </c>
      <c r="U7" s="14">
        <v>1.0</v>
      </c>
      <c r="V7" s="14">
        <v>1.0</v>
      </c>
      <c r="W7" s="14">
        <v>1.0</v>
      </c>
      <c r="X7" s="14">
        <v>1.0</v>
      </c>
      <c r="Y7" s="14">
        <v>1.0</v>
      </c>
      <c r="Z7" s="14">
        <v>1.0</v>
      </c>
      <c r="AA7" s="14">
        <v>1.0</v>
      </c>
      <c r="AB7" s="14">
        <v>1.0</v>
      </c>
      <c r="AC7" s="14">
        <v>1.0</v>
      </c>
      <c r="AD7" s="14">
        <v>1.0</v>
      </c>
      <c r="AE7" s="14">
        <v>1.0</v>
      </c>
      <c r="AF7" s="14">
        <v>1.0</v>
      </c>
      <c r="AG7" s="14">
        <v>1.0</v>
      </c>
      <c r="AH7" s="14">
        <v>1.0</v>
      </c>
      <c r="AI7" s="14">
        <v>1.0</v>
      </c>
      <c r="AJ7" s="14">
        <v>1.0</v>
      </c>
      <c r="AK7" s="14">
        <v>1.0</v>
      </c>
      <c r="AL7" s="14">
        <v>1.0</v>
      </c>
      <c r="AM7" s="14">
        <v>1.0</v>
      </c>
      <c r="AN7" s="14">
        <v>1.0</v>
      </c>
      <c r="AO7" s="14">
        <v>1.0</v>
      </c>
      <c r="AP7" s="14">
        <v>1.0</v>
      </c>
      <c r="AQ7" s="14">
        <v>1.0</v>
      </c>
      <c r="AR7" s="14">
        <v>1.0</v>
      </c>
      <c r="AS7" s="14">
        <v>1.0</v>
      </c>
      <c r="AT7" s="14">
        <v>1.0</v>
      </c>
      <c r="AU7" s="14">
        <v>1.0</v>
      </c>
      <c r="AV7" s="14">
        <v>1.0</v>
      </c>
      <c r="AW7" s="14">
        <v>1.0</v>
      </c>
      <c r="AX7" s="14">
        <v>1.0</v>
      </c>
      <c r="AY7" s="14">
        <v>1.0</v>
      </c>
      <c r="AZ7" s="14">
        <v>1.0</v>
      </c>
      <c r="BA7" s="14">
        <v>1.0</v>
      </c>
      <c r="BB7" s="14">
        <v>1.0</v>
      </c>
      <c r="BC7" s="14">
        <v>1.0</v>
      </c>
      <c r="BD7" s="14">
        <v>1.0</v>
      </c>
      <c r="BE7" s="14">
        <v>1.0</v>
      </c>
      <c r="BF7" s="14">
        <v>1.0</v>
      </c>
      <c r="BG7" s="14">
        <v>1.0</v>
      </c>
      <c r="BH7" s="14">
        <v>1.0</v>
      </c>
      <c r="BI7" s="14">
        <v>1.0</v>
      </c>
      <c r="BJ7" s="14">
        <v>0.0</v>
      </c>
      <c r="BK7" s="14">
        <v>0.0</v>
      </c>
      <c r="BL7" s="14">
        <v>0.0</v>
      </c>
      <c r="BM7" s="9"/>
      <c r="BN7" s="9">
        <f>SUM(L7:BI7)</f>
        <v>50</v>
      </c>
    </row>
    <row r="8">
      <c r="A8" s="6"/>
      <c r="B8" s="6"/>
      <c r="C8" s="6"/>
      <c r="D8" s="6"/>
      <c r="E8" s="6"/>
      <c r="F8" s="6"/>
      <c r="G8" s="6"/>
      <c r="H8" s="6"/>
      <c r="I8" s="6"/>
      <c r="J8" s="15"/>
      <c r="K8" s="16" t="s">
        <v>99</v>
      </c>
      <c r="L8" s="17" t="s">
        <v>101</v>
      </c>
      <c r="M8" s="17" t="s">
        <v>101</v>
      </c>
      <c r="N8" s="17" t="s">
        <v>101</v>
      </c>
      <c r="O8" s="17" t="s">
        <v>101</v>
      </c>
      <c r="P8" s="17" t="s">
        <v>101</v>
      </c>
      <c r="Q8" s="17" t="s">
        <v>107</v>
      </c>
      <c r="R8" s="17" t="s">
        <v>107</v>
      </c>
      <c r="S8" s="17" t="s">
        <v>110</v>
      </c>
      <c r="T8" s="17" t="s">
        <v>110</v>
      </c>
      <c r="U8" s="17" t="s">
        <v>112</v>
      </c>
      <c r="V8" s="17" t="s">
        <v>101</v>
      </c>
      <c r="W8" s="17" t="s">
        <v>101</v>
      </c>
      <c r="X8" s="17" t="s">
        <v>101</v>
      </c>
      <c r="Y8" s="17" t="s">
        <v>107</v>
      </c>
      <c r="Z8" s="17" t="s">
        <v>107</v>
      </c>
      <c r="AA8" s="17" t="s">
        <v>107</v>
      </c>
      <c r="AB8" s="17" t="s">
        <v>107</v>
      </c>
      <c r="AC8" s="17" t="s">
        <v>107</v>
      </c>
      <c r="AD8" s="17" t="s">
        <v>110</v>
      </c>
      <c r="AE8" s="17" t="s">
        <v>110</v>
      </c>
      <c r="AF8" s="17" t="s">
        <v>110</v>
      </c>
      <c r="AG8" s="17" t="s">
        <v>112</v>
      </c>
      <c r="AH8" s="17" t="s">
        <v>112</v>
      </c>
      <c r="AI8" s="17" t="s">
        <v>115</v>
      </c>
      <c r="AJ8" s="17" t="s">
        <v>115</v>
      </c>
      <c r="AK8" s="17" t="s">
        <v>101</v>
      </c>
      <c r="AL8" s="17" t="s">
        <v>101</v>
      </c>
      <c r="AM8" s="17" t="s">
        <v>101</v>
      </c>
      <c r="AN8" s="17" t="s">
        <v>101</v>
      </c>
      <c r="AO8" s="17" t="s">
        <v>101</v>
      </c>
      <c r="AP8" s="17" t="s">
        <v>107</v>
      </c>
      <c r="AQ8" s="17" t="s">
        <v>107</v>
      </c>
      <c r="AR8" s="17" t="s">
        <v>107</v>
      </c>
      <c r="AS8" s="17" t="s">
        <v>107</v>
      </c>
      <c r="AT8" s="17" t="s">
        <v>107</v>
      </c>
      <c r="AU8" s="17" t="s">
        <v>110</v>
      </c>
      <c r="AV8" s="17" t="s">
        <v>110</v>
      </c>
      <c r="AW8" s="17" t="s">
        <v>110</v>
      </c>
      <c r="AX8" s="17" t="s">
        <v>110</v>
      </c>
      <c r="AY8" s="17" t="s">
        <v>110</v>
      </c>
      <c r="AZ8" s="17" t="s">
        <v>112</v>
      </c>
      <c r="BA8" s="17" t="s">
        <v>112</v>
      </c>
      <c r="BB8" s="17" t="s">
        <v>115</v>
      </c>
      <c r="BC8" s="17" t="s">
        <v>115</v>
      </c>
      <c r="BD8" s="17" t="s">
        <v>115</v>
      </c>
      <c r="BE8" s="17" t="s">
        <v>107</v>
      </c>
      <c r="BF8" s="17" t="s">
        <v>107</v>
      </c>
      <c r="BG8" s="17" t="s">
        <v>107</v>
      </c>
      <c r="BH8" s="17" t="s">
        <v>110</v>
      </c>
      <c r="BI8" s="17" t="s">
        <v>110</v>
      </c>
      <c r="BJ8" s="6"/>
      <c r="BK8" s="6"/>
      <c r="BL8" s="6"/>
      <c r="BM8" s="9"/>
      <c r="BN8" s="9"/>
    </row>
    <row r="9">
      <c r="A9" s="6"/>
      <c r="B9" s="6"/>
      <c r="C9" s="6"/>
      <c r="D9" s="6"/>
      <c r="E9" s="6"/>
      <c r="F9" s="6"/>
      <c r="G9" s="6"/>
      <c r="H9" s="6"/>
      <c r="I9" s="6"/>
      <c r="J9" s="15"/>
      <c r="K9" s="16" t="s">
        <v>125</v>
      </c>
      <c r="L9" s="17" t="s">
        <v>127</v>
      </c>
      <c r="M9" s="17" t="s">
        <v>127</v>
      </c>
      <c r="N9" s="17" t="s">
        <v>132</v>
      </c>
      <c r="O9" s="17" t="s">
        <v>132</v>
      </c>
      <c r="P9" s="17" t="s">
        <v>132</v>
      </c>
      <c r="Q9" s="17" t="s">
        <v>127</v>
      </c>
      <c r="R9" s="17" t="s">
        <v>132</v>
      </c>
      <c r="S9" s="17" t="s">
        <v>127</v>
      </c>
      <c r="T9" s="17" t="s">
        <v>132</v>
      </c>
      <c r="U9" s="17" t="s">
        <v>132</v>
      </c>
      <c r="V9" s="17" t="s">
        <v>127</v>
      </c>
      <c r="W9" s="17" t="s">
        <v>127</v>
      </c>
      <c r="X9" s="17" t="s">
        <v>132</v>
      </c>
      <c r="Y9" s="17" t="s">
        <v>127</v>
      </c>
      <c r="Z9" s="17" t="s">
        <v>132</v>
      </c>
      <c r="AA9" s="17" t="s">
        <v>132</v>
      </c>
      <c r="AB9" s="17" t="s">
        <v>132</v>
      </c>
      <c r="AC9" s="17" t="s">
        <v>135</v>
      </c>
      <c r="AD9" s="17" t="s">
        <v>127</v>
      </c>
      <c r="AE9" s="17" t="s">
        <v>132</v>
      </c>
      <c r="AF9" s="17" t="s">
        <v>135</v>
      </c>
      <c r="AG9" s="17" t="s">
        <v>127</v>
      </c>
      <c r="AH9" s="17" t="s">
        <v>132</v>
      </c>
      <c r="AI9" s="17" t="s">
        <v>127</v>
      </c>
      <c r="AJ9" s="17" t="s">
        <v>132</v>
      </c>
      <c r="AK9" s="17" t="s">
        <v>127</v>
      </c>
      <c r="AL9" s="17" t="s">
        <v>127</v>
      </c>
      <c r="AM9" s="17" t="s">
        <v>127</v>
      </c>
      <c r="AN9" s="17" t="s">
        <v>132</v>
      </c>
      <c r="AO9" s="17" t="s">
        <v>135</v>
      </c>
      <c r="AP9" s="17" t="s">
        <v>127</v>
      </c>
      <c r="AQ9" s="17" t="s">
        <v>127</v>
      </c>
      <c r="AR9" s="17" t="s">
        <v>132</v>
      </c>
      <c r="AS9" s="17" t="s">
        <v>132</v>
      </c>
      <c r="AT9" s="17" t="s">
        <v>135</v>
      </c>
      <c r="AU9" s="17" t="s">
        <v>127</v>
      </c>
      <c r="AV9" s="17" t="s">
        <v>127</v>
      </c>
      <c r="AW9" s="17" t="s">
        <v>132</v>
      </c>
      <c r="AX9" s="17" t="s">
        <v>132</v>
      </c>
      <c r="AY9" s="17" t="s">
        <v>135</v>
      </c>
      <c r="AZ9" s="17" t="s">
        <v>132</v>
      </c>
      <c r="BA9" s="17" t="s">
        <v>135</v>
      </c>
      <c r="BB9" s="17" t="s">
        <v>127</v>
      </c>
      <c r="BC9" s="17" t="s">
        <v>132</v>
      </c>
      <c r="BD9" s="17" t="s">
        <v>132</v>
      </c>
      <c r="BE9" s="17" t="s">
        <v>127</v>
      </c>
      <c r="BF9" s="17" t="s">
        <v>132</v>
      </c>
      <c r="BG9" s="17" t="s">
        <v>132</v>
      </c>
      <c r="BH9" s="17" t="s">
        <v>127</v>
      </c>
      <c r="BI9" s="17" t="s">
        <v>132</v>
      </c>
      <c r="BJ9" s="6"/>
      <c r="BK9" s="6"/>
      <c r="BL9" s="6"/>
      <c r="BM9" s="9"/>
      <c r="BN9" s="9"/>
    </row>
    <row r="10">
      <c r="A10" s="6"/>
      <c r="B10" s="6"/>
      <c r="C10" s="6"/>
      <c r="D10" s="6"/>
      <c r="E10" s="6"/>
      <c r="F10" s="6"/>
      <c r="G10" s="6"/>
      <c r="H10" s="6"/>
      <c r="I10" s="6"/>
      <c r="J10" s="20"/>
      <c r="K10" s="21" t="s">
        <v>94</v>
      </c>
      <c r="L10" s="17" t="s">
        <v>144</v>
      </c>
      <c r="M10" s="17" t="s">
        <v>144</v>
      </c>
      <c r="N10" s="17" t="s">
        <v>144</v>
      </c>
      <c r="O10" s="17" t="s">
        <v>144</v>
      </c>
      <c r="P10" s="17" t="s">
        <v>144</v>
      </c>
      <c r="Q10" s="17" t="s">
        <v>144</v>
      </c>
      <c r="R10" s="17" t="s">
        <v>144</v>
      </c>
      <c r="S10" s="17" t="s">
        <v>144</v>
      </c>
      <c r="T10" s="17" t="s">
        <v>144</v>
      </c>
      <c r="U10" s="17" t="s">
        <v>144</v>
      </c>
      <c r="V10" s="17" t="s">
        <v>98</v>
      </c>
      <c r="W10" s="17" t="s">
        <v>98</v>
      </c>
      <c r="X10" s="17" t="s">
        <v>98</v>
      </c>
      <c r="Y10" s="17" t="s">
        <v>98</v>
      </c>
      <c r="Z10" s="17" t="s">
        <v>98</v>
      </c>
      <c r="AA10" s="17" t="s">
        <v>98</v>
      </c>
      <c r="AB10" s="17" t="s">
        <v>98</v>
      </c>
      <c r="AC10" s="17" t="s">
        <v>98</v>
      </c>
      <c r="AD10" s="17" t="s">
        <v>98</v>
      </c>
      <c r="AE10" s="17" t="s">
        <v>98</v>
      </c>
      <c r="AF10" s="17" t="s">
        <v>98</v>
      </c>
      <c r="AG10" s="17" t="s">
        <v>98</v>
      </c>
      <c r="AH10" s="17" t="s">
        <v>98</v>
      </c>
      <c r="AI10" s="17" t="s">
        <v>98</v>
      </c>
      <c r="AJ10" s="17" t="s">
        <v>98</v>
      </c>
      <c r="AK10" s="17" t="s">
        <v>100</v>
      </c>
      <c r="AL10" s="17" t="s">
        <v>100</v>
      </c>
      <c r="AM10" s="17" t="s">
        <v>100</v>
      </c>
      <c r="AN10" s="17" t="s">
        <v>100</v>
      </c>
      <c r="AO10" s="17" t="s">
        <v>100</v>
      </c>
      <c r="AP10" s="17" t="s">
        <v>100</v>
      </c>
      <c r="AQ10" s="17" t="s">
        <v>100</v>
      </c>
      <c r="AR10" s="17" t="s">
        <v>100</v>
      </c>
      <c r="AS10" s="17" t="s">
        <v>100</v>
      </c>
      <c r="AT10" s="17" t="s">
        <v>100</v>
      </c>
      <c r="AU10" s="17" t="s">
        <v>100</v>
      </c>
      <c r="AV10" s="17" t="s">
        <v>100</v>
      </c>
      <c r="AW10" s="17" t="s">
        <v>100</v>
      </c>
      <c r="AX10" s="17" t="s">
        <v>100</v>
      </c>
      <c r="AY10" s="17" t="s">
        <v>100</v>
      </c>
      <c r="AZ10" s="17" t="s">
        <v>100</v>
      </c>
      <c r="BA10" s="17" t="s">
        <v>100</v>
      </c>
      <c r="BB10" s="17" t="s">
        <v>100</v>
      </c>
      <c r="BC10" s="17" t="s">
        <v>100</v>
      </c>
      <c r="BD10" s="17" t="s">
        <v>100</v>
      </c>
      <c r="BE10" s="17" t="s">
        <v>104</v>
      </c>
      <c r="BF10" s="17" t="s">
        <v>104</v>
      </c>
      <c r="BG10" s="17" t="s">
        <v>104</v>
      </c>
      <c r="BH10" s="17" t="s">
        <v>104</v>
      </c>
      <c r="BI10" s="17" t="s">
        <v>104</v>
      </c>
      <c r="BJ10" s="6"/>
      <c r="BK10" s="6"/>
      <c r="BL10" s="6"/>
      <c r="BM10" s="9"/>
      <c r="BN10" s="9"/>
    </row>
    <row r="11">
      <c r="A11" s="6" t="s">
        <v>105</v>
      </c>
      <c r="B11" s="6" t="s">
        <v>1</v>
      </c>
      <c r="C11" s="6" t="s">
        <v>2</v>
      </c>
      <c r="D11" s="6" t="s">
        <v>106</v>
      </c>
      <c r="E11" s="6" t="s">
        <v>5</v>
      </c>
      <c r="F11" s="6" t="s">
        <v>3</v>
      </c>
      <c r="G11" s="6" t="s">
        <v>4</v>
      </c>
      <c r="H11" s="6" t="s">
        <v>108</v>
      </c>
      <c r="I11" s="6" t="s">
        <v>6</v>
      </c>
      <c r="J11" s="6" t="s">
        <v>109</v>
      </c>
      <c r="K11" s="6" t="s">
        <v>8</v>
      </c>
      <c r="L11" s="6" t="s">
        <v>23</v>
      </c>
      <c r="M11" s="6" t="s">
        <v>24</v>
      </c>
      <c r="N11" s="6" t="s">
        <v>25</v>
      </c>
      <c r="O11" s="6" t="s">
        <v>26</v>
      </c>
      <c r="P11" s="6" t="s">
        <v>27</v>
      </c>
      <c r="Q11" s="6" t="s">
        <v>28</v>
      </c>
      <c r="R11" s="6" t="s">
        <v>29</v>
      </c>
      <c r="S11" s="6" t="s">
        <v>30</v>
      </c>
      <c r="T11" s="6" t="s">
        <v>31</v>
      </c>
      <c r="U11" s="6" t="s">
        <v>32</v>
      </c>
      <c r="V11" s="6" t="s">
        <v>33</v>
      </c>
      <c r="W11" s="6" t="s">
        <v>34</v>
      </c>
      <c r="X11" s="6" t="s">
        <v>35</v>
      </c>
      <c r="Y11" s="6" t="s">
        <v>36</v>
      </c>
      <c r="Z11" s="6" t="s">
        <v>37</v>
      </c>
      <c r="AA11" s="6" t="s">
        <v>38</v>
      </c>
      <c r="AB11" s="6" t="s">
        <v>39</v>
      </c>
      <c r="AC11" s="6" t="s">
        <v>40</v>
      </c>
      <c r="AD11" s="6" t="s">
        <v>41</v>
      </c>
      <c r="AE11" s="6" t="s">
        <v>42</v>
      </c>
      <c r="AF11" s="6" t="s">
        <v>43</v>
      </c>
      <c r="AG11" s="6" t="s">
        <v>44</v>
      </c>
      <c r="AH11" s="6" t="s">
        <v>45</v>
      </c>
      <c r="AI11" s="6" t="s">
        <v>46</v>
      </c>
      <c r="AJ11" s="6" t="s">
        <v>47</v>
      </c>
      <c r="AK11" s="6" t="s">
        <v>48</v>
      </c>
      <c r="AL11" s="6" t="s">
        <v>49</v>
      </c>
      <c r="AM11" s="6" t="s">
        <v>50</v>
      </c>
      <c r="AN11" s="6" t="s">
        <v>51</v>
      </c>
      <c r="AO11" s="6" t="s">
        <v>52</v>
      </c>
      <c r="AP11" s="6" t="s">
        <v>53</v>
      </c>
      <c r="AQ11" s="6" t="s">
        <v>54</v>
      </c>
      <c r="AR11" s="6" t="s">
        <v>55</v>
      </c>
      <c r="AS11" s="6" t="s">
        <v>56</v>
      </c>
      <c r="AT11" s="6" t="s">
        <v>57</v>
      </c>
      <c r="AU11" s="6" t="s">
        <v>58</v>
      </c>
      <c r="AV11" s="6" t="s">
        <v>59</v>
      </c>
      <c r="AW11" s="6" t="s">
        <v>60</v>
      </c>
      <c r="AX11" s="6" t="s">
        <v>61</v>
      </c>
      <c r="AY11" s="6" t="s">
        <v>62</v>
      </c>
      <c r="AZ11" s="6" t="s">
        <v>63</v>
      </c>
      <c r="BA11" s="6" t="s">
        <v>64</v>
      </c>
      <c r="BB11" s="6" t="s">
        <v>65</v>
      </c>
      <c r="BC11" s="6" t="s">
        <v>66</v>
      </c>
      <c r="BD11" s="6" t="s">
        <v>67</v>
      </c>
      <c r="BE11" s="6" t="s">
        <v>68</v>
      </c>
      <c r="BF11" s="6" t="s">
        <v>69</v>
      </c>
      <c r="BG11" s="6" t="s">
        <v>70</v>
      </c>
      <c r="BH11" s="6" t="s">
        <v>71</v>
      </c>
      <c r="BI11" s="6" t="s">
        <v>72</v>
      </c>
      <c r="BJ11" s="6" t="s">
        <v>119</v>
      </c>
      <c r="BK11" s="6" t="s">
        <v>120</v>
      </c>
      <c r="BL11" s="6" t="s">
        <v>121</v>
      </c>
      <c r="BM11" s="22"/>
      <c r="BN11" s="22" t="s">
        <v>122</v>
      </c>
      <c r="BO11" s="23"/>
      <c r="BP11" s="24" t="s">
        <v>123</v>
      </c>
      <c r="BQ11" s="24" t="s">
        <v>124</v>
      </c>
    </row>
    <row r="12">
      <c r="A12" s="6" t="s">
        <v>13</v>
      </c>
      <c r="B12" s="14">
        <v>9.0</v>
      </c>
      <c r="C12" s="6" t="s">
        <v>16</v>
      </c>
      <c r="D12" s="6" t="s">
        <v>131</v>
      </c>
      <c r="E12" s="6" t="s">
        <v>19</v>
      </c>
      <c r="F12" s="6" t="s">
        <v>17</v>
      </c>
      <c r="G12" s="6" t="s">
        <v>18</v>
      </c>
      <c r="H12" s="6" t="str">
        <f>"SD10031012"</f>
        <v>SD10031012</v>
      </c>
      <c r="I12" s="25">
        <v>43896.401412037034</v>
      </c>
      <c r="J12" s="25">
        <v>43896.421585648146</v>
      </c>
      <c r="K12" s="6" t="s">
        <v>20</v>
      </c>
      <c r="L12" s="14">
        <v>1.0</v>
      </c>
      <c r="M12" s="14">
        <v>1.0</v>
      </c>
      <c r="N12" s="14">
        <v>1.0</v>
      </c>
      <c r="O12" s="6" t="s">
        <v>143</v>
      </c>
      <c r="P12" s="14">
        <v>0.0</v>
      </c>
      <c r="Q12" s="14">
        <v>0.0</v>
      </c>
      <c r="R12" s="14">
        <v>1.0</v>
      </c>
      <c r="S12" s="14">
        <v>1.0</v>
      </c>
      <c r="T12" s="14">
        <v>0.0</v>
      </c>
      <c r="U12" s="14">
        <v>0.0</v>
      </c>
      <c r="V12" s="14">
        <v>1.0</v>
      </c>
      <c r="W12" s="14">
        <v>1.0</v>
      </c>
      <c r="X12" s="14">
        <v>0.0</v>
      </c>
      <c r="Y12" s="14">
        <v>0.0</v>
      </c>
      <c r="Z12" s="6" t="s">
        <v>143</v>
      </c>
      <c r="AA12" s="14">
        <v>1.0</v>
      </c>
      <c r="AB12" s="14">
        <v>0.0</v>
      </c>
      <c r="AC12" s="6" t="s">
        <v>143</v>
      </c>
      <c r="AD12" s="14">
        <v>0.0</v>
      </c>
      <c r="AE12" s="14">
        <v>0.0</v>
      </c>
      <c r="AF12" s="14">
        <v>0.0</v>
      </c>
      <c r="AG12" s="14">
        <v>0.0</v>
      </c>
      <c r="AH12" s="14">
        <v>0.0</v>
      </c>
      <c r="AI12" s="14">
        <v>0.0</v>
      </c>
      <c r="AJ12" s="14">
        <v>0.0</v>
      </c>
      <c r="AK12" s="14">
        <v>1.0</v>
      </c>
      <c r="AL12" s="14">
        <v>0.0</v>
      </c>
      <c r="AM12" s="14">
        <v>0.0</v>
      </c>
      <c r="AN12" s="14">
        <v>1.0</v>
      </c>
      <c r="AO12" s="14">
        <v>0.0</v>
      </c>
      <c r="AP12" s="14">
        <v>0.0</v>
      </c>
      <c r="AQ12" s="14">
        <v>1.0</v>
      </c>
      <c r="AR12" s="14">
        <v>0.0</v>
      </c>
      <c r="AS12" s="14">
        <v>0.0</v>
      </c>
      <c r="AT12" s="14">
        <v>0.0</v>
      </c>
      <c r="AU12" s="14">
        <v>0.0</v>
      </c>
      <c r="AV12" s="14">
        <v>0.0</v>
      </c>
      <c r="AW12" s="14">
        <v>0.0</v>
      </c>
      <c r="AX12" s="14">
        <v>1.0</v>
      </c>
      <c r="AY12" s="14">
        <v>0.0</v>
      </c>
      <c r="AZ12" s="14">
        <v>0.0</v>
      </c>
      <c r="BA12" s="14">
        <v>1.0</v>
      </c>
      <c r="BB12" s="14">
        <v>1.0</v>
      </c>
      <c r="BC12" s="14">
        <v>0.0</v>
      </c>
      <c r="BD12" s="14">
        <v>1.0</v>
      </c>
      <c r="BE12" s="14">
        <v>1.0</v>
      </c>
      <c r="BF12" s="14">
        <v>0.0</v>
      </c>
      <c r="BG12" s="14">
        <v>0.0</v>
      </c>
      <c r="BH12" s="14">
        <v>0.0</v>
      </c>
      <c r="BI12" s="14">
        <v>0.0</v>
      </c>
      <c r="BJ12" s="14">
        <v>0.0</v>
      </c>
      <c r="BK12" s="14">
        <v>0.0</v>
      </c>
      <c r="BL12" s="6" t="s">
        <v>143</v>
      </c>
      <c r="BM12" s="9"/>
      <c r="BN12" s="9">
        <f t="shared" ref="BN12:BN21" si="1">100*SUM(L12:BI12)/$BN$7</f>
        <v>32</v>
      </c>
      <c r="BO12" t="str">
        <f t="shared" ref="BO12:BO21" si="2">F12&amp;"-"&amp;G12</f>
        <v>Muzzammil-Pedro</v>
      </c>
      <c r="BP12" s="9">
        <f>VLOOKUP(BO12,'Learner Averages (Rank)'!$M$3:$O$190,3,FALSE)</f>
        <v>31.25</v>
      </c>
      <c r="BQ12" s="9">
        <f t="shared" ref="BQ12:BQ21" si="3">BP12-BN12</f>
        <v>-0.75</v>
      </c>
    </row>
    <row r="13">
      <c r="A13" s="6" t="s">
        <v>13</v>
      </c>
      <c r="B13" s="14">
        <v>9.0</v>
      </c>
      <c r="C13" s="6" t="s">
        <v>16</v>
      </c>
      <c r="D13" s="6" t="s">
        <v>131</v>
      </c>
      <c r="E13" s="6" t="s">
        <v>19</v>
      </c>
      <c r="F13" s="6" t="s">
        <v>84</v>
      </c>
      <c r="G13" s="6" t="s">
        <v>85</v>
      </c>
      <c r="H13" s="6" t="str">
        <f>"SD10031025"</f>
        <v>SD10031025</v>
      </c>
      <c r="I13" s="25">
        <v>43896.401770833334</v>
      </c>
      <c r="J13" s="25">
        <v>43896.42155092592</v>
      </c>
      <c r="K13" s="6" t="s">
        <v>20</v>
      </c>
      <c r="L13" s="14">
        <v>1.0</v>
      </c>
      <c r="M13" s="14">
        <v>1.0</v>
      </c>
      <c r="N13" s="14">
        <v>0.0</v>
      </c>
      <c r="O13" s="14">
        <v>1.0</v>
      </c>
      <c r="P13" s="14">
        <v>0.0</v>
      </c>
      <c r="Q13" s="14">
        <v>0.0</v>
      </c>
      <c r="R13" s="14">
        <v>1.0</v>
      </c>
      <c r="S13" s="14">
        <v>1.0</v>
      </c>
      <c r="T13" s="14">
        <v>0.0</v>
      </c>
      <c r="U13" s="14">
        <v>1.0</v>
      </c>
      <c r="V13" s="14">
        <v>1.0</v>
      </c>
      <c r="W13" s="14">
        <v>1.0</v>
      </c>
      <c r="X13" s="14">
        <v>0.0</v>
      </c>
      <c r="Y13" s="14">
        <v>0.0</v>
      </c>
      <c r="Z13" s="14">
        <v>0.0</v>
      </c>
      <c r="AA13" s="14">
        <v>1.0</v>
      </c>
      <c r="AB13" s="14">
        <v>0.0</v>
      </c>
      <c r="AC13" s="14">
        <v>1.0</v>
      </c>
      <c r="AD13" s="14">
        <v>0.0</v>
      </c>
      <c r="AE13" s="14">
        <v>1.0</v>
      </c>
      <c r="AF13" s="14">
        <v>1.0</v>
      </c>
      <c r="AG13" s="14">
        <v>0.0</v>
      </c>
      <c r="AH13" s="14">
        <v>0.0</v>
      </c>
      <c r="AI13" s="14">
        <v>1.0</v>
      </c>
      <c r="AJ13" s="14">
        <v>1.0</v>
      </c>
      <c r="AK13" s="14">
        <v>1.0</v>
      </c>
      <c r="AL13" s="14">
        <v>0.0</v>
      </c>
      <c r="AM13" s="14">
        <v>0.0</v>
      </c>
      <c r="AN13" s="14">
        <v>0.0</v>
      </c>
      <c r="AO13" s="14">
        <v>0.0</v>
      </c>
      <c r="AP13" s="14">
        <v>1.0</v>
      </c>
      <c r="AQ13" s="14">
        <v>1.0</v>
      </c>
      <c r="AR13" s="14">
        <v>0.0</v>
      </c>
      <c r="AS13" s="14">
        <v>0.0</v>
      </c>
      <c r="AT13" s="14">
        <v>0.0</v>
      </c>
      <c r="AU13" s="14">
        <v>1.0</v>
      </c>
      <c r="AV13" s="14">
        <v>1.0</v>
      </c>
      <c r="AW13" s="14">
        <v>1.0</v>
      </c>
      <c r="AX13" s="14">
        <v>0.0</v>
      </c>
      <c r="AY13" s="14">
        <v>0.0</v>
      </c>
      <c r="AZ13" s="14">
        <v>0.0</v>
      </c>
      <c r="BA13" s="14">
        <v>1.0</v>
      </c>
      <c r="BB13" s="14">
        <v>0.0</v>
      </c>
      <c r="BC13" s="14">
        <v>0.0</v>
      </c>
      <c r="BD13" s="14">
        <v>1.0</v>
      </c>
      <c r="BE13" s="14">
        <v>0.0</v>
      </c>
      <c r="BF13" s="14">
        <v>0.0</v>
      </c>
      <c r="BG13" s="14">
        <v>0.0</v>
      </c>
      <c r="BH13" s="14">
        <v>0.0</v>
      </c>
      <c r="BI13" s="14">
        <v>0.0</v>
      </c>
      <c r="BJ13" s="14">
        <v>0.0</v>
      </c>
      <c r="BK13" s="14">
        <v>0.0</v>
      </c>
      <c r="BL13" s="6" t="s">
        <v>143</v>
      </c>
      <c r="BM13" s="9"/>
      <c r="BN13" s="9">
        <f t="shared" si="1"/>
        <v>44</v>
      </c>
      <c r="BO13" t="str">
        <f t="shared" si="2"/>
        <v>Abdurahman-Solomon</v>
      </c>
      <c r="BP13" s="9">
        <f>VLOOKUP(BO13,'Learner Averages (Rank)'!$M$3:$O$190,3,FALSE)</f>
        <v>38.33333333</v>
      </c>
      <c r="BQ13" s="9">
        <f t="shared" si="3"/>
        <v>-5.666666667</v>
      </c>
    </row>
    <row r="14">
      <c r="A14" s="6" t="s">
        <v>13</v>
      </c>
      <c r="B14" s="14">
        <v>9.0</v>
      </c>
      <c r="C14" s="6" t="s">
        <v>138</v>
      </c>
      <c r="D14" s="6" t="s">
        <v>131</v>
      </c>
      <c r="E14" s="6" t="s">
        <v>19</v>
      </c>
      <c r="F14" s="6" t="s">
        <v>139</v>
      </c>
      <c r="G14" s="6" t="s">
        <v>140</v>
      </c>
      <c r="H14" s="6" t="str">
        <f>"SD10031306"</f>
        <v>SD10031306</v>
      </c>
      <c r="I14" s="25">
        <v>43896.40320601852</v>
      </c>
      <c r="J14" s="25">
        <v>43896.415972222225</v>
      </c>
      <c r="K14" s="6" t="s">
        <v>20</v>
      </c>
      <c r="L14" s="14">
        <v>1.0</v>
      </c>
      <c r="M14" s="14">
        <v>0.0</v>
      </c>
      <c r="N14" s="6" t="s">
        <v>143</v>
      </c>
      <c r="O14" s="14">
        <v>1.0</v>
      </c>
      <c r="P14" s="14">
        <v>0.0</v>
      </c>
      <c r="Q14" s="14">
        <v>1.0</v>
      </c>
      <c r="R14" s="14">
        <v>1.0</v>
      </c>
      <c r="S14" s="14">
        <v>1.0</v>
      </c>
      <c r="T14" s="14">
        <v>0.0</v>
      </c>
      <c r="U14" s="14">
        <v>1.0</v>
      </c>
      <c r="V14" s="14">
        <v>1.0</v>
      </c>
      <c r="W14" s="14">
        <v>0.0</v>
      </c>
      <c r="X14" s="14">
        <v>0.0</v>
      </c>
      <c r="Y14" s="14">
        <v>0.0</v>
      </c>
      <c r="Z14" s="6" t="s">
        <v>143</v>
      </c>
      <c r="AA14" s="14">
        <v>1.0</v>
      </c>
      <c r="AB14" s="14">
        <v>1.0</v>
      </c>
      <c r="AC14" s="14">
        <v>0.0</v>
      </c>
      <c r="AD14" s="14">
        <v>0.0</v>
      </c>
      <c r="AE14" s="14">
        <v>0.0</v>
      </c>
      <c r="AF14" s="14">
        <v>0.0</v>
      </c>
      <c r="AG14" s="14">
        <v>0.0</v>
      </c>
      <c r="AH14" s="14">
        <v>0.0</v>
      </c>
      <c r="AI14" s="14">
        <v>0.0</v>
      </c>
      <c r="AJ14" s="14">
        <v>1.0</v>
      </c>
      <c r="AK14" s="6" t="s">
        <v>143</v>
      </c>
      <c r="AL14" s="14">
        <v>0.0</v>
      </c>
      <c r="AM14" s="14">
        <v>1.0</v>
      </c>
      <c r="AN14" s="6" t="s">
        <v>143</v>
      </c>
      <c r="AO14" s="14">
        <v>1.0</v>
      </c>
      <c r="AP14" s="14">
        <v>1.0</v>
      </c>
      <c r="AQ14" s="14">
        <v>1.0</v>
      </c>
      <c r="AR14" s="14">
        <v>0.0</v>
      </c>
      <c r="AS14" s="14">
        <v>0.0</v>
      </c>
      <c r="AT14" s="14">
        <v>1.0</v>
      </c>
      <c r="AU14" s="14">
        <v>0.0</v>
      </c>
      <c r="AV14" s="14">
        <v>0.0</v>
      </c>
      <c r="AW14" s="14">
        <v>0.0</v>
      </c>
      <c r="AX14" s="14">
        <v>0.0</v>
      </c>
      <c r="AY14" s="14">
        <v>0.0</v>
      </c>
      <c r="AZ14" s="14">
        <v>0.0</v>
      </c>
      <c r="BA14" s="14">
        <v>0.0</v>
      </c>
      <c r="BB14" s="14">
        <v>0.0</v>
      </c>
      <c r="BC14" s="14">
        <v>0.0</v>
      </c>
      <c r="BD14" s="14">
        <v>1.0</v>
      </c>
      <c r="BE14" s="14">
        <v>0.0</v>
      </c>
      <c r="BF14" s="14">
        <v>0.0</v>
      </c>
      <c r="BG14" s="14">
        <v>0.0</v>
      </c>
      <c r="BH14" s="14">
        <v>0.0</v>
      </c>
      <c r="BI14" s="14">
        <v>0.0</v>
      </c>
      <c r="BJ14" s="14">
        <v>0.0</v>
      </c>
      <c r="BK14" s="14">
        <v>0.0</v>
      </c>
      <c r="BL14" s="6" t="s">
        <v>143</v>
      </c>
      <c r="BM14" s="9"/>
      <c r="BN14" s="9">
        <f t="shared" si="1"/>
        <v>32</v>
      </c>
      <c r="BO14" t="str">
        <f t="shared" si="2"/>
        <v>Asakhe-Zibi</v>
      </c>
      <c r="BP14" s="9">
        <f>VLOOKUP(BO14,'Learner Averages (Rank)'!$M$3:$O$190,3,FALSE)</f>
        <v>29.16666667</v>
      </c>
      <c r="BQ14" s="9">
        <f t="shared" si="3"/>
        <v>-2.833333333</v>
      </c>
    </row>
    <row r="15">
      <c r="A15" s="6" t="s">
        <v>13</v>
      </c>
      <c r="B15" s="14">
        <v>9.0</v>
      </c>
      <c r="C15" s="6" t="s">
        <v>138</v>
      </c>
      <c r="D15" s="6" t="s">
        <v>131</v>
      </c>
      <c r="E15" s="6" t="s">
        <v>19</v>
      </c>
      <c r="F15" s="6" t="s">
        <v>141</v>
      </c>
      <c r="G15" s="6" t="s">
        <v>142</v>
      </c>
      <c r="H15" s="6" t="str">
        <f>"SD10033146"</f>
        <v>SD10033146</v>
      </c>
      <c r="I15" s="25">
        <v>43896.40130787037</v>
      </c>
      <c r="J15" s="25">
        <v>43896.42327546296</v>
      </c>
      <c r="K15" s="6" t="s">
        <v>20</v>
      </c>
      <c r="L15" s="14">
        <v>1.0</v>
      </c>
      <c r="M15" s="14">
        <v>0.0</v>
      </c>
      <c r="N15" s="14">
        <v>0.0</v>
      </c>
      <c r="O15" s="14">
        <v>1.0</v>
      </c>
      <c r="P15" s="14">
        <v>1.0</v>
      </c>
      <c r="Q15" s="14">
        <v>1.0</v>
      </c>
      <c r="R15" s="14">
        <v>1.0</v>
      </c>
      <c r="S15" s="14">
        <v>1.0</v>
      </c>
      <c r="T15" s="14">
        <v>0.0</v>
      </c>
      <c r="U15" s="14">
        <v>1.0</v>
      </c>
      <c r="V15" s="14">
        <v>1.0</v>
      </c>
      <c r="W15" s="14">
        <v>1.0</v>
      </c>
      <c r="X15" s="14">
        <v>0.0</v>
      </c>
      <c r="Y15" s="14">
        <v>0.0</v>
      </c>
      <c r="Z15" s="6" t="s">
        <v>143</v>
      </c>
      <c r="AA15" s="14">
        <v>1.0</v>
      </c>
      <c r="AB15" s="14">
        <v>1.0</v>
      </c>
      <c r="AC15" s="14">
        <v>0.0</v>
      </c>
      <c r="AD15" s="14">
        <v>0.0</v>
      </c>
      <c r="AE15" s="14">
        <v>0.0</v>
      </c>
      <c r="AF15" s="14">
        <v>0.0</v>
      </c>
      <c r="AG15" s="14">
        <v>0.0</v>
      </c>
      <c r="AH15" s="14">
        <v>0.0</v>
      </c>
      <c r="AI15" s="14">
        <v>0.0</v>
      </c>
      <c r="AJ15" s="14">
        <v>0.0</v>
      </c>
      <c r="AK15" s="14">
        <v>1.0</v>
      </c>
      <c r="AL15" s="14">
        <v>0.0</v>
      </c>
      <c r="AM15" s="14">
        <v>1.0</v>
      </c>
      <c r="AN15" s="14">
        <v>0.0</v>
      </c>
      <c r="AO15" s="14">
        <v>1.0</v>
      </c>
      <c r="AP15" s="14">
        <v>0.0</v>
      </c>
      <c r="AQ15" s="14">
        <v>1.0</v>
      </c>
      <c r="AR15" s="14">
        <v>0.0</v>
      </c>
      <c r="AS15" s="14">
        <v>0.0</v>
      </c>
      <c r="AT15" s="14">
        <v>1.0</v>
      </c>
      <c r="AU15" s="14">
        <v>1.0</v>
      </c>
      <c r="AV15" s="14">
        <v>0.0</v>
      </c>
      <c r="AW15" s="14">
        <v>0.0</v>
      </c>
      <c r="AX15" s="14">
        <v>0.0</v>
      </c>
      <c r="AY15" s="14">
        <v>0.0</v>
      </c>
      <c r="AZ15" s="14">
        <v>1.0</v>
      </c>
      <c r="BA15" s="14">
        <v>1.0</v>
      </c>
      <c r="BB15" s="14">
        <v>0.0</v>
      </c>
      <c r="BC15" s="14">
        <v>1.0</v>
      </c>
      <c r="BD15" s="14">
        <v>1.0</v>
      </c>
      <c r="BE15" s="14">
        <v>1.0</v>
      </c>
      <c r="BF15" s="14">
        <v>0.0</v>
      </c>
      <c r="BG15" s="14">
        <v>1.0</v>
      </c>
      <c r="BH15" s="14">
        <v>1.0</v>
      </c>
      <c r="BI15" s="14">
        <v>0.0</v>
      </c>
      <c r="BJ15" s="14">
        <v>0.0</v>
      </c>
      <c r="BK15" s="14">
        <v>0.0</v>
      </c>
      <c r="BL15" s="6" t="s">
        <v>143</v>
      </c>
      <c r="BM15" s="9"/>
      <c r="BN15" s="9">
        <f t="shared" si="1"/>
        <v>48</v>
      </c>
      <c r="BO15" t="str">
        <f t="shared" si="2"/>
        <v>Declan Chad-Abrahams</v>
      </c>
      <c r="BP15" s="9">
        <f>VLOOKUP(BO15,'Learner Averages (Rank)'!$M$3:$O$190,3,FALSE)</f>
        <v>51.66666667</v>
      </c>
      <c r="BQ15" s="9">
        <f t="shared" si="3"/>
        <v>3.666666667</v>
      </c>
    </row>
    <row r="16">
      <c r="A16" s="6" t="s">
        <v>212</v>
      </c>
      <c r="B16" s="14">
        <v>9.0</v>
      </c>
      <c r="C16" s="6" t="s">
        <v>215</v>
      </c>
      <c r="D16" s="6" t="s">
        <v>131</v>
      </c>
      <c r="E16" s="6" t="s">
        <v>19</v>
      </c>
      <c r="F16" s="6" t="s">
        <v>216</v>
      </c>
      <c r="G16" s="6" t="s">
        <v>217</v>
      </c>
      <c r="H16" s="6" t="str">
        <f>"SD10028219"</f>
        <v>SD10028219</v>
      </c>
      <c r="I16" s="25">
        <v>43901.58118055556</v>
      </c>
      <c r="J16" s="25">
        <v>43901.61635416667</v>
      </c>
      <c r="K16" s="6" t="s">
        <v>20</v>
      </c>
      <c r="L16" s="14">
        <v>1.0</v>
      </c>
      <c r="M16" s="14">
        <v>1.0</v>
      </c>
      <c r="N16" s="14">
        <v>1.0</v>
      </c>
      <c r="O16" s="14">
        <v>1.0</v>
      </c>
      <c r="P16" s="14">
        <v>1.0</v>
      </c>
      <c r="Q16" s="14">
        <v>1.0</v>
      </c>
      <c r="R16" s="14">
        <v>1.0</v>
      </c>
      <c r="S16" s="14">
        <v>1.0</v>
      </c>
      <c r="T16" s="14">
        <v>0.0</v>
      </c>
      <c r="U16" s="14">
        <v>1.0</v>
      </c>
      <c r="V16" s="14">
        <v>1.0</v>
      </c>
      <c r="W16" s="14">
        <v>1.0</v>
      </c>
      <c r="X16" s="14">
        <v>1.0</v>
      </c>
      <c r="Y16" s="14">
        <v>0.0</v>
      </c>
      <c r="Z16" s="14">
        <v>1.0</v>
      </c>
      <c r="AA16" s="14">
        <v>1.0</v>
      </c>
      <c r="AB16" s="14">
        <v>1.0</v>
      </c>
      <c r="AC16" s="14">
        <v>1.0</v>
      </c>
      <c r="AD16" s="14">
        <v>1.0</v>
      </c>
      <c r="AE16" s="14">
        <v>1.0</v>
      </c>
      <c r="AF16" s="14">
        <v>1.0</v>
      </c>
      <c r="AG16" s="14">
        <v>1.0</v>
      </c>
      <c r="AH16" s="14">
        <v>0.0</v>
      </c>
      <c r="AI16" s="14">
        <v>1.0</v>
      </c>
      <c r="AJ16" s="14">
        <v>1.0</v>
      </c>
      <c r="AK16" s="14">
        <v>1.0</v>
      </c>
      <c r="AL16" s="14">
        <v>1.0</v>
      </c>
      <c r="AM16" s="14">
        <v>0.0</v>
      </c>
      <c r="AN16" s="14">
        <v>1.0</v>
      </c>
      <c r="AO16" s="14">
        <v>1.0</v>
      </c>
      <c r="AP16" s="14">
        <v>1.0</v>
      </c>
      <c r="AQ16" s="14">
        <v>1.0</v>
      </c>
      <c r="AR16" s="14">
        <v>1.0</v>
      </c>
      <c r="AS16" s="14">
        <v>0.0</v>
      </c>
      <c r="AT16" s="14">
        <v>0.0</v>
      </c>
      <c r="AU16" s="14">
        <v>1.0</v>
      </c>
      <c r="AV16" s="14">
        <v>1.0</v>
      </c>
      <c r="AW16" s="14">
        <v>1.0</v>
      </c>
      <c r="AX16" s="14">
        <v>1.0</v>
      </c>
      <c r="AY16" s="14">
        <v>1.0</v>
      </c>
      <c r="AZ16" s="14">
        <v>1.0</v>
      </c>
      <c r="BA16" s="14">
        <v>0.0</v>
      </c>
      <c r="BB16" s="14">
        <v>1.0</v>
      </c>
      <c r="BC16" s="14">
        <v>0.0</v>
      </c>
      <c r="BD16" s="14">
        <v>1.0</v>
      </c>
      <c r="BE16" s="14">
        <v>0.0</v>
      </c>
      <c r="BF16" s="14">
        <v>0.0</v>
      </c>
      <c r="BG16" s="14">
        <v>0.0</v>
      </c>
      <c r="BH16" s="14">
        <v>0.0</v>
      </c>
      <c r="BI16" s="14">
        <v>0.0</v>
      </c>
      <c r="BJ16" s="14">
        <v>0.0</v>
      </c>
      <c r="BK16" s="14">
        <v>0.0</v>
      </c>
      <c r="BL16" s="6" t="s">
        <v>143</v>
      </c>
      <c r="BM16" s="9"/>
      <c r="BN16" s="9">
        <f t="shared" si="1"/>
        <v>74</v>
      </c>
      <c r="BO16" t="str">
        <f t="shared" si="2"/>
        <v>Adiyaa-Ramjathan</v>
      </c>
      <c r="BP16" s="9">
        <f>VLOOKUP(BO16,'Learner Averages (Rank)'!$M$3:$O$190,3,FALSE)</f>
        <v>62.91666667</v>
      </c>
      <c r="BQ16" s="9">
        <f t="shared" si="3"/>
        <v>-11.08333333</v>
      </c>
    </row>
    <row r="17">
      <c r="A17" s="6" t="s">
        <v>126</v>
      </c>
      <c r="B17" s="14">
        <v>9.0</v>
      </c>
      <c r="C17" s="6" t="s">
        <v>129</v>
      </c>
      <c r="D17" s="6" t="s">
        <v>131</v>
      </c>
      <c r="E17" s="6" t="s">
        <v>19</v>
      </c>
      <c r="F17" s="6" t="s">
        <v>133</v>
      </c>
      <c r="G17" s="6" t="s">
        <v>134</v>
      </c>
      <c r="H17" s="6" t="str">
        <f>"SD10019481"</f>
        <v>SD10019481</v>
      </c>
      <c r="I17" s="25">
        <v>43875.40883101852</v>
      </c>
      <c r="J17" s="25">
        <v>43875.431805555556</v>
      </c>
      <c r="K17" s="6" t="s">
        <v>20</v>
      </c>
      <c r="L17" s="14">
        <v>1.0</v>
      </c>
      <c r="M17" s="14">
        <v>1.0</v>
      </c>
      <c r="N17" s="14">
        <v>0.0</v>
      </c>
      <c r="O17" s="14">
        <v>0.0</v>
      </c>
      <c r="P17" s="14">
        <v>0.0</v>
      </c>
      <c r="Q17" s="14">
        <v>0.0</v>
      </c>
      <c r="R17" s="14">
        <v>0.0</v>
      </c>
      <c r="S17" s="14">
        <v>1.0</v>
      </c>
      <c r="T17" s="14">
        <v>0.0</v>
      </c>
      <c r="U17" s="14">
        <v>1.0</v>
      </c>
      <c r="V17" s="14">
        <v>1.0</v>
      </c>
      <c r="W17" s="14">
        <v>1.0</v>
      </c>
      <c r="X17" s="14">
        <v>0.0</v>
      </c>
      <c r="Y17" s="14">
        <v>0.0</v>
      </c>
      <c r="Z17" s="14">
        <v>0.0</v>
      </c>
      <c r="AA17" s="14">
        <v>1.0</v>
      </c>
      <c r="AB17" s="14">
        <v>0.0</v>
      </c>
      <c r="AC17" s="14">
        <v>0.0</v>
      </c>
      <c r="AD17" s="14">
        <v>0.0</v>
      </c>
      <c r="AE17" s="14">
        <v>0.0</v>
      </c>
      <c r="AF17" s="14">
        <v>0.0</v>
      </c>
      <c r="AG17" s="14">
        <v>0.0</v>
      </c>
      <c r="AH17" s="14">
        <v>0.0</v>
      </c>
      <c r="AI17" s="14">
        <v>1.0</v>
      </c>
      <c r="AJ17" s="14">
        <v>1.0</v>
      </c>
      <c r="AK17" s="14">
        <v>0.0</v>
      </c>
      <c r="AL17" s="14">
        <v>0.0</v>
      </c>
      <c r="AM17" s="14">
        <v>0.0</v>
      </c>
      <c r="AN17" s="14">
        <v>0.0</v>
      </c>
      <c r="AO17" s="14">
        <v>0.0</v>
      </c>
      <c r="AP17" s="14">
        <v>1.0</v>
      </c>
      <c r="AQ17" s="14">
        <v>1.0</v>
      </c>
      <c r="AR17" s="14">
        <v>0.0</v>
      </c>
      <c r="AS17" s="14">
        <v>0.0</v>
      </c>
      <c r="AT17" s="14">
        <v>0.0</v>
      </c>
      <c r="AU17" s="14">
        <v>0.0</v>
      </c>
      <c r="AV17" s="14">
        <v>1.0</v>
      </c>
      <c r="AW17" s="14">
        <v>0.0</v>
      </c>
      <c r="AX17" s="14">
        <v>0.0</v>
      </c>
      <c r="AY17" s="14">
        <v>0.0</v>
      </c>
      <c r="AZ17" s="14">
        <v>0.0</v>
      </c>
      <c r="BA17" s="14">
        <v>0.0</v>
      </c>
      <c r="BB17" s="14">
        <v>0.0</v>
      </c>
      <c r="BC17" s="14">
        <v>0.0</v>
      </c>
      <c r="BD17" s="14">
        <v>1.0</v>
      </c>
      <c r="BE17" s="14">
        <v>0.0</v>
      </c>
      <c r="BF17" s="14">
        <v>0.0</v>
      </c>
      <c r="BG17" s="14">
        <v>0.0</v>
      </c>
      <c r="BH17" s="14">
        <v>0.0</v>
      </c>
      <c r="BI17" s="14">
        <v>0.0</v>
      </c>
      <c r="BJ17" s="14">
        <v>0.0</v>
      </c>
      <c r="BK17" s="14">
        <v>0.0</v>
      </c>
      <c r="BL17" s="6" t="s">
        <v>143</v>
      </c>
      <c r="BM17" s="9"/>
      <c r="BN17" s="9">
        <f t="shared" si="1"/>
        <v>26</v>
      </c>
      <c r="BO17" t="str">
        <f t="shared" si="2"/>
        <v>Aaliyah Takara-Weston</v>
      </c>
      <c r="BP17" s="9">
        <f>VLOOKUP(BO17,'Learner Averages (Rank)'!$M$3:$O$190,3,FALSE)</f>
        <v>23.33333333</v>
      </c>
      <c r="BQ17" s="9">
        <f t="shared" si="3"/>
        <v>-2.666666667</v>
      </c>
    </row>
    <row r="18">
      <c r="A18" s="6" t="s">
        <v>126</v>
      </c>
      <c r="B18" s="14">
        <v>9.0</v>
      </c>
      <c r="C18" s="6" t="s">
        <v>129</v>
      </c>
      <c r="D18" s="6" t="s">
        <v>131</v>
      </c>
      <c r="E18" s="6" t="s">
        <v>19</v>
      </c>
      <c r="F18" s="6" t="s">
        <v>166</v>
      </c>
      <c r="G18" s="6" t="s">
        <v>167</v>
      </c>
      <c r="H18" s="6" t="str">
        <f>"SD10040378"</f>
        <v>SD10040378</v>
      </c>
      <c r="I18" s="25">
        <v>43878.458553240744</v>
      </c>
      <c r="J18" s="25">
        <v>43878.47284722222</v>
      </c>
      <c r="K18" s="6" t="s">
        <v>20</v>
      </c>
      <c r="L18" s="14">
        <v>1.0</v>
      </c>
      <c r="M18" s="14">
        <v>1.0</v>
      </c>
      <c r="N18" s="14">
        <v>0.0</v>
      </c>
      <c r="O18" s="14">
        <v>1.0</v>
      </c>
      <c r="P18" s="14">
        <v>1.0</v>
      </c>
      <c r="Q18" s="14">
        <v>1.0</v>
      </c>
      <c r="R18" s="14">
        <v>1.0</v>
      </c>
      <c r="S18" s="14">
        <v>1.0</v>
      </c>
      <c r="T18" s="14">
        <v>0.0</v>
      </c>
      <c r="U18" s="14">
        <v>0.0</v>
      </c>
      <c r="V18" s="14">
        <v>1.0</v>
      </c>
      <c r="W18" s="14">
        <v>0.0</v>
      </c>
      <c r="X18" s="14">
        <v>0.0</v>
      </c>
      <c r="Y18" s="14">
        <v>0.0</v>
      </c>
      <c r="Z18" s="14">
        <v>0.0</v>
      </c>
      <c r="AA18" s="14">
        <v>1.0</v>
      </c>
      <c r="AB18" s="14">
        <v>0.0</v>
      </c>
      <c r="AC18" s="14">
        <v>0.0</v>
      </c>
      <c r="AD18" s="14">
        <v>0.0</v>
      </c>
      <c r="AE18" s="14">
        <v>0.0</v>
      </c>
      <c r="AF18" s="14">
        <v>0.0</v>
      </c>
      <c r="AG18" s="14">
        <v>0.0</v>
      </c>
      <c r="AH18" s="14">
        <v>1.0</v>
      </c>
      <c r="AI18" s="14">
        <v>0.0</v>
      </c>
      <c r="AJ18" s="14">
        <v>1.0</v>
      </c>
      <c r="AK18" s="14">
        <v>1.0</v>
      </c>
      <c r="AL18" s="14">
        <v>0.0</v>
      </c>
      <c r="AM18" s="14">
        <v>1.0</v>
      </c>
      <c r="AN18" s="14">
        <v>0.0</v>
      </c>
      <c r="AO18" s="14">
        <v>0.0</v>
      </c>
      <c r="AP18" s="14">
        <v>1.0</v>
      </c>
      <c r="AQ18" s="14">
        <v>0.0</v>
      </c>
      <c r="AR18" s="14">
        <v>0.0</v>
      </c>
      <c r="AS18" s="14">
        <v>1.0</v>
      </c>
      <c r="AT18" s="14">
        <v>1.0</v>
      </c>
      <c r="AU18" s="14">
        <v>1.0</v>
      </c>
      <c r="AV18" s="14">
        <v>1.0</v>
      </c>
      <c r="AW18" s="14">
        <v>1.0</v>
      </c>
      <c r="AX18" s="14">
        <v>1.0</v>
      </c>
      <c r="AY18" s="14">
        <v>0.0</v>
      </c>
      <c r="AZ18" s="14">
        <v>0.0</v>
      </c>
      <c r="BA18" s="14">
        <v>0.0</v>
      </c>
      <c r="BB18" s="14">
        <v>1.0</v>
      </c>
      <c r="BC18" s="14">
        <v>0.0</v>
      </c>
      <c r="BD18" s="14">
        <v>1.0</v>
      </c>
      <c r="BE18" s="14">
        <v>0.0</v>
      </c>
      <c r="BF18" s="14">
        <v>0.0</v>
      </c>
      <c r="BG18" s="14">
        <v>0.0</v>
      </c>
      <c r="BH18" s="14">
        <v>0.0</v>
      </c>
      <c r="BI18" s="14">
        <v>0.0</v>
      </c>
      <c r="BJ18" s="14">
        <v>0.0</v>
      </c>
      <c r="BK18" s="14">
        <v>0.0</v>
      </c>
      <c r="BL18" s="6" t="s">
        <v>143</v>
      </c>
      <c r="BM18" s="9"/>
      <c r="BN18" s="9">
        <f t="shared" si="1"/>
        <v>44</v>
      </c>
      <c r="BO18" t="str">
        <f t="shared" si="2"/>
        <v>Aashiq Ali-Mahomed</v>
      </c>
      <c r="BP18" s="9">
        <f>VLOOKUP(BO18,'Learner Averages (Rank)'!$M$3:$O$190,3,FALSE)</f>
        <v>37.91666667</v>
      </c>
      <c r="BQ18" s="9">
        <f t="shared" si="3"/>
        <v>-6.083333333</v>
      </c>
    </row>
    <row r="19">
      <c r="A19" s="6" t="s">
        <v>126</v>
      </c>
      <c r="B19" s="14">
        <v>9.0</v>
      </c>
      <c r="C19" s="6" t="s">
        <v>129</v>
      </c>
      <c r="D19" s="6" t="s">
        <v>131</v>
      </c>
      <c r="E19" s="6" t="s">
        <v>19</v>
      </c>
      <c r="F19" s="6" t="s">
        <v>181</v>
      </c>
      <c r="G19" s="6" t="s">
        <v>182</v>
      </c>
      <c r="H19" s="6" t="str">
        <f>"SD10033127"</f>
        <v>SD10033127</v>
      </c>
      <c r="I19" s="25">
        <v>43875.494305555556</v>
      </c>
      <c r="J19" s="25">
        <v>43875.526238425926</v>
      </c>
      <c r="K19" s="6" t="s">
        <v>20</v>
      </c>
      <c r="L19" s="14">
        <v>1.0</v>
      </c>
      <c r="M19" s="14">
        <v>1.0</v>
      </c>
      <c r="N19" s="14">
        <v>1.0</v>
      </c>
      <c r="O19" s="14">
        <v>1.0</v>
      </c>
      <c r="P19" s="14">
        <v>1.0</v>
      </c>
      <c r="Q19" s="14">
        <v>1.0</v>
      </c>
      <c r="R19" s="14">
        <v>1.0</v>
      </c>
      <c r="S19" s="14">
        <v>1.0</v>
      </c>
      <c r="T19" s="14">
        <v>0.0</v>
      </c>
      <c r="U19" s="14">
        <v>1.0</v>
      </c>
      <c r="V19" s="14">
        <v>1.0</v>
      </c>
      <c r="W19" s="14">
        <v>1.0</v>
      </c>
      <c r="X19" s="14">
        <v>0.0</v>
      </c>
      <c r="Y19" s="14">
        <v>1.0</v>
      </c>
      <c r="Z19" s="14">
        <v>1.0</v>
      </c>
      <c r="AA19" s="14">
        <v>1.0</v>
      </c>
      <c r="AB19" s="14">
        <v>1.0</v>
      </c>
      <c r="AC19" s="14">
        <v>1.0</v>
      </c>
      <c r="AD19" s="14">
        <v>1.0</v>
      </c>
      <c r="AE19" s="14">
        <v>1.0</v>
      </c>
      <c r="AF19" s="14">
        <v>1.0</v>
      </c>
      <c r="AG19" s="14">
        <v>1.0</v>
      </c>
      <c r="AH19" s="14">
        <v>1.0</v>
      </c>
      <c r="AI19" s="14">
        <v>0.0</v>
      </c>
      <c r="AJ19" s="14">
        <v>1.0</v>
      </c>
      <c r="AK19" s="14">
        <v>1.0</v>
      </c>
      <c r="AL19" s="14">
        <v>1.0</v>
      </c>
      <c r="AM19" s="14">
        <v>1.0</v>
      </c>
      <c r="AN19" s="14">
        <v>1.0</v>
      </c>
      <c r="AO19" s="14">
        <v>1.0</v>
      </c>
      <c r="AP19" s="14">
        <v>1.0</v>
      </c>
      <c r="AQ19" s="14">
        <v>1.0</v>
      </c>
      <c r="AR19" s="14">
        <v>1.0</v>
      </c>
      <c r="AS19" s="14">
        <v>0.0</v>
      </c>
      <c r="AT19" s="14">
        <v>0.0</v>
      </c>
      <c r="AU19" s="14">
        <v>1.0</v>
      </c>
      <c r="AV19" s="14">
        <v>1.0</v>
      </c>
      <c r="AW19" s="14">
        <v>1.0</v>
      </c>
      <c r="AX19" s="14">
        <v>1.0</v>
      </c>
      <c r="AY19" s="14">
        <v>0.0</v>
      </c>
      <c r="AZ19" s="14">
        <v>1.0</v>
      </c>
      <c r="BA19" s="14">
        <v>0.0</v>
      </c>
      <c r="BB19" s="14">
        <v>1.0</v>
      </c>
      <c r="BC19" s="14">
        <v>0.0</v>
      </c>
      <c r="BD19" s="14">
        <v>1.0</v>
      </c>
      <c r="BE19" s="14">
        <v>0.0</v>
      </c>
      <c r="BF19" s="14">
        <v>0.0</v>
      </c>
      <c r="BG19" s="14">
        <v>1.0</v>
      </c>
      <c r="BH19" s="14">
        <v>0.0</v>
      </c>
      <c r="BI19" s="14">
        <v>0.0</v>
      </c>
      <c r="BJ19" s="14">
        <v>0.0</v>
      </c>
      <c r="BK19" s="14">
        <v>0.0</v>
      </c>
      <c r="BL19" s="6" t="s">
        <v>143</v>
      </c>
      <c r="BM19" s="9"/>
      <c r="BN19" s="9">
        <f t="shared" si="1"/>
        <v>76</v>
      </c>
      <c r="BO19" t="str">
        <f t="shared" si="2"/>
        <v>Arinda-Botha</v>
      </c>
      <c r="BP19" s="9">
        <f>VLOOKUP(BO19,'Learner Averages (Rank)'!$M$3:$O$190,3,FALSE)</f>
        <v>67.91666667</v>
      </c>
      <c r="BQ19" s="9">
        <f t="shared" si="3"/>
        <v>-8.083333333</v>
      </c>
    </row>
    <row r="20">
      <c r="A20" s="6" t="s">
        <v>126</v>
      </c>
      <c r="B20" s="14">
        <v>9.0</v>
      </c>
      <c r="C20" s="6" t="s">
        <v>191</v>
      </c>
      <c r="D20" s="6" t="s">
        <v>131</v>
      </c>
      <c r="E20" s="6" t="s">
        <v>19</v>
      </c>
      <c r="F20" s="6" t="s">
        <v>192</v>
      </c>
      <c r="G20" s="6" t="s">
        <v>193</v>
      </c>
      <c r="H20" t="str">
        <f>G20</f>
        <v>Zzspare4-9073</v>
      </c>
      <c r="I20" s="25">
        <v>43878.460231481484</v>
      </c>
      <c r="J20" s="25">
        <v>43878.485868055555</v>
      </c>
      <c r="K20" s="6" t="s">
        <v>20</v>
      </c>
      <c r="L20" s="14">
        <v>0.0</v>
      </c>
      <c r="M20" s="14">
        <v>1.0</v>
      </c>
      <c r="N20" s="14">
        <v>0.0</v>
      </c>
      <c r="O20" s="14">
        <v>1.0</v>
      </c>
      <c r="P20" s="14">
        <v>1.0</v>
      </c>
      <c r="Q20" s="14">
        <v>1.0</v>
      </c>
      <c r="R20" s="14">
        <v>0.0</v>
      </c>
      <c r="S20" s="14">
        <v>1.0</v>
      </c>
      <c r="T20" s="14">
        <v>0.0</v>
      </c>
      <c r="U20" s="14">
        <v>1.0</v>
      </c>
      <c r="V20" s="14">
        <v>1.0</v>
      </c>
      <c r="W20" s="14">
        <v>1.0</v>
      </c>
      <c r="X20" s="14">
        <v>0.0</v>
      </c>
      <c r="Y20" s="14">
        <v>1.0</v>
      </c>
      <c r="Z20" s="14">
        <v>0.0</v>
      </c>
      <c r="AA20" s="14">
        <v>1.0</v>
      </c>
      <c r="AB20" s="14">
        <v>1.0</v>
      </c>
      <c r="AC20" s="14">
        <v>0.0</v>
      </c>
      <c r="AD20" s="14">
        <v>0.0</v>
      </c>
      <c r="AE20" s="14">
        <v>0.0</v>
      </c>
      <c r="AF20" s="14">
        <v>0.0</v>
      </c>
      <c r="AG20" s="14">
        <v>0.0</v>
      </c>
      <c r="AH20" s="14">
        <v>0.0</v>
      </c>
      <c r="AI20" s="14">
        <v>0.0</v>
      </c>
      <c r="AJ20" s="14">
        <v>1.0</v>
      </c>
      <c r="AK20" s="14">
        <v>1.0</v>
      </c>
      <c r="AL20" s="14">
        <v>0.0</v>
      </c>
      <c r="AM20" s="14">
        <v>0.0</v>
      </c>
      <c r="AN20" s="14">
        <v>0.0</v>
      </c>
      <c r="AO20" s="14">
        <v>1.0</v>
      </c>
      <c r="AP20" s="14">
        <v>1.0</v>
      </c>
      <c r="AQ20" s="14">
        <v>1.0</v>
      </c>
      <c r="AR20" s="14">
        <v>0.0</v>
      </c>
      <c r="AS20" s="14">
        <v>0.0</v>
      </c>
      <c r="AT20" s="14">
        <v>0.0</v>
      </c>
      <c r="AU20" s="14">
        <v>1.0</v>
      </c>
      <c r="AV20" s="14">
        <v>0.0</v>
      </c>
      <c r="AW20" s="14">
        <v>0.0</v>
      </c>
      <c r="AX20" s="14">
        <v>1.0</v>
      </c>
      <c r="AY20" s="14">
        <v>1.0</v>
      </c>
      <c r="AZ20" s="14">
        <v>1.0</v>
      </c>
      <c r="BA20" s="14">
        <v>0.0</v>
      </c>
      <c r="BB20" s="14">
        <v>1.0</v>
      </c>
      <c r="BC20" s="14">
        <v>0.0</v>
      </c>
      <c r="BD20" s="14">
        <v>1.0</v>
      </c>
      <c r="BE20" s="14">
        <v>0.0</v>
      </c>
      <c r="BF20" s="14">
        <v>0.0</v>
      </c>
      <c r="BG20" s="14">
        <v>0.0</v>
      </c>
      <c r="BH20" s="14">
        <v>0.0</v>
      </c>
      <c r="BI20" s="14">
        <v>0.0</v>
      </c>
      <c r="BJ20" s="14">
        <v>0.0</v>
      </c>
      <c r="BK20" s="14">
        <v>0.0</v>
      </c>
      <c r="BL20" s="6" t="s">
        <v>143</v>
      </c>
      <c r="BM20" s="9"/>
      <c r="BN20" s="9">
        <f t="shared" si="1"/>
        <v>44</v>
      </c>
      <c r="BO20" t="str">
        <f t="shared" si="2"/>
        <v>Zzspare-2020-Zzspare4-9073</v>
      </c>
      <c r="BP20" s="9">
        <f>VLOOKUP(BO20,'Learner Averages (Rank)'!$M$3:$O$190,3,FALSE)</f>
        <v>37.5</v>
      </c>
      <c r="BQ20" s="9">
        <f t="shared" si="3"/>
        <v>-6.5</v>
      </c>
    </row>
    <row r="21">
      <c r="A21" s="6" t="s">
        <v>126</v>
      </c>
      <c r="B21" s="14">
        <v>9.0</v>
      </c>
      <c r="C21" s="6" t="s">
        <v>191</v>
      </c>
      <c r="D21" s="6" t="s">
        <v>131</v>
      </c>
      <c r="E21" s="6" t="s">
        <v>19</v>
      </c>
      <c r="F21" s="6" t="s">
        <v>201</v>
      </c>
      <c r="G21" s="6" t="s">
        <v>203</v>
      </c>
      <c r="H21" s="6" t="str">
        <f>"SD10032978"</f>
        <v>SD10032978</v>
      </c>
      <c r="I21" s="25">
        <v>43875.40896990741</v>
      </c>
      <c r="J21" s="25">
        <v>43875.444756944446</v>
      </c>
      <c r="K21" s="6" t="s">
        <v>20</v>
      </c>
      <c r="L21" s="14">
        <v>1.0</v>
      </c>
      <c r="M21" s="14">
        <v>1.0</v>
      </c>
      <c r="N21" s="14">
        <v>0.0</v>
      </c>
      <c r="O21" s="14">
        <v>1.0</v>
      </c>
      <c r="P21" s="14">
        <v>0.0</v>
      </c>
      <c r="Q21" s="14">
        <v>0.0</v>
      </c>
      <c r="R21" s="14">
        <v>0.0</v>
      </c>
      <c r="S21" s="14">
        <v>1.0</v>
      </c>
      <c r="T21" s="14">
        <v>0.0</v>
      </c>
      <c r="U21" s="14">
        <v>1.0</v>
      </c>
      <c r="V21" s="14">
        <v>1.0</v>
      </c>
      <c r="W21" s="14">
        <v>0.0</v>
      </c>
      <c r="X21" s="14">
        <v>0.0</v>
      </c>
      <c r="Y21" s="14">
        <v>0.0</v>
      </c>
      <c r="Z21" s="14">
        <v>1.0</v>
      </c>
      <c r="AA21" s="14">
        <v>1.0</v>
      </c>
      <c r="AB21" s="14">
        <v>1.0</v>
      </c>
      <c r="AC21" s="14">
        <v>1.0</v>
      </c>
      <c r="AD21" s="14">
        <v>1.0</v>
      </c>
      <c r="AE21" s="14">
        <v>0.0</v>
      </c>
      <c r="AF21" s="14">
        <v>1.0</v>
      </c>
      <c r="AG21" s="14">
        <v>0.0</v>
      </c>
      <c r="AH21" s="14">
        <v>0.0</v>
      </c>
      <c r="AI21" s="14">
        <v>0.0</v>
      </c>
      <c r="AJ21" s="14">
        <v>1.0</v>
      </c>
      <c r="AK21" s="14">
        <v>0.0</v>
      </c>
      <c r="AL21" s="14">
        <v>1.0</v>
      </c>
      <c r="AM21" s="14">
        <v>0.0</v>
      </c>
      <c r="AN21" s="14">
        <v>0.0</v>
      </c>
      <c r="AO21" s="14">
        <v>0.0</v>
      </c>
      <c r="AP21" s="14">
        <v>1.0</v>
      </c>
      <c r="AQ21" s="14">
        <v>1.0</v>
      </c>
      <c r="AR21" s="14">
        <v>0.0</v>
      </c>
      <c r="AS21" s="14">
        <v>1.0</v>
      </c>
      <c r="AT21" s="14">
        <v>0.0</v>
      </c>
      <c r="AU21" s="14">
        <v>1.0</v>
      </c>
      <c r="AV21" s="14">
        <v>1.0</v>
      </c>
      <c r="AW21" s="14">
        <v>1.0</v>
      </c>
      <c r="AX21" s="14">
        <v>0.0</v>
      </c>
      <c r="AY21" s="14">
        <v>0.0</v>
      </c>
      <c r="AZ21" s="14">
        <v>0.0</v>
      </c>
      <c r="BA21" s="14">
        <v>0.0</v>
      </c>
      <c r="BB21" s="14">
        <v>0.0</v>
      </c>
      <c r="BC21" s="14">
        <v>0.0</v>
      </c>
      <c r="BD21" s="14">
        <v>1.0</v>
      </c>
      <c r="BE21" s="14">
        <v>0.0</v>
      </c>
      <c r="BF21" s="14">
        <v>0.0</v>
      </c>
      <c r="BG21" s="14">
        <v>0.0</v>
      </c>
      <c r="BH21" s="14">
        <v>1.0</v>
      </c>
      <c r="BI21" s="14">
        <v>0.0</v>
      </c>
      <c r="BJ21" s="14">
        <v>0.0</v>
      </c>
      <c r="BK21" s="14">
        <v>0.0</v>
      </c>
      <c r="BL21" s="6" t="s">
        <v>143</v>
      </c>
      <c r="BM21" s="9"/>
      <c r="BN21" s="9">
        <f t="shared" si="1"/>
        <v>44</v>
      </c>
      <c r="BO21" t="str">
        <f t="shared" si="2"/>
        <v>Tinotendaishe Joshua-Mudzingwa</v>
      </c>
      <c r="BP21" s="9">
        <f>VLOOKUP(BO21,'Learner Averages (Rank)'!$M$3:$O$190,3,FALSE)</f>
        <v>40.83333333</v>
      </c>
      <c r="BQ21" s="9">
        <f t="shared" si="3"/>
        <v>-3.166666667</v>
      </c>
    </row>
    <row r="22">
      <c r="BM22" s="9"/>
      <c r="BN22" s="9"/>
    </row>
    <row r="23">
      <c r="BM23" s="9"/>
      <c r="BN23" s="9"/>
    </row>
    <row r="24">
      <c r="BM24" s="9"/>
      <c r="BN24" s="9"/>
    </row>
    <row r="25">
      <c r="BM25" s="9"/>
      <c r="BN25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18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/>
      <c r="K2" s="1" t="s">
        <v>9</v>
      </c>
      <c r="L2" s="1"/>
      <c r="M2" s="1"/>
      <c r="N2" s="2" t="s">
        <v>10</v>
      </c>
      <c r="O2" s="2" t="s">
        <v>11</v>
      </c>
      <c r="P2" s="3" t="s">
        <v>12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13</v>
      </c>
      <c r="B3" s="4">
        <v>9.0</v>
      </c>
      <c r="C3" s="1" t="s">
        <v>16</v>
      </c>
      <c r="D3" s="1" t="s">
        <v>17</v>
      </c>
      <c r="E3" s="1" t="s">
        <v>18</v>
      </c>
      <c r="F3" s="1" t="s">
        <v>19</v>
      </c>
      <c r="G3" s="8">
        <v>43895.40434027778</v>
      </c>
      <c r="H3" s="8">
        <v>43895.41956018518</v>
      </c>
      <c r="I3" s="1" t="s">
        <v>20</v>
      </c>
      <c r="J3" s="1"/>
      <c r="K3" s="4">
        <v>12.0</v>
      </c>
      <c r="L3" s="1"/>
      <c r="M3" s="1" t="str">
        <f t="shared" ref="M3:M190" si="1">D3&amp;"-"&amp;E3</f>
        <v>Muzzammil-Pedro</v>
      </c>
      <c r="N3" s="10">
        <v>30.95238095238095</v>
      </c>
      <c r="O3" s="10">
        <v>31.25</v>
      </c>
      <c r="P3" s="10">
        <v>31.10119047619047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13</v>
      </c>
      <c r="B4" s="4">
        <v>9.0</v>
      </c>
      <c r="C4" s="1" t="s">
        <v>16</v>
      </c>
      <c r="D4" s="1" t="s">
        <v>77</v>
      </c>
      <c r="E4" s="1" t="s">
        <v>78</v>
      </c>
      <c r="F4" s="1" t="s">
        <v>19</v>
      </c>
      <c r="G4" s="8">
        <v>43895.40451388889</v>
      </c>
      <c r="H4" s="8">
        <v>43895.41783564815</v>
      </c>
      <c r="I4" s="1" t="s">
        <v>20</v>
      </c>
      <c r="J4" s="1"/>
      <c r="K4" s="4">
        <v>13.0</v>
      </c>
      <c r="L4" s="1"/>
      <c r="M4" s="1" t="str">
        <f t="shared" si="1"/>
        <v>Ramzi Youssef-Jacobs</v>
      </c>
      <c r="N4" s="10">
        <v>48.41269841269841</v>
      </c>
      <c r="O4" s="10">
        <v>35.83333333333333</v>
      </c>
      <c r="P4" s="10">
        <v>42.12301587301587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13</v>
      </c>
      <c r="B5" s="4">
        <v>9.0</v>
      </c>
      <c r="C5" s="1" t="s">
        <v>16</v>
      </c>
      <c r="D5" s="1" t="s">
        <v>79</v>
      </c>
      <c r="E5" s="1" t="s">
        <v>80</v>
      </c>
      <c r="F5" s="1" t="s">
        <v>19</v>
      </c>
      <c r="G5" s="8">
        <v>43895.40395833334</v>
      </c>
      <c r="H5" s="8">
        <v>43895.41784722222</v>
      </c>
      <c r="I5" s="1" t="s">
        <v>20</v>
      </c>
      <c r="J5" s="1"/>
      <c r="K5" s="4">
        <v>14.0</v>
      </c>
      <c r="L5" s="1"/>
      <c r="M5" s="1" t="str">
        <f t="shared" si="1"/>
        <v>Christopher Jon-Lotriet</v>
      </c>
      <c r="N5" s="10">
        <v>54.84126984126984</v>
      </c>
      <c r="O5" s="10">
        <v>42.5</v>
      </c>
      <c r="P5" s="10">
        <v>48.67063492063492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13</v>
      </c>
      <c r="B6" s="4">
        <v>9.0</v>
      </c>
      <c r="C6" s="1" t="s">
        <v>16</v>
      </c>
      <c r="D6" s="1" t="s">
        <v>84</v>
      </c>
      <c r="E6" s="1" t="s">
        <v>85</v>
      </c>
      <c r="F6" s="1" t="s">
        <v>19</v>
      </c>
      <c r="G6" s="8">
        <v>43895.4053587963</v>
      </c>
      <c r="H6" s="8">
        <v>43895.42162037037</v>
      </c>
      <c r="I6" s="1" t="s">
        <v>20</v>
      </c>
      <c r="J6" s="1"/>
      <c r="K6" s="4">
        <v>15.0</v>
      </c>
      <c r="L6" s="1"/>
      <c r="M6" s="1" t="str">
        <f t="shared" si="1"/>
        <v>Abdurahman-Solomon</v>
      </c>
      <c r="N6" s="10">
        <v>61.74603174603175</v>
      </c>
      <c r="O6" s="10">
        <v>38.33333333333334</v>
      </c>
      <c r="P6" s="10">
        <v>50.03968253968254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13</v>
      </c>
      <c r="B7" s="4">
        <v>9.0</v>
      </c>
      <c r="C7" s="1" t="s">
        <v>16</v>
      </c>
      <c r="D7" s="1" t="s">
        <v>87</v>
      </c>
      <c r="E7" s="1" t="s">
        <v>89</v>
      </c>
      <c r="F7" s="1" t="s">
        <v>19</v>
      </c>
      <c r="G7" s="8">
        <v>43895.40409722222</v>
      </c>
      <c r="H7" s="8">
        <v>43895.41284722222</v>
      </c>
      <c r="I7" s="1" t="s">
        <v>20</v>
      </c>
      <c r="J7" s="1"/>
      <c r="K7" s="4">
        <v>16.0</v>
      </c>
      <c r="L7" s="1"/>
      <c r="M7" s="1" t="str">
        <f t="shared" si="1"/>
        <v>Jordan-Arrison</v>
      </c>
      <c r="N7" s="10">
        <v>27.46031746031746</v>
      </c>
      <c r="O7" s="10">
        <v>41.25</v>
      </c>
      <c r="P7" s="10">
        <v>34.35515873015873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13</v>
      </c>
      <c r="B8" s="4">
        <v>9.0</v>
      </c>
      <c r="C8" s="1" t="s">
        <v>16</v>
      </c>
      <c r="D8" s="1" t="s">
        <v>92</v>
      </c>
      <c r="E8" s="1" t="s">
        <v>93</v>
      </c>
      <c r="F8" s="1" t="s">
        <v>19</v>
      </c>
      <c r="G8" s="8">
        <v>43895.40395833334</v>
      </c>
      <c r="H8" s="8">
        <v>43895.41938657407</v>
      </c>
      <c r="I8" s="1" t="s">
        <v>20</v>
      </c>
      <c r="J8" s="1"/>
      <c r="K8" s="4">
        <v>17.0</v>
      </c>
      <c r="L8" s="1"/>
      <c r="M8" s="1" t="str">
        <f t="shared" si="1"/>
        <v>Ethan-Roode</v>
      </c>
      <c r="N8" s="10">
        <v>33.80952380952381</v>
      </c>
      <c r="O8" s="10">
        <v>30.83333333333333</v>
      </c>
      <c r="P8" s="10">
        <v>32.32142857142857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13</v>
      </c>
      <c r="B9" s="4">
        <v>9.0</v>
      </c>
      <c r="C9" s="1" t="s">
        <v>16</v>
      </c>
      <c r="D9" s="1" t="s">
        <v>96</v>
      </c>
      <c r="E9" s="1" t="s">
        <v>97</v>
      </c>
      <c r="F9" s="1" t="s">
        <v>19</v>
      </c>
      <c r="G9" s="8">
        <v>43895.40454861111</v>
      </c>
      <c r="H9" s="8">
        <v>43895.41907407407</v>
      </c>
      <c r="I9" s="1" t="s">
        <v>20</v>
      </c>
      <c r="J9" s="1"/>
      <c r="K9" s="4">
        <v>18.0</v>
      </c>
      <c r="L9" s="1"/>
      <c r="M9" s="1" t="str">
        <f t="shared" si="1"/>
        <v>Justin-Ackermann</v>
      </c>
      <c r="N9" s="10">
        <v>66.9047619047619</v>
      </c>
      <c r="O9" s="10">
        <v>60.0</v>
      </c>
      <c r="P9" s="10">
        <v>63.45238095238095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13</v>
      </c>
      <c r="B10" s="4">
        <v>9.0</v>
      </c>
      <c r="C10" s="1" t="s">
        <v>16</v>
      </c>
      <c r="D10" s="1" t="s">
        <v>102</v>
      </c>
      <c r="E10" s="1" t="s">
        <v>103</v>
      </c>
      <c r="F10" s="1" t="s">
        <v>19</v>
      </c>
      <c r="G10" s="8">
        <v>43895.40493055555</v>
      </c>
      <c r="H10" s="8">
        <v>43895.42149305555</v>
      </c>
      <c r="I10" s="1" t="s">
        <v>20</v>
      </c>
      <c r="J10" s="1"/>
      <c r="K10" s="4">
        <v>19.0</v>
      </c>
      <c r="L10" s="1"/>
      <c r="M10" s="1" t="str">
        <f t="shared" si="1"/>
        <v>Jose Orlando-Opincai</v>
      </c>
      <c r="N10" s="10">
        <v>61.90476190476191</v>
      </c>
      <c r="O10" s="10">
        <v>32.91666666666667</v>
      </c>
      <c r="P10" s="10">
        <v>47.41071428571429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13</v>
      </c>
      <c r="B11" s="4">
        <v>9.0</v>
      </c>
      <c r="C11" s="1" t="s">
        <v>16</v>
      </c>
      <c r="D11" s="1" t="s">
        <v>111</v>
      </c>
      <c r="E11" s="1" t="s">
        <v>113</v>
      </c>
      <c r="F11" s="1" t="s">
        <v>19</v>
      </c>
      <c r="G11" s="8">
        <v>43895.40483796296</v>
      </c>
      <c r="H11" s="8">
        <v>43895.41858796297</v>
      </c>
      <c r="I11" s="1" t="s">
        <v>20</v>
      </c>
      <c r="J11" s="1"/>
      <c r="K11" s="4">
        <v>20.0</v>
      </c>
      <c r="L11" s="1"/>
      <c r="M11" s="1" t="str">
        <f t="shared" si="1"/>
        <v>Angelo Miguel-Rodrigues</v>
      </c>
      <c r="N11" s="10">
        <v>50.71428571428572</v>
      </c>
      <c r="O11" s="10">
        <v>32.08333333333333</v>
      </c>
      <c r="P11" s="10">
        <v>41.39880952380952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13</v>
      </c>
      <c r="B12" s="4">
        <v>9.0</v>
      </c>
      <c r="C12" s="1" t="s">
        <v>16</v>
      </c>
      <c r="D12" s="1" t="s">
        <v>114</v>
      </c>
      <c r="E12" s="1" t="s">
        <v>116</v>
      </c>
      <c r="F12" s="1" t="s">
        <v>19</v>
      </c>
      <c r="G12" s="8">
        <v>43895.40413194444</v>
      </c>
      <c r="H12" s="8">
        <v>43895.41601851852</v>
      </c>
      <c r="I12" s="1" t="s">
        <v>20</v>
      </c>
      <c r="J12" s="1"/>
      <c r="K12" s="4">
        <v>21.0</v>
      </c>
      <c r="L12" s="1"/>
      <c r="M12" s="1" t="str">
        <f t="shared" si="1"/>
        <v>Christiaan Liam-White</v>
      </c>
      <c r="N12" s="10">
        <v>51.66666666666666</v>
      </c>
      <c r="O12" s="10">
        <v>27.5</v>
      </c>
      <c r="P12" s="10">
        <v>39.58333333333333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13</v>
      </c>
      <c r="B13" s="4">
        <v>9.0</v>
      </c>
      <c r="C13" s="1" t="s">
        <v>16</v>
      </c>
      <c r="D13" s="1" t="s">
        <v>117</v>
      </c>
      <c r="E13" s="1" t="s">
        <v>118</v>
      </c>
      <c r="F13" s="1" t="s">
        <v>19</v>
      </c>
      <c r="G13" s="8">
        <v>43895.40420138889</v>
      </c>
      <c r="H13" s="8">
        <v>43895.41538194445</v>
      </c>
      <c r="I13" s="1" t="s">
        <v>20</v>
      </c>
      <c r="J13" s="1"/>
      <c r="K13" s="4">
        <v>23.0</v>
      </c>
      <c r="L13" s="1"/>
      <c r="M13" s="1" t="str">
        <f t="shared" si="1"/>
        <v>Jake Philip-Young</v>
      </c>
      <c r="N13" s="10">
        <v>31.74603174603175</v>
      </c>
      <c r="O13" s="10">
        <v>36.66666666666667</v>
      </c>
      <c r="P13" s="10">
        <v>34.20634920634921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13</v>
      </c>
      <c r="B14" s="4">
        <v>9.0</v>
      </c>
      <c r="C14" s="1" t="s">
        <v>16</v>
      </c>
      <c r="D14" s="1" t="s">
        <v>128</v>
      </c>
      <c r="E14" s="1" t="s">
        <v>130</v>
      </c>
      <c r="F14" s="1" t="s">
        <v>19</v>
      </c>
      <c r="G14" s="8">
        <v>43895.40425925926</v>
      </c>
      <c r="H14" s="8">
        <v>43895.41512731482</v>
      </c>
      <c r="I14" s="1" t="s">
        <v>20</v>
      </c>
      <c r="J14" s="1"/>
      <c r="K14" s="4">
        <v>24.0</v>
      </c>
      <c r="L14" s="1"/>
      <c r="M14" s="1" t="str">
        <f t="shared" si="1"/>
        <v>Imaan-Parker</v>
      </c>
      <c r="N14" s="10">
        <v>44.04761904761904</v>
      </c>
      <c r="O14" s="10">
        <v>32.91666666666667</v>
      </c>
      <c r="P14" s="10">
        <v>38.48214285714286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13</v>
      </c>
      <c r="B15" s="4">
        <v>9.0</v>
      </c>
      <c r="C15" s="1" t="s">
        <v>16</v>
      </c>
      <c r="D15" s="1" t="s">
        <v>136</v>
      </c>
      <c r="E15" s="1" t="s">
        <v>137</v>
      </c>
      <c r="F15" s="1" t="s">
        <v>19</v>
      </c>
      <c r="G15" s="8">
        <v>43895.40922453703</v>
      </c>
      <c r="H15" s="8">
        <v>43895.42607638889</v>
      </c>
      <c r="I15" s="1" t="s">
        <v>20</v>
      </c>
      <c r="J15" s="1"/>
      <c r="K15" s="4">
        <v>25.0</v>
      </c>
      <c r="L15" s="1"/>
      <c r="M15" s="1" t="str">
        <f t="shared" si="1"/>
        <v>Joshua Semwogerere-Mutyaba</v>
      </c>
      <c r="N15" s="10">
        <v>50.47619047619047</v>
      </c>
      <c r="O15" s="10">
        <v>35.0</v>
      </c>
      <c r="P15" s="10">
        <v>42.73809523809523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13</v>
      </c>
      <c r="B16" s="4">
        <v>9.0</v>
      </c>
      <c r="C16" s="1" t="s">
        <v>138</v>
      </c>
      <c r="D16" s="1" t="s">
        <v>139</v>
      </c>
      <c r="E16" s="1" t="s">
        <v>140</v>
      </c>
      <c r="F16" s="1" t="s">
        <v>19</v>
      </c>
      <c r="G16" s="8">
        <v>43895.40476851852</v>
      </c>
      <c r="H16" s="8">
        <v>43895.41899305556</v>
      </c>
      <c r="I16" s="1" t="s">
        <v>20</v>
      </c>
      <c r="J16" s="1"/>
      <c r="K16" s="4">
        <v>26.0</v>
      </c>
      <c r="L16" s="1"/>
      <c r="M16" s="1" t="str">
        <f t="shared" si="1"/>
        <v>Asakhe-Zibi</v>
      </c>
      <c r="N16" s="10">
        <v>52.22222222222222</v>
      </c>
      <c r="O16" s="10">
        <v>29.16666666666667</v>
      </c>
      <c r="P16" s="10">
        <v>40.69444444444444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13</v>
      </c>
      <c r="B17" s="4">
        <v>9.0</v>
      </c>
      <c r="C17" s="1" t="s">
        <v>138</v>
      </c>
      <c r="D17" s="1" t="s">
        <v>141</v>
      </c>
      <c r="E17" s="1" t="s">
        <v>142</v>
      </c>
      <c r="F17" s="1" t="s">
        <v>19</v>
      </c>
      <c r="G17" s="8">
        <v>43895.40424768518</v>
      </c>
      <c r="H17" s="8">
        <v>43895.41454861111</v>
      </c>
      <c r="I17" s="1" t="s">
        <v>20</v>
      </c>
      <c r="J17" s="1"/>
      <c r="K17" s="4">
        <v>28.0</v>
      </c>
      <c r="L17" s="1"/>
      <c r="M17" s="1" t="str">
        <f t="shared" si="1"/>
        <v>Declan Chad-Abrahams</v>
      </c>
      <c r="N17" s="10">
        <v>50.55555555555556</v>
      </c>
      <c r="O17" s="10">
        <v>51.66666666666667</v>
      </c>
      <c r="P17" s="10">
        <v>51.11111111111111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13</v>
      </c>
      <c r="B18" s="4">
        <v>9.0</v>
      </c>
      <c r="C18" s="1" t="s">
        <v>145</v>
      </c>
      <c r="D18" s="1" t="s">
        <v>146</v>
      </c>
      <c r="E18" s="1" t="s">
        <v>147</v>
      </c>
      <c r="F18" s="1" t="s">
        <v>19</v>
      </c>
      <c r="G18" s="8">
        <v>43895.40255787037</v>
      </c>
      <c r="H18" s="8">
        <v>43895.41883101852</v>
      </c>
      <c r="I18" s="1" t="s">
        <v>20</v>
      </c>
      <c r="J18" s="1"/>
      <c r="K18" s="4">
        <v>29.0</v>
      </c>
      <c r="L18" s="1"/>
      <c r="M18" s="1" t="str">
        <f t="shared" si="1"/>
        <v>Morgan John-Spruyt</v>
      </c>
      <c r="N18" s="10">
        <v>69.20634920634922</v>
      </c>
      <c r="O18" s="10">
        <v>30.83333333333333</v>
      </c>
      <c r="P18" s="10">
        <v>50.01984126984127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13</v>
      </c>
      <c r="B19" s="4">
        <v>9.0</v>
      </c>
      <c r="C19" s="1" t="s">
        <v>145</v>
      </c>
      <c r="D19" s="1" t="s">
        <v>148</v>
      </c>
      <c r="E19" s="1" t="s">
        <v>149</v>
      </c>
      <c r="F19" s="1" t="s">
        <v>19</v>
      </c>
      <c r="G19" s="8">
        <v>43895.40756944445</v>
      </c>
      <c r="H19" s="8">
        <v>43895.42013888889</v>
      </c>
      <c r="I19" s="1" t="s">
        <v>20</v>
      </c>
      <c r="J19" s="1"/>
      <c r="K19" s="4">
        <v>31.0</v>
      </c>
      <c r="L19" s="1"/>
      <c r="M19" s="1" t="str">
        <f t="shared" si="1"/>
        <v>Liam Joao de Abreu-Merrick</v>
      </c>
      <c r="N19" s="10">
        <v>71.5873015873016</v>
      </c>
      <c r="O19" s="10">
        <v>53.75</v>
      </c>
      <c r="P19" s="10">
        <v>62.6686507936508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13</v>
      </c>
      <c r="B20" s="4">
        <v>9.0</v>
      </c>
      <c r="C20" s="1" t="s">
        <v>145</v>
      </c>
      <c r="D20" s="1" t="s">
        <v>150</v>
      </c>
      <c r="E20" s="1" t="s">
        <v>151</v>
      </c>
      <c r="F20" s="1" t="s">
        <v>19</v>
      </c>
      <c r="G20" s="8">
        <v>43895.40446759259</v>
      </c>
      <c r="H20" s="8">
        <v>43895.41824074074</v>
      </c>
      <c r="I20" s="1" t="s">
        <v>20</v>
      </c>
      <c r="J20" s="1"/>
      <c r="K20" s="4">
        <v>32.0</v>
      </c>
      <c r="L20" s="1"/>
      <c r="M20" s="1" t="str">
        <f t="shared" si="1"/>
        <v>Rufaro Shallom-Mukamura</v>
      </c>
      <c r="N20" s="10">
        <v>28.49206349206349</v>
      </c>
      <c r="O20" s="10">
        <v>45.0</v>
      </c>
      <c r="P20" s="10">
        <v>36.74603174603175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">
        <v>13</v>
      </c>
      <c r="B21" s="4">
        <v>9.0</v>
      </c>
      <c r="C21" s="1" t="s">
        <v>145</v>
      </c>
      <c r="D21" s="1" t="s">
        <v>152</v>
      </c>
      <c r="E21" s="1" t="s">
        <v>153</v>
      </c>
      <c r="F21" s="1" t="s">
        <v>19</v>
      </c>
      <c r="G21" s="8">
        <v>43895.40585648148</v>
      </c>
      <c r="H21" s="8">
        <v>43895.42104166667</v>
      </c>
      <c r="I21" s="1" t="s">
        <v>20</v>
      </c>
      <c r="J21" s="1"/>
      <c r="K21" s="4">
        <v>33.0</v>
      </c>
      <c r="L21" s="1"/>
      <c r="M21" s="1" t="str">
        <f t="shared" si="1"/>
        <v>Umar-Mia</v>
      </c>
      <c r="N21" s="10">
        <v>54.20634920634921</v>
      </c>
      <c r="O21" s="10">
        <v>63.33333333333333</v>
      </c>
      <c r="P21" s="10">
        <v>58.76984126984127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13</v>
      </c>
      <c r="B22" s="4">
        <v>9.0</v>
      </c>
      <c r="C22" s="1" t="s">
        <v>145</v>
      </c>
      <c r="D22" s="1" t="s">
        <v>154</v>
      </c>
      <c r="E22" s="1" t="s">
        <v>155</v>
      </c>
      <c r="F22" s="1" t="s">
        <v>19</v>
      </c>
      <c r="G22" s="8">
        <v>43895.40278935185</v>
      </c>
      <c r="H22" s="8">
        <v>43895.41359953704</v>
      </c>
      <c r="I22" s="1" t="s">
        <v>20</v>
      </c>
      <c r="J22" s="1"/>
      <c r="K22" s="4">
        <v>34.0</v>
      </c>
      <c r="L22" s="1"/>
      <c r="M22" s="1" t="str">
        <f t="shared" si="1"/>
        <v>Kadie Lee-Cairncross</v>
      </c>
      <c r="N22" s="10">
        <v>85.23809523809524</v>
      </c>
      <c r="O22" s="10">
        <v>66.66666666666667</v>
      </c>
      <c r="P22" s="10">
        <v>75.95238095238096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13</v>
      </c>
      <c r="B23" s="4">
        <v>9.0</v>
      </c>
      <c r="C23" s="1" t="s">
        <v>145</v>
      </c>
      <c r="D23" s="1" t="s">
        <v>156</v>
      </c>
      <c r="E23" s="1" t="s">
        <v>157</v>
      </c>
      <c r="F23" s="1" t="s">
        <v>19</v>
      </c>
      <c r="G23" s="8">
        <v>43895.40392361111</v>
      </c>
      <c r="H23" s="8">
        <v>43895.41758101852</v>
      </c>
      <c r="I23" s="1" t="s">
        <v>20</v>
      </c>
      <c r="J23" s="1"/>
      <c r="K23" s="4">
        <v>35.0</v>
      </c>
      <c r="L23" s="1"/>
      <c r="M23" s="1" t="str">
        <f t="shared" si="1"/>
        <v>Layla-Akoodie</v>
      </c>
      <c r="N23" s="10">
        <v>61.50793650793651</v>
      </c>
      <c r="O23" s="10">
        <v>54.58333333333334</v>
      </c>
      <c r="P23" s="10">
        <v>58.04563492063492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13</v>
      </c>
      <c r="B24" s="4">
        <v>9.0</v>
      </c>
      <c r="C24" s="1" t="s">
        <v>145</v>
      </c>
      <c r="D24" s="1" t="s">
        <v>158</v>
      </c>
      <c r="E24" s="1" t="s">
        <v>159</v>
      </c>
      <c r="F24" s="1" t="s">
        <v>19</v>
      </c>
      <c r="G24" s="8">
        <v>43895.40583333333</v>
      </c>
      <c r="H24" s="8">
        <v>43895.42364583333</v>
      </c>
      <c r="I24" s="1" t="s">
        <v>20</v>
      </c>
      <c r="J24" s="1"/>
      <c r="K24" s="4">
        <v>36.0</v>
      </c>
      <c r="L24" s="1"/>
      <c r="M24" s="1" t="str">
        <f t="shared" si="1"/>
        <v>Nizaam Majid-Bagadia</v>
      </c>
      <c r="N24" s="10">
        <v>44.84126984126984</v>
      </c>
      <c r="O24" s="10">
        <v>65.83333333333333</v>
      </c>
      <c r="P24" s="10">
        <v>55.33730158730158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13</v>
      </c>
      <c r="B25" s="4">
        <v>9.0</v>
      </c>
      <c r="C25" s="1" t="s">
        <v>145</v>
      </c>
      <c r="D25" s="1" t="s">
        <v>160</v>
      </c>
      <c r="E25" s="1" t="s">
        <v>161</v>
      </c>
      <c r="F25" s="1" t="s">
        <v>19</v>
      </c>
      <c r="G25" s="8">
        <v>43895.40328703704</v>
      </c>
      <c r="H25" s="8">
        <v>43895.42</v>
      </c>
      <c r="I25" s="1" t="s">
        <v>20</v>
      </c>
      <c r="J25" s="1"/>
      <c r="K25" s="4">
        <v>37.0</v>
      </c>
      <c r="L25" s="1"/>
      <c r="M25" s="1" t="str">
        <f t="shared" si="1"/>
        <v>Tayla-Ward</v>
      </c>
      <c r="N25" s="10">
        <v>64.76190476190476</v>
      </c>
      <c r="O25" s="10">
        <v>52.5</v>
      </c>
      <c r="P25" s="10">
        <v>58.63095238095238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13</v>
      </c>
      <c r="B26" s="4">
        <v>9.0</v>
      </c>
      <c r="C26" s="1" t="s">
        <v>145</v>
      </c>
      <c r="D26" s="1" t="s">
        <v>162</v>
      </c>
      <c r="E26" s="1" t="s">
        <v>163</v>
      </c>
      <c r="F26" s="1" t="s">
        <v>19</v>
      </c>
      <c r="G26" s="8">
        <v>43895.40226851852</v>
      </c>
      <c r="H26" s="8">
        <v>43895.4146412037</v>
      </c>
      <c r="I26" s="1" t="s">
        <v>20</v>
      </c>
      <c r="J26" s="1"/>
      <c r="K26" s="4">
        <v>38.0</v>
      </c>
      <c r="L26" s="1"/>
      <c r="M26" s="1" t="str">
        <f t="shared" si="1"/>
        <v>Taegan Christopher Phillip-Watermeyer</v>
      </c>
      <c r="N26" s="10">
        <v>38.80952380952381</v>
      </c>
      <c r="O26" s="10">
        <v>40.83333333333334</v>
      </c>
      <c r="P26" s="10">
        <v>39.82142857142857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13</v>
      </c>
      <c r="B27" s="4">
        <v>9.0</v>
      </c>
      <c r="C27" s="1" t="s">
        <v>145</v>
      </c>
      <c r="D27" s="1" t="s">
        <v>164</v>
      </c>
      <c r="E27" s="1" t="s">
        <v>165</v>
      </c>
      <c r="F27" s="1" t="s">
        <v>19</v>
      </c>
      <c r="G27" s="8">
        <v>43895.40417824074</v>
      </c>
      <c r="H27" s="8">
        <v>43895.41851851852</v>
      </c>
      <c r="I27" s="1" t="s">
        <v>20</v>
      </c>
      <c r="J27" s="1"/>
      <c r="K27" s="4">
        <v>42.0</v>
      </c>
      <c r="L27" s="1"/>
      <c r="M27" s="1" t="str">
        <f t="shared" si="1"/>
        <v>Kyle Bradley-Mays</v>
      </c>
      <c r="N27" s="10">
        <v>53.57142857142857</v>
      </c>
      <c r="O27" s="10">
        <v>43.75</v>
      </c>
      <c r="P27" s="10">
        <v>48.66071428571428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13</v>
      </c>
      <c r="B28" s="4">
        <v>9.0</v>
      </c>
      <c r="C28" s="1" t="s">
        <v>145</v>
      </c>
      <c r="D28" s="1" t="s">
        <v>168</v>
      </c>
      <c r="E28" s="1" t="s">
        <v>169</v>
      </c>
      <c r="F28" s="1" t="s">
        <v>19</v>
      </c>
      <c r="G28" s="8">
        <v>43895.40267361111</v>
      </c>
      <c r="H28" s="8">
        <v>43895.41762731481</v>
      </c>
      <c r="I28" s="1" t="s">
        <v>20</v>
      </c>
      <c r="J28" s="1"/>
      <c r="K28" s="4">
        <v>43.0</v>
      </c>
      <c r="L28" s="1"/>
      <c r="M28" s="1" t="str">
        <f t="shared" si="1"/>
        <v>Sophie Rose-Stander</v>
      </c>
      <c r="N28" s="10">
        <v>59.68253968253968</v>
      </c>
      <c r="O28" s="10">
        <v>59.58333333333333</v>
      </c>
      <c r="P28" s="10">
        <v>59.63293650793651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13</v>
      </c>
      <c r="B29" s="4">
        <v>9.0</v>
      </c>
      <c r="C29" s="1" t="s">
        <v>145</v>
      </c>
      <c r="D29" s="1" t="s">
        <v>170</v>
      </c>
      <c r="E29" s="1" t="s">
        <v>171</v>
      </c>
      <c r="F29" s="1" t="s">
        <v>19</v>
      </c>
      <c r="G29" s="8">
        <v>43895.40386574074</v>
      </c>
      <c r="H29" s="8">
        <v>43895.41912037037</v>
      </c>
      <c r="I29" s="1" t="s">
        <v>20</v>
      </c>
      <c r="J29" s="1"/>
      <c r="K29" s="4">
        <v>44.0</v>
      </c>
      <c r="L29" s="1"/>
      <c r="M29" s="1" t="str">
        <f t="shared" si="1"/>
        <v>Kira Micah-Maduray</v>
      </c>
      <c r="N29" s="10">
        <v>50.71428571428572</v>
      </c>
      <c r="O29" s="10">
        <v>44.58333333333334</v>
      </c>
      <c r="P29" s="10">
        <v>47.64880952380953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13</v>
      </c>
      <c r="B30" s="4">
        <v>9.0</v>
      </c>
      <c r="C30" s="1" t="s">
        <v>145</v>
      </c>
      <c r="D30" s="1" t="s">
        <v>128</v>
      </c>
      <c r="E30" s="1" t="s">
        <v>172</v>
      </c>
      <c r="F30" s="1" t="s">
        <v>19</v>
      </c>
      <c r="G30" s="8">
        <v>43895.40587962963</v>
      </c>
      <c r="H30" s="8">
        <v>43895.42549768519</v>
      </c>
      <c r="I30" s="1" t="s">
        <v>20</v>
      </c>
      <c r="J30" s="1"/>
      <c r="K30" s="4">
        <v>45.0</v>
      </c>
      <c r="L30" s="1"/>
      <c r="M30" s="1" t="str">
        <f t="shared" si="1"/>
        <v>Imaan-Jappie</v>
      </c>
      <c r="N30" s="10">
        <v>56.9047619047619</v>
      </c>
      <c r="O30" s="10">
        <v>36.66666666666666</v>
      </c>
      <c r="P30" s="10">
        <v>46.78571428571428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">
        <v>13</v>
      </c>
      <c r="B31" s="4">
        <v>9.0</v>
      </c>
      <c r="C31" s="1" t="s">
        <v>145</v>
      </c>
      <c r="D31" s="1" t="s">
        <v>173</v>
      </c>
      <c r="E31" s="1" t="s">
        <v>174</v>
      </c>
      <c r="F31" s="1" t="s">
        <v>19</v>
      </c>
      <c r="G31" s="8">
        <v>43895.40515046296</v>
      </c>
      <c r="H31" s="8">
        <v>43895.41671296296</v>
      </c>
      <c r="I31" s="1" t="s">
        <v>20</v>
      </c>
      <c r="J31" s="1"/>
      <c r="K31" s="4">
        <v>46.0</v>
      </c>
      <c r="L31" s="1"/>
      <c r="M31" s="1" t="str">
        <f t="shared" si="1"/>
        <v>Nathan-Adams</v>
      </c>
      <c r="N31" s="10">
        <v>35.79365079365079</v>
      </c>
      <c r="O31" s="10">
        <v>37.91666666666666</v>
      </c>
      <c r="P31" s="10">
        <v>36.85515873015873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13</v>
      </c>
      <c r="B32" s="4">
        <v>9.0</v>
      </c>
      <c r="C32" s="1" t="s">
        <v>16</v>
      </c>
      <c r="D32" s="1" t="s">
        <v>175</v>
      </c>
      <c r="E32" s="1" t="s">
        <v>176</v>
      </c>
      <c r="F32" s="1" t="s">
        <v>19</v>
      </c>
      <c r="G32" s="8">
        <v>43895.40462962963</v>
      </c>
      <c r="H32" s="8">
        <v>43895.41829861111</v>
      </c>
      <c r="I32" s="1" t="s">
        <v>20</v>
      </c>
      <c r="J32" s="1"/>
      <c r="K32" s="4">
        <v>22.0</v>
      </c>
      <c r="L32" s="1"/>
      <c r="M32" s="1" t="str">
        <f t="shared" si="1"/>
        <v>Kaelyn Gabrielle-Irwin</v>
      </c>
      <c r="N32" s="10">
        <v>48.33333333333333</v>
      </c>
      <c r="O32" s="10">
        <v>0.0</v>
      </c>
      <c r="P32" s="10">
        <v>24.16666666666666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13</v>
      </c>
      <c r="B33" s="4">
        <v>9.0</v>
      </c>
      <c r="C33" s="1" t="s">
        <v>138</v>
      </c>
      <c r="D33" s="1" t="s">
        <v>177</v>
      </c>
      <c r="E33" s="1" t="s">
        <v>178</v>
      </c>
      <c r="F33" s="1" t="s">
        <v>19</v>
      </c>
      <c r="G33" s="8">
        <v>43895.40482638889</v>
      </c>
      <c r="H33" s="8">
        <v>43895.41491898148</v>
      </c>
      <c r="I33" s="1" t="s">
        <v>20</v>
      </c>
      <c r="J33" s="1"/>
      <c r="K33" s="4">
        <v>27.0</v>
      </c>
      <c r="L33" s="1"/>
      <c r="M33" s="1" t="str">
        <f t="shared" si="1"/>
        <v>Mogamat Yusuf-Luyt</v>
      </c>
      <c r="N33" s="10">
        <v>49.20634920634921</v>
      </c>
      <c r="O33" s="10">
        <v>0.0</v>
      </c>
      <c r="P33" s="10">
        <v>24.6031746031746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13</v>
      </c>
      <c r="B34" s="4">
        <v>9.0</v>
      </c>
      <c r="C34" s="1" t="s">
        <v>145</v>
      </c>
      <c r="D34" s="1" t="s">
        <v>179</v>
      </c>
      <c r="E34" s="1" t="s">
        <v>180</v>
      </c>
      <c r="F34" s="1" t="s">
        <v>19</v>
      </c>
      <c r="G34" s="8">
        <v>43895.40429398148</v>
      </c>
      <c r="H34" s="8">
        <v>43895.41442129629</v>
      </c>
      <c r="I34" s="1" t="s">
        <v>20</v>
      </c>
      <c r="J34" s="1"/>
      <c r="K34" s="4">
        <v>30.0</v>
      </c>
      <c r="L34" s="1"/>
      <c r="M34" s="1" t="str">
        <f t="shared" si="1"/>
        <v>Seth-Williams</v>
      </c>
      <c r="N34" s="10">
        <v>20.47619047619047</v>
      </c>
      <c r="O34" s="10">
        <v>0.0</v>
      </c>
      <c r="P34" s="10">
        <v>10.23809523809524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13</v>
      </c>
      <c r="B35" s="4">
        <v>9.0</v>
      </c>
      <c r="C35" s="1" t="s">
        <v>145</v>
      </c>
      <c r="D35" s="1" t="s">
        <v>183</v>
      </c>
      <c r="E35" s="1" t="s">
        <v>184</v>
      </c>
      <c r="F35" s="1" t="s">
        <v>19</v>
      </c>
      <c r="G35" s="8">
        <v>43895.40512731481</v>
      </c>
      <c r="H35" s="8">
        <v>43895.41704861111</v>
      </c>
      <c r="I35" s="1" t="s">
        <v>20</v>
      </c>
      <c r="J35" s="1"/>
      <c r="K35" s="4">
        <v>39.0</v>
      </c>
      <c r="L35" s="1"/>
      <c r="M35" s="1" t="str">
        <f t="shared" si="1"/>
        <v>Aneeka-Orrie</v>
      </c>
      <c r="N35" s="10">
        <v>45.23809523809523</v>
      </c>
      <c r="O35" s="10">
        <v>0.0</v>
      </c>
      <c r="P35" s="10">
        <v>22.61904761904762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">
        <v>13</v>
      </c>
      <c r="B36" s="4">
        <v>9.0</v>
      </c>
      <c r="C36" s="1" t="s">
        <v>145</v>
      </c>
      <c r="D36" s="1" t="s">
        <v>185</v>
      </c>
      <c r="E36" s="1" t="s">
        <v>184</v>
      </c>
      <c r="F36" s="1" t="s">
        <v>19</v>
      </c>
      <c r="G36" s="8">
        <v>43895.40484953704</v>
      </c>
      <c r="H36" s="8">
        <v>43895.41425925926</v>
      </c>
      <c r="I36" s="1" t="s">
        <v>20</v>
      </c>
      <c r="J36" s="1"/>
      <c r="K36" s="4">
        <v>40.0</v>
      </c>
      <c r="L36" s="1"/>
      <c r="M36" s="1" t="str">
        <f t="shared" si="1"/>
        <v>Mogamat Zain-Orrie</v>
      </c>
      <c r="N36" s="10">
        <v>30.0</v>
      </c>
      <c r="O36" s="10">
        <v>0.0</v>
      </c>
      <c r="P36" s="10">
        <v>15.0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13</v>
      </c>
      <c r="B37" s="4">
        <v>9.0</v>
      </c>
      <c r="C37" s="1" t="s">
        <v>145</v>
      </c>
      <c r="D37" s="1" t="s">
        <v>186</v>
      </c>
      <c r="E37" s="1" t="s">
        <v>187</v>
      </c>
      <c r="F37" s="1" t="s">
        <v>19</v>
      </c>
      <c r="G37" s="8">
        <v>43895.4033449074</v>
      </c>
      <c r="H37" s="8">
        <v>43895.41878472222</v>
      </c>
      <c r="I37" s="1" t="s">
        <v>20</v>
      </c>
      <c r="J37" s="1"/>
      <c r="K37" s="4">
        <v>41.0</v>
      </c>
      <c r="L37" s="1"/>
      <c r="M37" s="1" t="str">
        <f t="shared" si="1"/>
        <v>Nkau Lemos-Ngonga</v>
      </c>
      <c r="N37" s="10">
        <v>41.66666666666666</v>
      </c>
      <c r="O37" s="10">
        <v>0.0</v>
      </c>
      <c r="P37" s="10">
        <v>20.83333333333333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188</v>
      </c>
      <c r="B38" s="4">
        <v>9.0</v>
      </c>
      <c r="C38" s="1" t="s">
        <v>138</v>
      </c>
      <c r="D38" s="1" t="s">
        <v>189</v>
      </c>
      <c r="E38" s="1" t="s">
        <v>190</v>
      </c>
      <c r="F38" s="1" t="s">
        <v>19</v>
      </c>
      <c r="G38" s="8">
        <v>43880.35496527778</v>
      </c>
      <c r="H38" s="8">
        <v>43880.37799768519</v>
      </c>
      <c r="I38" s="1" t="s">
        <v>20</v>
      </c>
      <c r="J38" s="1"/>
      <c r="K38" s="4">
        <v>47.0</v>
      </c>
      <c r="L38" s="1"/>
      <c r="M38" s="1" t="str">
        <f t="shared" si="1"/>
        <v>Anamika-Ramnath</v>
      </c>
      <c r="N38" s="10">
        <v>34.6031746031746</v>
      </c>
      <c r="O38" s="10">
        <v>38.75</v>
      </c>
      <c r="P38" s="10">
        <v>36.6765873015873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188</v>
      </c>
      <c r="B39" s="4">
        <v>9.0</v>
      </c>
      <c r="C39" s="1" t="s">
        <v>138</v>
      </c>
      <c r="D39" s="1" t="s">
        <v>194</v>
      </c>
      <c r="E39" s="1" t="s">
        <v>195</v>
      </c>
      <c r="F39" s="1" t="s">
        <v>19</v>
      </c>
      <c r="G39" s="8">
        <v>43880.35364583333</v>
      </c>
      <c r="H39" s="8">
        <v>43880.37256944444</v>
      </c>
      <c r="I39" s="1" t="s">
        <v>20</v>
      </c>
      <c r="J39" s="1"/>
      <c r="K39" s="4">
        <v>48.0</v>
      </c>
      <c r="L39" s="1"/>
      <c r="M39" s="1" t="str">
        <f t="shared" si="1"/>
        <v>Aphiwe-Mtambo</v>
      </c>
      <c r="N39" s="10">
        <v>47.53968253968254</v>
      </c>
      <c r="O39" s="10">
        <v>40.41666666666666</v>
      </c>
      <c r="P39" s="10">
        <v>43.9781746031746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188</v>
      </c>
      <c r="B40" s="4">
        <v>9.0</v>
      </c>
      <c r="C40" s="1" t="s">
        <v>138</v>
      </c>
      <c r="D40" s="1" t="s">
        <v>196</v>
      </c>
      <c r="E40" s="1" t="s">
        <v>197</v>
      </c>
      <c r="F40" s="1" t="s">
        <v>19</v>
      </c>
      <c r="G40" s="8">
        <v>43880.35420138889</v>
      </c>
      <c r="H40" s="8">
        <v>43880.39314814815</v>
      </c>
      <c r="I40" s="1" t="s">
        <v>20</v>
      </c>
      <c r="J40" s="1"/>
      <c r="K40" s="4">
        <v>49.0</v>
      </c>
      <c r="L40" s="1"/>
      <c r="M40" s="1" t="str">
        <f t="shared" si="1"/>
        <v>Coahle Derek-Aub</v>
      </c>
      <c r="N40" s="10">
        <v>56.42857142857142</v>
      </c>
      <c r="O40" s="10">
        <v>46.66666666666666</v>
      </c>
      <c r="P40" s="10">
        <v>51.54761904761904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188</v>
      </c>
      <c r="B41" s="4">
        <v>9.0</v>
      </c>
      <c r="C41" s="1" t="s">
        <v>138</v>
      </c>
      <c r="D41" s="1" t="s">
        <v>198</v>
      </c>
      <c r="E41" s="1" t="s">
        <v>199</v>
      </c>
      <c r="F41" s="1" t="s">
        <v>19</v>
      </c>
      <c r="G41" s="8">
        <v>43880.35524305556</v>
      </c>
      <c r="H41" s="8">
        <v>43880.37498842592</v>
      </c>
      <c r="I41" s="1" t="s">
        <v>20</v>
      </c>
      <c r="J41" s="1"/>
      <c r="K41" s="4">
        <v>50.0</v>
      </c>
      <c r="L41" s="1"/>
      <c r="M41" s="1" t="str">
        <f t="shared" si="1"/>
        <v>Corazonne-Ngarandi</v>
      </c>
      <c r="N41" s="10">
        <v>42.77777777777777</v>
      </c>
      <c r="O41" s="10">
        <v>29.58333333333333</v>
      </c>
      <c r="P41" s="10">
        <v>36.18055555555555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188</v>
      </c>
      <c r="B42" s="4">
        <v>9.0</v>
      </c>
      <c r="C42" s="1" t="s">
        <v>138</v>
      </c>
      <c r="D42" s="1" t="s">
        <v>200</v>
      </c>
      <c r="E42" s="1" t="s">
        <v>202</v>
      </c>
      <c r="F42" s="1" t="s">
        <v>19</v>
      </c>
      <c r="G42" s="8">
        <v>43880.35490740741</v>
      </c>
      <c r="H42" s="8">
        <v>43880.37229166667</v>
      </c>
      <c r="I42" s="1" t="s">
        <v>20</v>
      </c>
      <c r="J42" s="1"/>
      <c r="K42" s="4">
        <v>51.0</v>
      </c>
      <c r="L42" s="1"/>
      <c r="M42" s="1" t="str">
        <f t="shared" si="1"/>
        <v>Daniella Cynthia-van der Schyff</v>
      </c>
      <c r="N42" s="10">
        <v>54.04761904761904</v>
      </c>
      <c r="O42" s="10">
        <v>29.16666666666667</v>
      </c>
      <c r="P42" s="10">
        <v>41.60714285714285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188</v>
      </c>
      <c r="B43" s="4">
        <v>9.0</v>
      </c>
      <c r="C43" s="1" t="s">
        <v>138</v>
      </c>
      <c r="D43" s="1" t="s">
        <v>204</v>
      </c>
      <c r="E43" s="1" t="s">
        <v>205</v>
      </c>
      <c r="F43" s="1" t="s">
        <v>19</v>
      </c>
      <c r="G43" s="8">
        <v>43880.35407407407</v>
      </c>
      <c r="H43" s="8">
        <v>43880.37074074074</v>
      </c>
      <c r="I43" s="1" t="s">
        <v>20</v>
      </c>
      <c r="J43" s="1"/>
      <c r="K43" s="4">
        <v>52.0</v>
      </c>
      <c r="L43" s="1"/>
      <c r="M43" s="1" t="str">
        <f t="shared" si="1"/>
        <v>Destiny Asande-Khumalo</v>
      </c>
      <c r="N43" s="10">
        <v>56.98412698412699</v>
      </c>
      <c r="O43" s="10">
        <v>56.66666666666666</v>
      </c>
      <c r="P43" s="10">
        <v>56.82539682539682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188</v>
      </c>
      <c r="B44" s="4">
        <v>9.0</v>
      </c>
      <c r="C44" s="1" t="s">
        <v>138</v>
      </c>
      <c r="D44" s="1" t="s">
        <v>206</v>
      </c>
      <c r="E44" s="1" t="s">
        <v>207</v>
      </c>
      <c r="F44" s="1" t="s">
        <v>19</v>
      </c>
      <c r="G44" s="8">
        <v>43880.35413194444</v>
      </c>
      <c r="H44" s="8">
        <v>43880.37225694444</v>
      </c>
      <c r="I44" s="1" t="s">
        <v>20</v>
      </c>
      <c r="J44" s="1"/>
      <c r="K44" s="4">
        <v>53.0</v>
      </c>
      <c r="L44" s="1"/>
      <c r="M44" s="1" t="str">
        <f t="shared" si="1"/>
        <v>Diyaana-Ferrier</v>
      </c>
      <c r="N44" s="10">
        <v>42.85714285714285</v>
      </c>
      <c r="O44" s="10">
        <v>33.33333333333333</v>
      </c>
      <c r="P44" s="10">
        <v>38.09523809523809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188</v>
      </c>
      <c r="B45" s="4">
        <v>9.0</v>
      </c>
      <c r="C45" s="1" t="s">
        <v>138</v>
      </c>
      <c r="D45" s="1" t="s">
        <v>208</v>
      </c>
      <c r="E45" s="1" t="s">
        <v>209</v>
      </c>
      <c r="F45" s="1" t="s">
        <v>19</v>
      </c>
      <c r="G45" s="8">
        <v>43880.35512731481</v>
      </c>
      <c r="H45" s="8">
        <v>43880.38618055556</v>
      </c>
      <c r="I45" s="1" t="s">
        <v>20</v>
      </c>
      <c r="J45" s="1"/>
      <c r="K45" s="4">
        <v>54.0</v>
      </c>
      <c r="L45" s="1"/>
      <c r="M45" s="1" t="str">
        <f t="shared" si="1"/>
        <v>Eliezer-Muluila</v>
      </c>
      <c r="N45" s="10">
        <v>52.93650793650794</v>
      </c>
      <c r="O45" s="10">
        <v>29.16666666666667</v>
      </c>
      <c r="P45" s="10">
        <v>41.0515873015873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">
        <v>188</v>
      </c>
      <c r="B46" s="4">
        <v>9.0</v>
      </c>
      <c r="C46" s="1" t="s">
        <v>138</v>
      </c>
      <c r="D46" s="1" t="s">
        <v>210</v>
      </c>
      <c r="E46" s="1" t="s">
        <v>211</v>
      </c>
      <c r="F46" s="1" t="s">
        <v>19</v>
      </c>
      <c r="G46" s="8">
        <v>43880.35631944444</v>
      </c>
      <c r="H46" s="8">
        <v>43880.38240740741</v>
      </c>
      <c r="I46" s="1" t="s">
        <v>20</v>
      </c>
      <c r="J46" s="1"/>
      <c r="K46" s="4">
        <v>55.0</v>
      </c>
      <c r="L46" s="1"/>
      <c r="M46" s="1" t="str">
        <f t="shared" si="1"/>
        <v>Gabisile-Mhlanga</v>
      </c>
      <c r="N46" s="10">
        <v>39.36507936507937</v>
      </c>
      <c r="O46" s="10">
        <v>22.5</v>
      </c>
      <c r="P46" s="10">
        <v>30.93253968253968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188</v>
      </c>
      <c r="B47" s="4">
        <v>9.0</v>
      </c>
      <c r="C47" s="1" t="s">
        <v>138</v>
      </c>
      <c r="D47" s="1" t="s">
        <v>213</v>
      </c>
      <c r="E47" s="1" t="s">
        <v>214</v>
      </c>
      <c r="F47" s="1" t="s">
        <v>19</v>
      </c>
      <c r="G47" s="8">
        <v>43880.3554050926</v>
      </c>
      <c r="H47" s="8">
        <v>43880.37392361111</v>
      </c>
      <c r="I47" s="1" t="s">
        <v>20</v>
      </c>
      <c r="J47" s="1"/>
      <c r="K47" s="4">
        <v>56.0</v>
      </c>
      <c r="L47" s="1"/>
      <c r="M47" s="1" t="str">
        <f t="shared" si="1"/>
        <v>Gabriel Mpoyi Gabriel-Kalambayi</v>
      </c>
      <c r="N47" s="10">
        <v>24.20634920634921</v>
      </c>
      <c r="O47" s="10">
        <v>33.33333333333333</v>
      </c>
      <c r="P47" s="10">
        <v>28.76984126984127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188</v>
      </c>
      <c r="B48" s="4">
        <v>9.0</v>
      </c>
      <c r="C48" s="1" t="s">
        <v>138</v>
      </c>
      <c r="D48" s="1" t="s">
        <v>218</v>
      </c>
      <c r="E48" s="1" t="s">
        <v>219</v>
      </c>
      <c r="F48" s="1" t="s">
        <v>19</v>
      </c>
      <c r="G48" s="8">
        <v>43880.35534722222</v>
      </c>
      <c r="H48" s="8">
        <v>43880.3777662037</v>
      </c>
      <c r="I48" s="1" t="s">
        <v>20</v>
      </c>
      <c r="J48" s="1"/>
      <c r="K48" s="4">
        <v>57.0</v>
      </c>
      <c r="L48" s="1"/>
      <c r="M48" s="1" t="str">
        <f t="shared" si="1"/>
        <v>Ijeoma Nompumelelo-Edward</v>
      </c>
      <c r="N48" s="10">
        <v>51.26984126984127</v>
      </c>
      <c r="O48" s="10">
        <v>35.83333333333334</v>
      </c>
      <c r="P48" s="10">
        <v>43.5515873015873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">
        <v>188</v>
      </c>
      <c r="B49" s="4">
        <v>9.0</v>
      </c>
      <c r="C49" s="1" t="s">
        <v>138</v>
      </c>
      <c r="D49" s="1" t="s">
        <v>220</v>
      </c>
      <c r="E49" s="1" t="s">
        <v>221</v>
      </c>
      <c r="F49" s="1" t="s">
        <v>19</v>
      </c>
      <c r="G49" s="8">
        <v>43880.35334490741</v>
      </c>
      <c r="H49" s="8">
        <v>43880.37491898148</v>
      </c>
      <c r="I49" s="1" t="s">
        <v>20</v>
      </c>
      <c r="J49" s="1"/>
      <c r="K49" s="4">
        <v>58.0</v>
      </c>
      <c r="L49" s="1"/>
      <c r="M49" s="1" t="str">
        <f t="shared" si="1"/>
        <v>Joshica-Kanagan</v>
      </c>
      <c r="N49" s="10">
        <v>39.92063492063492</v>
      </c>
      <c r="O49" s="10">
        <v>31.66666666666666</v>
      </c>
      <c r="P49" s="10">
        <v>35.7936507936508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188</v>
      </c>
      <c r="B50" s="4">
        <v>9.0</v>
      </c>
      <c r="C50" s="1" t="s">
        <v>138</v>
      </c>
      <c r="D50" s="1" t="s">
        <v>222</v>
      </c>
      <c r="E50" s="1" t="s">
        <v>223</v>
      </c>
      <c r="F50" s="1" t="s">
        <v>19</v>
      </c>
      <c r="G50" s="8">
        <v>43880.36828703704</v>
      </c>
      <c r="H50" s="8">
        <v>43880.37434027778</v>
      </c>
      <c r="I50" s="1" t="s">
        <v>20</v>
      </c>
      <c r="J50" s="1"/>
      <c r="K50" s="4">
        <v>59.0</v>
      </c>
      <c r="L50" s="1"/>
      <c r="M50" s="1" t="str">
        <f t="shared" si="1"/>
        <v>Keira-Pillay</v>
      </c>
      <c r="N50" s="10">
        <v>69.76190476190476</v>
      </c>
      <c r="O50" s="10">
        <v>50.83333333333333</v>
      </c>
      <c r="P50" s="10">
        <v>60.29761904761904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">
        <v>188</v>
      </c>
      <c r="B51" s="4">
        <v>9.0</v>
      </c>
      <c r="C51" s="1" t="s">
        <v>138</v>
      </c>
      <c r="D51" s="1" t="s">
        <v>224</v>
      </c>
      <c r="E51" s="1" t="s">
        <v>205</v>
      </c>
      <c r="F51" s="1" t="s">
        <v>19</v>
      </c>
      <c r="G51" s="8">
        <v>43880.35568287037</v>
      </c>
      <c r="H51" s="8">
        <v>43880.38826388889</v>
      </c>
      <c r="I51" s="1" t="s">
        <v>20</v>
      </c>
      <c r="J51" s="1"/>
      <c r="K51" s="4">
        <v>60.0</v>
      </c>
      <c r="L51" s="1"/>
      <c r="M51" s="1" t="str">
        <f t="shared" si="1"/>
        <v>Kelebogile Bongiwe-Khumalo</v>
      </c>
      <c r="N51" s="10">
        <v>44.6031746031746</v>
      </c>
      <c r="O51" s="10">
        <v>21.66666666666666</v>
      </c>
      <c r="P51" s="10">
        <v>33.13492063492063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188</v>
      </c>
      <c r="B52" s="4">
        <v>9.0</v>
      </c>
      <c r="C52" s="1" t="s">
        <v>138</v>
      </c>
      <c r="D52" s="1" t="s">
        <v>225</v>
      </c>
      <c r="E52" s="1" t="s">
        <v>226</v>
      </c>
      <c r="F52" s="1" t="s">
        <v>19</v>
      </c>
      <c r="G52" s="8">
        <v>43880.35517361111</v>
      </c>
      <c r="H52" s="8">
        <v>43880.37181712963</v>
      </c>
      <c r="I52" s="1" t="s">
        <v>20</v>
      </c>
      <c r="J52" s="1"/>
      <c r="K52" s="4">
        <v>61.0</v>
      </c>
      <c r="L52" s="1"/>
      <c r="M52" s="1" t="str">
        <f t="shared" si="1"/>
        <v>Kgosietsile Mayor Jnr-Setimo</v>
      </c>
      <c r="N52" s="10">
        <v>55.63492063492064</v>
      </c>
      <c r="O52" s="10">
        <v>41.66666666666666</v>
      </c>
      <c r="P52" s="10">
        <v>48.65079365079365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188</v>
      </c>
      <c r="B53" s="4">
        <v>9.0</v>
      </c>
      <c r="C53" s="1" t="s">
        <v>138</v>
      </c>
      <c r="D53" s="1" t="s">
        <v>227</v>
      </c>
      <c r="E53" s="1" t="s">
        <v>228</v>
      </c>
      <c r="F53" s="1" t="s">
        <v>19</v>
      </c>
      <c r="G53" s="8">
        <v>43880.36930555556</v>
      </c>
      <c r="H53" s="8">
        <v>43880.3721412037</v>
      </c>
      <c r="I53" s="1" t="s">
        <v>20</v>
      </c>
      <c r="J53" s="1"/>
      <c r="K53" s="4">
        <v>62.0</v>
      </c>
      <c r="L53" s="1"/>
      <c r="M53" s="1" t="str">
        <f t="shared" si="1"/>
        <v>Kutloano-Toti</v>
      </c>
      <c r="N53" s="10">
        <v>72.46031746031747</v>
      </c>
      <c r="O53" s="10">
        <v>56.25</v>
      </c>
      <c r="P53" s="10">
        <v>64.35515873015873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">
        <v>188</v>
      </c>
      <c r="B54" s="4">
        <v>9.0</v>
      </c>
      <c r="C54" s="1" t="s">
        <v>138</v>
      </c>
      <c r="D54" s="1" t="s">
        <v>229</v>
      </c>
      <c r="E54" s="1" t="s">
        <v>230</v>
      </c>
      <c r="F54" s="1" t="s">
        <v>19</v>
      </c>
      <c r="G54" s="8">
        <v>43880.35461805556</v>
      </c>
      <c r="H54" s="8">
        <v>43880.38239583333</v>
      </c>
      <c r="I54" s="1" t="s">
        <v>20</v>
      </c>
      <c r="J54" s="1"/>
      <c r="K54" s="4">
        <v>63.0</v>
      </c>
      <c r="L54" s="1"/>
      <c r="M54" s="1" t="str">
        <f t="shared" si="1"/>
        <v>Liam-Tyler</v>
      </c>
      <c r="N54" s="10">
        <v>56.66666666666666</v>
      </c>
      <c r="O54" s="10">
        <v>35.41666666666666</v>
      </c>
      <c r="P54" s="10">
        <v>46.04166666666666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188</v>
      </c>
      <c r="B55" s="4">
        <v>9.0</v>
      </c>
      <c r="C55" s="1" t="s">
        <v>138</v>
      </c>
      <c r="D55" s="1" t="s">
        <v>231</v>
      </c>
      <c r="E55" s="1" t="s">
        <v>232</v>
      </c>
      <c r="F55" s="1" t="s">
        <v>19</v>
      </c>
      <c r="G55" s="8">
        <v>43880.35392361111</v>
      </c>
      <c r="H55" s="8">
        <v>43880.37253472222</v>
      </c>
      <c r="I55" s="1" t="s">
        <v>20</v>
      </c>
      <c r="J55" s="1"/>
      <c r="K55" s="4">
        <v>64.0</v>
      </c>
      <c r="L55" s="1"/>
      <c r="M55" s="1" t="str">
        <f t="shared" si="1"/>
        <v>Luigi Fabio-Vieira</v>
      </c>
      <c r="N55" s="10">
        <v>51.19047619047619</v>
      </c>
      <c r="O55" s="10">
        <v>40.41666666666667</v>
      </c>
      <c r="P55" s="10">
        <v>45.80357142857143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">
        <v>188</v>
      </c>
      <c r="B56" s="4">
        <v>9.0</v>
      </c>
      <c r="C56" s="1" t="s">
        <v>138</v>
      </c>
      <c r="D56" s="1" t="s">
        <v>233</v>
      </c>
      <c r="E56" s="1" t="s">
        <v>234</v>
      </c>
      <c r="F56" s="1" t="s">
        <v>19</v>
      </c>
      <c r="G56" s="8">
        <v>43880.35424768519</v>
      </c>
      <c r="H56" s="8">
        <v>43880.37266203704</v>
      </c>
      <c r="I56" s="1" t="s">
        <v>20</v>
      </c>
      <c r="J56" s="1"/>
      <c r="K56" s="4">
        <v>65.0</v>
      </c>
      <c r="L56" s="1"/>
      <c r="M56" s="1" t="str">
        <f t="shared" si="1"/>
        <v>Luvuyo Nature-Ibe</v>
      </c>
      <c r="N56" s="10">
        <v>63.25396825396825</v>
      </c>
      <c r="O56" s="10">
        <v>54.58333333333334</v>
      </c>
      <c r="P56" s="10">
        <v>58.9186507936508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">
        <v>188</v>
      </c>
      <c r="B57" s="4">
        <v>9.0</v>
      </c>
      <c r="C57" s="1" t="s">
        <v>138</v>
      </c>
      <c r="D57" s="1" t="s">
        <v>235</v>
      </c>
      <c r="E57" s="1" t="s">
        <v>236</v>
      </c>
      <c r="F57" s="1" t="s">
        <v>19</v>
      </c>
      <c r="G57" s="8">
        <v>43880.3678125</v>
      </c>
      <c r="H57" s="8">
        <v>43880.37287037037</v>
      </c>
      <c r="I57" s="1" t="s">
        <v>20</v>
      </c>
      <c r="J57" s="1"/>
      <c r="K57" s="4">
        <v>66.0</v>
      </c>
      <c r="L57" s="1"/>
      <c r="M57" s="1" t="str">
        <f t="shared" si="1"/>
        <v>Mohammed Uzair-Dadoo</v>
      </c>
      <c r="N57" s="10">
        <v>71.19047619047619</v>
      </c>
      <c r="O57" s="10">
        <v>47.91666666666666</v>
      </c>
      <c r="P57" s="10">
        <v>59.55357142857143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">
        <v>188</v>
      </c>
      <c r="B58" s="4">
        <v>9.0</v>
      </c>
      <c r="C58" s="1" t="s">
        <v>138</v>
      </c>
      <c r="D58" s="1" t="s">
        <v>237</v>
      </c>
      <c r="E58" s="1" t="s">
        <v>238</v>
      </c>
      <c r="F58" s="1" t="s">
        <v>19</v>
      </c>
      <c r="G58" s="8">
        <v>43880.35409722223</v>
      </c>
      <c r="H58" s="8">
        <v>43880.36702546296</v>
      </c>
      <c r="I58" s="1" t="s">
        <v>20</v>
      </c>
      <c r="J58" s="1"/>
      <c r="K58" s="4">
        <v>67.0</v>
      </c>
      <c r="L58" s="1"/>
      <c r="M58" s="1" t="str">
        <f t="shared" si="1"/>
        <v>Mosue-Ndhleleni</v>
      </c>
      <c r="N58" s="10">
        <v>42.46031746031746</v>
      </c>
      <c r="O58" s="10">
        <v>23.33333333333333</v>
      </c>
      <c r="P58" s="10">
        <v>32.8968253968254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">
        <v>188</v>
      </c>
      <c r="B59" s="4">
        <v>9.0</v>
      </c>
      <c r="C59" s="1" t="s">
        <v>138</v>
      </c>
      <c r="D59" s="1" t="s">
        <v>239</v>
      </c>
      <c r="E59" s="1" t="s">
        <v>240</v>
      </c>
      <c r="F59" s="1" t="s">
        <v>19</v>
      </c>
      <c r="G59" s="8">
        <v>43880.35576388889</v>
      </c>
      <c r="H59" s="8">
        <v>43880.39438657407</v>
      </c>
      <c r="I59" s="1" t="s">
        <v>20</v>
      </c>
      <c r="J59" s="1"/>
      <c r="K59" s="4">
        <v>68.0</v>
      </c>
      <c r="L59" s="1"/>
      <c r="M59" s="1" t="str">
        <f t="shared" si="1"/>
        <v>Nasiha-Khan</v>
      </c>
      <c r="N59" s="10">
        <v>34.92063492063492</v>
      </c>
      <c r="O59" s="10">
        <v>23.33333333333333</v>
      </c>
      <c r="P59" s="10">
        <v>29.12698412698413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">
        <v>188</v>
      </c>
      <c r="B60" s="4">
        <v>9.0</v>
      </c>
      <c r="C60" s="1" t="s">
        <v>138</v>
      </c>
      <c r="D60" s="1" t="s">
        <v>241</v>
      </c>
      <c r="E60" s="1" t="s">
        <v>242</v>
      </c>
      <c r="F60" s="1" t="s">
        <v>19</v>
      </c>
      <c r="G60" s="8">
        <v>43880.35699074074</v>
      </c>
      <c r="H60" s="8">
        <v>43880.37024305556</v>
      </c>
      <c r="I60" s="1" t="s">
        <v>20</v>
      </c>
      <c r="J60" s="1"/>
      <c r="K60" s="4">
        <v>69.0</v>
      </c>
      <c r="L60" s="1"/>
      <c r="M60" s="1" t="str">
        <f t="shared" si="1"/>
        <v>Nhleketo Amukelani-Mahori</v>
      </c>
      <c r="N60" s="10">
        <v>67.6984126984127</v>
      </c>
      <c r="O60" s="10">
        <v>52.91666666666666</v>
      </c>
      <c r="P60" s="10">
        <v>60.30753968253968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">
        <v>188</v>
      </c>
      <c r="B61" s="4">
        <v>9.0</v>
      </c>
      <c r="C61" s="1" t="s">
        <v>138</v>
      </c>
      <c r="D61" s="1" t="s">
        <v>243</v>
      </c>
      <c r="E61" s="1" t="s">
        <v>244</v>
      </c>
      <c r="F61" s="1" t="s">
        <v>19</v>
      </c>
      <c r="G61" s="8">
        <v>43880.37601851852</v>
      </c>
      <c r="H61" s="8">
        <v>43880.38288194445</v>
      </c>
      <c r="I61" s="1" t="s">
        <v>20</v>
      </c>
      <c r="J61" s="1"/>
      <c r="K61" s="4">
        <v>70.0</v>
      </c>
      <c r="L61" s="1"/>
      <c r="M61" s="1" t="str">
        <f t="shared" si="1"/>
        <v>Nthabiseng-Thabong</v>
      </c>
      <c r="N61" s="10">
        <v>40.71428571428571</v>
      </c>
      <c r="O61" s="10">
        <v>27.91666666666667</v>
      </c>
      <c r="P61" s="10">
        <v>34.31547619047619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">
        <v>188</v>
      </c>
      <c r="B62" s="4">
        <v>9.0</v>
      </c>
      <c r="C62" s="1" t="s">
        <v>138</v>
      </c>
      <c r="D62" s="1" t="s">
        <v>245</v>
      </c>
      <c r="E62" s="1" t="s">
        <v>246</v>
      </c>
      <c r="F62" s="1" t="s">
        <v>19</v>
      </c>
      <c r="G62" s="8">
        <v>43880.3546412037</v>
      </c>
      <c r="H62" s="8">
        <v>43880.38038194444</v>
      </c>
      <c r="I62" s="1" t="s">
        <v>20</v>
      </c>
      <c r="J62" s="1"/>
      <c r="K62" s="4">
        <v>71.0</v>
      </c>
      <c r="L62" s="1"/>
      <c r="M62" s="1" t="str">
        <f t="shared" si="1"/>
        <v>Ofentse Nkosana-Phali</v>
      </c>
      <c r="N62" s="10">
        <v>26.66666666666666</v>
      </c>
      <c r="O62" s="10">
        <v>18.75</v>
      </c>
      <c r="P62" s="10">
        <v>22.70833333333333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">
        <v>188</v>
      </c>
      <c r="B63" s="4">
        <v>9.0</v>
      </c>
      <c r="C63" s="1" t="s">
        <v>138</v>
      </c>
      <c r="D63" s="1" t="s">
        <v>247</v>
      </c>
      <c r="E63" s="1" t="s">
        <v>248</v>
      </c>
      <c r="F63" s="1" t="s">
        <v>19</v>
      </c>
      <c r="G63" s="8">
        <v>43880.37030092593</v>
      </c>
      <c r="H63" s="8">
        <v>43880.37186342593</v>
      </c>
      <c r="I63" s="1" t="s">
        <v>20</v>
      </c>
      <c r="J63" s="1"/>
      <c r="K63" s="4">
        <v>72.0</v>
      </c>
      <c r="L63" s="1"/>
      <c r="M63" s="1" t="str">
        <f t="shared" si="1"/>
        <v>Onkgopotse Ngwakwana-Molotja</v>
      </c>
      <c r="N63" s="10">
        <v>40.55555555555556</v>
      </c>
      <c r="O63" s="10">
        <v>31.66666666666666</v>
      </c>
      <c r="P63" s="10">
        <v>36.11111111111111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">
        <v>188</v>
      </c>
      <c r="B64" s="4">
        <v>9.0</v>
      </c>
      <c r="C64" s="1" t="s">
        <v>138</v>
      </c>
      <c r="D64" s="1" t="s">
        <v>249</v>
      </c>
      <c r="E64" s="1" t="s">
        <v>250</v>
      </c>
      <c r="F64" s="1" t="s">
        <v>19</v>
      </c>
      <c r="G64" s="8">
        <v>43880.35400462963</v>
      </c>
      <c r="H64" s="8">
        <v>43880.37502314815</v>
      </c>
      <c r="I64" s="1" t="s">
        <v>20</v>
      </c>
      <c r="J64" s="1"/>
      <c r="K64" s="4">
        <v>73.0</v>
      </c>
      <c r="L64" s="1"/>
      <c r="M64" s="1" t="str">
        <f t="shared" si="1"/>
        <v>Owam-Ndaba</v>
      </c>
      <c r="N64" s="10">
        <v>63.88888888888889</v>
      </c>
      <c r="O64" s="10">
        <v>30.41666666666667</v>
      </c>
      <c r="P64" s="10">
        <v>47.15277777777778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">
        <v>188</v>
      </c>
      <c r="B65" s="4">
        <v>9.0</v>
      </c>
      <c r="C65" s="1" t="s">
        <v>138</v>
      </c>
      <c r="D65" s="1" t="s">
        <v>251</v>
      </c>
      <c r="E65" s="1" t="s">
        <v>252</v>
      </c>
      <c r="F65" s="1" t="s">
        <v>19</v>
      </c>
      <c r="G65" s="8">
        <v>43880.3562037037</v>
      </c>
      <c r="H65" s="8">
        <v>43880.37892361111</v>
      </c>
      <c r="I65" s="1" t="s">
        <v>20</v>
      </c>
      <c r="J65" s="1"/>
      <c r="K65" s="4">
        <v>74.0</v>
      </c>
      <c r="L65" s="1"/>
      <c r="M65" s="1" t="str">
        <f t="shared" si="1"/>
        <v>Prene-Chetty</v>
      </c>
      <c r="N65" s="10">
        <v>34.20634920634921</v>
      </c>
      <c r="O65" s="10">
        <v>22.5</v>
      </c>
      <c r="P65" s="10">
        <v>28.3531746031746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">
        <v>188</v>
      </c>
      <c r="B66" s="4">
        <v>9.0</v>
      </c>
      <c r="C66" s="1" t="s">
        <v>138</v>
      </c>
      <c r="D66" s="1" t="s">
        <v>253</v>
      </c>
      <c r="E66" s="1" t="s">
        <v>254</v>
      </c>
      <c r="F66" s="1" t="s">
        <v>19</v>
      </c>
      <c r="G66" s="8">
        <v>43880.35418981482</v>
      </c>
      <c r="H66" s="8">
        <v>43880.37324074074</v>
      </c>
      <c r="I66" s="1" t="s">
        <v>20</v>
      </c>
      <c r="J66" s="1"/>
      <c r="K66" s="4">
        <v>75.0</v>
      </c>
      <c r="L66" s="1"/>
      <c r="M66" s="1" t="str">
        <f t="shared" si="1"/>
        <v>Razinah-Desai</v>
      </c>
      <c r="N66" s="10">
        <v>36.58730158730158</v>
      </c>
      <c r="O66" s="10">
        <v>33.33333333333333</v>
      </c>
      <c r="P66" s="10">
        <v>34.96031746031746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">
        <v>188</v>
      </c>
      <c r="B67" s="4">
        <v>9.0</v>
      </c>
      <c r="C67" s="1" t="s">
        <v>138</v>
      </c>
      <c r="D67" s="1" t="s">
        <v>255</v>
      </c>
      <c r="E67" s="1" t="s">
        <v>256</v>
      </c>
      <c r="F67" s="1" t="s">
        <v>19</v>
      </c>
      <c r="G67" s="8">
        <v>43880.35434027778</v>
      </c>
      <c r="H67" s="8">
        <v>43880.37247685185</v>
      </c>
      <c r="I67" s="1" t="s">
        <v>20</v>
      </c>
      <c r="J67" s="1"/>
      <c r="K67" s="4">
        <v>76.0</v>
      </c>
      <c r="L67" s="1"/>
      <c r="M67" s="1" t="str">
        <f t="shared" si="1"/>
        <v>Simbiat Mpho-Andu</v>
      </c>
      <c r="N67" s="10">
        <v>69.44444444444444</v>
      </c>
      <c r="O67" s="10">
        <v>56.66666666666667</v>
      </c>
      <c r="P67" s="10">
        <v>63.05555555555556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">
        <v>188</v>
      </c>
      <c r="B68" s="4">
        <v>9.0</v>
      </c>
      <c r="C68" s="1" t="s">
        <v>138</v>
      </c>
      <c r="D68" s="1" t="s">
        <v>257</v>
      </c>
      <c r="E68" s="1" t="s">
        <v>258</v>
      </c>
      <c r="F68" s="1" t="s">
        <v>19</v>
      </c>
      <c r="G68" s="8">
        <v>43880.35550925926</v>
      </c>
      <c r="H68" s="8">
        <v>43880.37930555556</v>
      </c>
      <c r="I68" s="1" t="s">
        <v>20</v>
      </c>
      <c r="J68" s="1"/>
      <c r="K68" s="4">
        <v>77.0</v>
      </c>
      <c r="L68" s="1"/>
      <c r="M68" s="1" t="str">
        <f t="shared" si="1"/>
        <v>Siphesihle-Dladla</v>
      </c>
      <c r="N68" s="10">
        <v>58.01587301587302</v>
      </c>
      <c r="O68" s="10">
        <v>51.66666666666666</v>
      </c>
      <c r="P68" s="10">
        <v>54.84126984126984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">
        <v>188</v>
      </c>
      <c r="B69" s="4">
        <v>9.0</v>
      </c>
      <c r="C69" s="1" t="s">
        <v>138</v>
      </c>
      <c r="D69" s="1" t="s">
        <v>260</v>
      </c>
      <c r="E69" s="1" t="s">
        <v>261</v>
      </c>
      <c r="F69" s="1" t="s">
        <v>19</v>
      </c>
      <c r="G69" s="8">
        <v>43880.3555324074</v>
      </c>
      <c r="H69" s="8">
        <v>43880.37730324074</v>
      </c>
      <c r="I69" s="1" t="s">
        <v>20</v>
      </c>
      <c r="J69" s="1"/>
      <c r="K69" s="4">
        <v>78.0</v>
      </c>
      <c r="L69" s="1"/>
      <c r="M69" s="1" t="str">
        <f t="shared" si="1"/>
        <v>Sive Owami-Africa</v>
      </c>
      <c r="N69" s="10">
        <v>22.77777777777778</v>
      </c>
      <c r="O69" s="10">
        <v>33.33333333333333</v>
      </c>
      <c r="P69" s="10">
        <v>28.05555555555555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">
        <v>188</v>
      </c>
      <c r="B70" s="4">
        <v>9.0</v>
      </c>
      <c r="C70" s="1" t="s">
        <v>138</v>
      </c>
      <c r="D70" s="1" t="s">
        <v>262</v>
      </c>
      <c r="E70" s="1" t="s">
        <v>263</v>
      </c>
      <c r="F70" s="1" t="s">
        <v>19</v>
      </c>
      <c r="G70" s="8">
        <v>43880.36701388889</v>
      </c>
      <c r="H70" s="8">
        <v>43880.37200231481</v>
      </c>
      <c r="I70" s="1" t="s">
        <v>20</v>
      </c>
      <c r="J70" s="1"/>
      <c r="K70" s="4">
        <v>79.0</v>
      </c>
      <c r="L70" s="1"/>
      <c r="M70" s="1" t="str">
        <f t="shared" si="1"/>
        <v>Thiara-Deokaran</v>
      </c>
      <c r="N70" s="10">
        <v>74.44444444444444</v>
      </c>
      <c r="O70" s="10">
        <v>51.66666666666666</v>
      </c>
      <c r="P70" s="10">
        <v>63.05555555555556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">
        <v>188</v>
      </c>
      <c r="B71" s="4">
        <v>9.0</v>
      </c>
      <c r="C71" s="1" t="s">
        <v>138</v>
      </c>
      <c r="D71" s="1" t="s">
        <v>264</v>
      </c>
      <c r="E71" s="1" t="s">
        <v>265</v>
      </c>
      <c r="F71" s="1" t="s">
        <v>19</v>
      </c>
      <c r="G71" s="8">
        <v>43880.35452546296</v>
      </c>
      <c r="H71" s="8">
        <v>43880.37159722222</v>
      </c>
      <c r="I71" s="1" t="s">
        <v>20</v>
      </c>
      <c r="J71" s="1"/>
      <c r="K71" s="4">
        <v>80.0</v>
      </c>
      <c r="L71" s="1"/>
      <c r="M71" s="1" t="str">
        <f t="shared" si="1"/>
        <v>Tiasha Adiana-Ponsonby</v>
      </c>
      <c r="N71" s="10">
        <v>45.47619047619047</v>
      </c>
      <c r="O71" s="10">
        <v>23.33333333333334</v>
      </c>
      <c r="P71" s="10">
        <v>34.40476190476191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">
        <v>188</v>
      </c>
      <c r="B72" s="4">
        <v>9.0</v>
      </c>
      <c r="C72" s="1" t="s">
        <v>138</v>
      </c>
      <c r="D72" s="1" t="s">
        <v>266</v>
      </c>
      <c r="E72" s="1" t="s">
        <v>267</v>
      </c>
      <c r="F72" s="1" t="s">
        <v>19</v>
      </c>
      <c r="G72" s="8">
        <v>43880.35440972223</v>
      </c>
      <c r="H72" s="8">
        <v>43880.37770833333</v>
      </c>
      <c r="I72" s="1" t="s">
        <v>20</v>
      </c>
      <c r="J72" s="1"/>
      <c r="K72" s="4">
        <v>81.0</v>
      </c>
      <c r="L72" s="1"/>
      <c r="M72" s="1" t="str">
        <f t="shared" si="1"/>
        <v>Victor-Hyginus</v>
      </c>
      <c r="N72" s="10">
        <v>76.82539682539682</v>
      </c>
      <c r="O72" s="10">
        <v>60.83333333333333</v>
      </c>
      <c r="P72" s="10">
        <v>68.82936507936508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188</v>
      </c>
      <c r="B73" s="4">
        <v>9.0</v>
      </c>
      <c r="C73" s="1" t="s">
        <v>138</v>
      </c>
      <c r="D73" s="1" t="s">
        <v>268</v>
      </c>
      <c r="E73" s="1" t="s">
        <v>269</v>
      </c>
      <c r="F73" s="1" t="s">
        <v>19</v>
      </c>
      <c r="G73" s="8">
        <v>43880.35497685185</v>
      </c>
      <c r="H73" s="8">
        <v>43880.38063657407</v>
      </c>
      <c r="I73" s="1" t="s">
        <v>20</v>
      </c>
      <c r="J73" s="1"/>
      <c r="K73" s="4">
        <v>82.0</v>
      </c>
      <c r="L73" s="1"/>
      <c r="M73" s="1" t="str">
        <f t="shared" si="1"/>
        <v>Weizhe Levi-Cheng</v>
      </c>
      <c r="N73" s="10">
        <v>41.90476190476191</v>
      </c>
      <c r="O73" s="10">
        <v>50.0</v>
      </c>
      <c r="P73" s="10">
        <v>45.95238095238095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">
        <v>188</v>
      </c>
      <c r="B74" s="4">
        <v>9.0</v>
      </c>
      <c r="C74" s="1" t="s">
        <v>138</v>
      </c>
      <c r="D74" s="1" t="s">
        <v>270</v>
      </c>
      <c r="E74" s="1" t="s">
        <v>271</v>
      </c>
      <c r="F74" s="1" t="s">
        <v>19</v>
      </c>
      <c r="G74" s="8">
        <v>43880.35466435185</v>
      </c>
      <c r="H74" s="8">
        <v>43880.3728125</v>
      </c>
      <c r="I74" s="1" t="s">
        <v>20</v>
      </c>
      <c r="J74" s="1"/>
      <c r="K74" s="4">
        <v>83.0</v>
      </c>
      <c r="L74" s="1"/>
      <c r="M74" s="1" t="str">
        <f t="shared" si="1"/>
        <v>Zesande Okuhle-Mpanza</v>
      </c>
      <c r="N74" s="10">
        <v>53.65079365079365</v>
      </c>
      <c r="O74" s="10">
        <v>35.41666666666666</v>
      </c>
      <c r="P74" s="10">
        <v>44.53373015873016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">
        <v>188</v>
      </c>
      <c r="B75" s="4">
        <v>9.0</v>
      </c>
      <c r="C75" s="1" t="s">
        <v>138</v>
      </c>
      <c r="D75" s="1" t="s">
        <v>272</v>
      </c>
      <c r="E75" s="1" t="s">
        <v>274</v>
      </c>
      <c r="F75" s="1" t="s">
        <v>19</v>
      </c>
      <c r="G75" s="8">
        <v>43880.35443287037</v>
      </c>
      <c r="H75" s="8">
        <v>43880.37612268519</v>
      </c>
      <c r="I75" s="1" t="s">
        <v>20</v>
      </c>
      <c r="J75" s="1"/>
      <c r="K75" s="4">
        <v>84.0</v>
      </c>
      <c r="L75" s="1"/>
      <c r="M75" s="1" t="str">
        <f t="shared" si="1"/>
        <v>Zolile-Mkhonza</v>
      </c>
      <c r="N75" s="10">
        <v>44.76190476190476</v>
      </c>
      <c r="O75" s="10">
        <v>24.58333333333334</v>
      </c>
      <c r="P75" s="10">
        <v>34.67261904761905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">
        <v>188</v>
      </c>
      <c r="B76" s="4">
        <v>9.0</v>
      </c>
      <c r="C76" s="1" t="s">
        <v>138</v>
      </c>
      <c r="D76" s="1" t="s">
        <v>192</v>
      </c>
      <c r="E76" s="1" t="s">
        <v>275</v>
      </c>
      <c r="F76" s="1" t="s">
        <v>19</v>
      </c>
      <c r="G76" s="8">
        <v>43880.35456018519</v>
      </c>
      <c r="H76" s="8">
        <v>43880.37474537037</v>
      </c>
      <c r="I76" s="1" t="s">
        <v>20</v>
      </c>
      <c r="J76" s="1"/>
      <c r="K76" s="4">
        <v>85.0</v>
      </c>
      <c r="L76" s="1"/>
      <c r="M76" s="1" t="str">
        <f t="shared" si="1"/>
        <v>Zzspare-2020-Zzspare4-9116</v>
      </c>
      <c r="N76" s="10">
        <v>43.33333333333333</v>
      </c>
      <c r="O76" s="10">
        <v>21.66666666666667</v>
      </c>
      <c r="P76" s="10">
        <v>32.5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">
        <v>188</v>
      </c>
      <c r="B77" s="4">
        <v>9.0</v>
      </c>
      <c r="C77" s="1" t="s">
        <v>138</v>
      </c>
      <c r="D77" s="1" t="s">
        <v>192</v>
      </c>
      <c r="E77" s="1" t="s">
        <v>277</v>
      </c>
      <c r="F77" s="1" t="s">
        <v>19</v>
      </c>
      <c r="G77" s="8">
        <v>43880.3550925926</v>
      </c>
      <c r="H77" s="8">
        <v>43880.38886574074</v>
      </c>
      <c r="I77" s="1" t="s">
        <v>20</v>
      </c>
      <c r="J77" s="1"/>
      <c r="K77" s="4">
        <v>86.0</v>
      </c>
      <c r="L77" s="1"/>
      <c r="M77" s="1" t="str">
        <f t="shared" si="1"/>
        <v>Zzspare-2020-Zzspare4-9117</v>
      </c>
      <c r="N77" s="10">
        <v>37.77777777777777</v>
      </c>
      <c r="O77" s="10">
        <v>41.66666666666666</v>
      </c>
      <c r="P77" s="10">
        <v>39.72222222222221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">
        <v>188</v>
      </c>
      <c r="B78" s="4">
        <v>9.0</v>
      </c>
      <c r="C78" s="1" t="s">
        <v>138</v>
      </c>
      <c r="D78" s="1" t="s">
        <v>192</v>
      </c>
      <c r="E78" s="1" t="s">
        <v>281</v>
      </c>
      <c r="F78" s="1" t="s">
        <v>19</v>
      </c>
      <c r="G78" s="8">
        <v>43880.36077546296</v>
      </c>
      <c r="H78" s="8">
        <v>43880.37605324074</v>
      </c>
      <c r="I78" s="1" t="s">
        <v>20</v>
      </c>
      <c r="J78" s="1"/>
      <c r="K78" s="4">
        <v>87.0</v>
      </c>
      <c r="L78" s="1"/>
      <c r="M78" s="1" t="str">
        <f t="shared" si="1"/>
        <v>Zzspare-2020-Zzspare4-9118</v>
      </c>
      <c r="N78" s="10">
        <v>61.66666666666666</v>
      </c>
      <c r="O78" s="10">
        <v>54.58333333333333</v>
      </c>
      <c r="P78" s="10">
        <v>58.125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">
        <v>188</v>
      </c>
      <c r="B79" s="4">
        <v>9.0</v>
      </c>
      <c r="C79" s="1" t="s">
        <v>138</v>
      </c>
      <c r="D79" s="1" t="s">
        <v>282</v>
      </c>
      <c r="E79" s="1" t="s">
        <v>283</v>
      </c>
      <c r="F79" s="1" t="s">
        <v>19</v>
      </c>
      <c r="G79" s="8">
        <v>43880.35465277778</v>
      </c>
      <c r="H79" s="8">
        <v>43880.37725694444</v>
      </c>
      <c r="I79" s="1" t="s">
        <v>20</v>
      </c>
      <c r="J79" s="1"/>
      <c r="K79" s="4">
        <v>88.0</v>
      </c>
      <c r="L79" s="1"/>
      <c r="M79" s="1" t="str">
        <f t="shared" si="1"/>
        <v>Sandile-Mathibela</v>
      </c>
      <c r="N79" s="10">
        <v>48.25396825396825</v>
      </c>
      <c r="O79" s="10">
        <v>29.58333333333334</v>
      </c>
      <c r="P79" s="10">
        <v>38.9186507936508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">
        <v>212</v>
      </c>
      <c r="B80" s="4">
        <v>9.0</v>
      </c>
      <c r="C80" s="1" t="s">
        <v>215</v>
      </c>
      <c r="D80" s="1" t="s">
        <v>216</v>
      </c>
      <c r="E80" s="1" t="s">
        <v>217</v>
      </c>
      <c r="F80" s="1" t="s">
        <v>19</v>
      </c>
      <c r="G80" s="8">
        <v>43902.58840277778</v>
      </c>
      <c r="H80" s="8">
        <v>43902.59804398148</v>
      </c>
      <c r="I80" s="1" t="s">
        <v>20</v>
      </c>
      <c r="J80" s="1"/>
      <c r="K80" s="4">
        <v>89.0</v>
      </c>
      <c r="L80" s="1"/>
      <c r="M80" s="1" t="str">
        <f t="shared" si="1"/>
        <v>Adiyaa-Ramjathan</v>
      </c>
      <c r="N80" s="10">
        <v>89.28571428571429</v>
      </c>
      <c r="O80" s="10">
        <v>62.91666666666667</v>
      </c>
      <c r="P80" s="10">
        <v>76.10119047619048</v>
      </c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 t="s">
        <v>212</v>
      </c>
      <c r="B81" s="4">
        <v>9.0</v>
      </c>
      <c r="C81" s="1" t="s">
        <v>215</v>
      </c>
      <c r="D81" s="1" t="s">
        <v>285</v>
      </c>
      <c r="E81" s="1" t="s">
        <v>286</v>
      </c>
      <c r="F81" s="1" t="s">
        <v>19</v>
      </c>
      <c r="G81" s="8">
        <v>43901.58202546297</v>
      </c>
      <c r="H81" s="8">
        <v>43901.5971412037</v>
      </c>
      <c r="I81" s="1" t="s">
        <v>20</v>
      </c>
      <c r="J81" s="1"/>
      <c r="K81" s="4">
        <v>90.0</v>
      </c>
      <c r="L81" s="1"/>
      <c r="M81" s="1" t="str">
        <f t="shared" si="1"/>
        <v>Aidan-O Gorman</v>
      </c>
      <c r="N81" s="10">
        <v>35.23809523809523</v>
      </c>
      <c r="O81" s="10">
        <v>39.16666666666666</v>
      </c>
      <c r="P81" s="10">
        <v>37.20238095238095</v>
      </c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">
        <v>212</v>
      </c>
      <c r="B82" s="4">
        <v>9.0</v>
      </c>
      <c r="C82" s="1" t="s">
        <v>215</v>
      </c>
      <c r="D82" s="1" t="s">
        <v>287</v>
      </c>
      <c r="E82" s="1" t="s">
        <v>288</v>
      </c>
      <c r="F82" s="1" t="s">
        <v>19</v>
      </c>
      <c r="G82" s="8">
        <v>43902.58505787037</v>
      </c>
      <c r="H82" s="8">
        <v>43902.59761574074</v>
      </c>
      <c r="I82" s="1" t="s">
        <v>20</v>
      </c>
      <c r="J82" s="1"/>
      <c r="K82" s="4">
        <v>91.0</v>
      </c>
      <c r="L82" s="1"/>
      <c r="M82" s="1" t="str">
        <f t="shared" si="1"/>
        <v>Amukelani-Sambo</v>
      </c>
      <c r="N82" s="10">
        <v>74.60317460317461</v>
      </c>
      <c r="O82" s="10">
        <v>47.91666666666666</v>
      </c>
      <c r="P82" s="10">
        <v>61.25992063492063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">
        <v>212</v>
      </c>
      <c r="B83" s="4">
        <v>9.0</v>
      </c>
      <c r="C83" s="1" t="s">
        <v>215</v>
      </c>
      <c r="D83" s="1" t="s">
        <v>289</v>
      </c>
      <c r="E83" s="1" t="s">
        <v>290</v>
      </c>
      <c r="F83" s="1" t="s">
        <v>19</v>
      </c>
      <c r="G83" s="8">
        <v>43901.58074074074</v>
      </c>
      <c r="H83" s="8">
        <v>43901.59712962963</v>
      </c>
      <c r="I83" s="1" t="s">
        <v>20</v>
      </c>
      <c r="J83" s="1"/>
      <c r="K83" s="4">
        <v>92.0</v>
      </c>
      <c r="L83" s="1"/>
      <c r="M83" s="1" t="str">
        <f t="shared" si="1"/>
        <v>Anne Rose-Pera</v>
      </c>
      <c r="N83" s="10">
        <v>66.74603174603175</v>
      </c>
      <c r="O83" s="10">
        <v>43.75</v>
      </c>
      <c r="P83" s="10">
        <v>55.24801587301587</v>
      </c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212</v>
      </c>
      <c r="B84" s="4">
        <v>9.0</v>
      </c>
      <c r="C84" s="1" t="s">
        <v>215</v>
      </c>
      <c r="D84" s="1" t="s">
        <v>291</v>
      </c>
      <c r="E84" s="1" t="s">
        <v>292</v>
      </c>
      <c r="F84" s="1" t="s">
        <v>19</v>
      </c>
      <c r="G84" s="8">
        <v>43901.58063657407</v>
      </c>
      <c r="H84" s="8">
        <v>43901.59953703704</v>
      </c>
      <c r="I84" s="1" t="s">
        <v>20</v>
      </c>
      <c r="J84" s="1"/>
      <c r="K84" s="4">
        <v>93.0</v>
      </c>
      <c r="L84" s="1"/>
      <c r="M84" s="1" t="str">
        <f t="shared" si="1"/>
        <v>Cameron Robert-Silcock</v>
      </c>
      <c r="N84" s="10">
        <v>58.57142857142857</v>
      </c>
      <c r="O84" s="10">
        <v>31.25</v>
      </c>
      <c r="P84" s="10">
        <v>44.91071428571428</v>
      </c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">
        <v>212</v>
      </c>
      <c r="B85" s="4">
        <v>9.0</v>
      </c>
      <c r="C85" s="1" t="s">
        <v>215</v>
      </c>
      <c r="D85" s="1" t="s">
        <v>293</v>
      </c>
      <c r="E85" s="1" t="s">
        <v>294</v>
      </c>
      <c r="F85" s="1" t="s">
        <v>19</v>
      </c>
      <c r="G85" s="8">
        <v>43901.58077546296</v>
      </c>
      <c r="H85" s="8">
        <v>43901.59761574074</v>
      </c>
      <c r="I85" s="1" t="s">
        <v>20</v>
      </c>
      <c r="J85" s="1"/>
      <c r="K85" s="4">
        <v>94.0</v>
      </c>
      <c r="L85" s="1"/>
      <c r="M85" s="1" t="str">
        <f t="shared" si="1"/>
        <v>Emily Kabelo-Proctor</v>
      </c>
      <c r="N85" s="10">
        <v>41.82539682539682</v>
      </c>
      <c r="O85" s="10">
        <v>35.83333333333333</v>
      </c>
      <c r="P85" s="10">
        <v>38.82936507936508</v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 t="s">
        <v>212</v>
      </c>
      <c r="B86" s="4">
        <v>9.0</v>
      </c>
      <c r="C86" s="1" t="s">
        <v>215</v>
      </c>
      <c r="D86" s="1" t="s">
        <v>295</v>
      </c>
      <c r="E86" s="1" t="s">
        <v>223</v>
      </c>
      <c r="F86" s="1" t="s">
        <v>19</v>
      </c>
      <c r="G86" s="8">
        <v>43902.58336805556</v>
      </c>
      <c r="H86" s="8">
        <v>43902.59703703703</v>
      </c>
      <c r="I86" s="1" t="s">
        <v>20</v>
      </c>
      <c r="J86" s="1"/>
      <c r="K86" s="4">
        <v>95.0</v>
      </c>
      <c r="L86" s="1"/>
      <c r="M86" s="1" t="str">
        <f t="shared" si="1"/>
        <v>Ewan-Pillay</v>
      </c>
      <c r="N86" s="10">
        <v>52.93650793650794</v>
      </c>
      <c r="O86" s="10">
        <v>39.16666666666667</v>
      </c>
      <c r="P86" s="10">
        <v>46.0515873015873</v>
      </c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">
        <v>212</v>
      </c>
      <c r="B87" s="4">
        <v>9.0</v>
      </c>
      <c r="C87" s="1" t="s">
        <v>215</v>
      </c>
      <c r="D87" s="1" t="s">
        <v>297</v>
      </c>
      <c r="E87" s="1" t="s">
        <v>298</v>
      </c>
      <c r="F87" s="1" t="s">
        <v>19</v>
      </c>
      <c r="G87" s="8">
        <v>43901.58194444444</v>
      </c>
      <c r="H87" s="8">
        <v>43901.60065972222</v>
      </c>
      <c r="I87" s="1" t="s">
        <v>20</v>
      </c>
      <c r="J87" s="1"/>
      <c r="K87" s="4">
        <v>96.0</v>
      </c>
      <c r="L87" s="1"/>
      <c r="M87" s="1" t="str">
        <f t="shared" si="1"/>
        <v>Gift-Mkhwanzi</v>
      </c>
      <c r="N87" s="10">
        <v>48.17460317460317</v>
      </c>
      <c r="O87" s="10">
        <v>25.0</v>
      </c>
      <c r="P87" s="10">
        <v>36.58730158730158</v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">
        <v>212</v>
      </c>
      <c r="B88" s="4">
        <v>9.0</v>
      </c>
      <c r="C88" s="1" t="s">
        <v>215</v>
      </c>
      <c r="D88" s="1" t="s">
        <v>300</v>
      </c>
      <c r="E88" s="1" t="s">
        <v>301</v>
      </c>
      <c r="F88" s="1" t="s">
        <v>19</v>
      </c>
      <c r="G88" s="8">
        <v>43902.58241898148</v>
      </c>
      <c r="H88" s="8">
        <v>43902.6078125</v>
      </c>
      <c r="I88" s="1" t="s">
        <v>20</v>
      </c>
      <c r="J88" s="1"/>
      <c r="K88" s="4">
        <v>91.0</v>
      </c>
      <c r="L88" s="1"/>
      <c r="M88" s="1" t="str">
        <f t="shared" si="1"/>
        <v>Gina Leigh-Breach</v>
      </c>
      <c r="N88" s="10">
        <v>0.0</v>
      </c>
      <c r="O88" s="10">
        <v>42.91666666666666</v>
      </c>
      <c r="P88" s="10">
        <v>21.45833333333333</v>
      </c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">
        <v>212</v>
      </c>
      <c r="B89" s="4">
        <v>9.0</v>
      </c>
      <c r="C89" s="1" t="s">
        <v>215</v>
      </c>
      <c r="D89" s="1" t="s">
        <v>303</v>
      </c>
      <c r="E89" s="1" t="s">
        <v>304</v>
      </c>
      <c r="F89" s="1" t="s">
        <v>19</v>
      </c>
      <c r="G89" s="8">
        <v>43901.58081018519</v>
      </c>
      <c r="H89" s="8">
        <v>43901.60925925926</v>
      </c>
      <c r="I89" s="1" t="s">
        <v>20</v>
      </c>
      <c r="J89" s="1"/>
      <c r="K89" s="4">
        <v>97.0</v>
      </c>
      <c r="L89" s="1"/>
      <c r="M89" s="1" t="str">
        <f t="shared" si="1"/>
        <v>Juliana Chioma-Ejelonu</v>
      </c>
      <c r="N89" s="10">
        <v>64.84126984126983</v>
      </c>
      <c r="O89" s="10">
        <v>43.75</v>
      </c>
      <c r="P89" s="10">
        <v>54.29563492063492</v>
      </c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">
        <v>212</v>
      </c>
      <c r="B90" s="4">
        <v>9.0</v>
      </c>
      <c r="C90" s="1" t="s">
        <v>215</v>
      </c>
      <c r="D90" s="1" t="s">
        <v>306</v>
      </c>
      <c r="E90" s="1" t="s">
        <v>307</v>
      </c>
      <c r="F90" s="1" t="s">
        <v>19</v>
      </c>
      <c r="G90" s="8">
        <v>43901.58075231482</v>
      </c>
      <c r="H90" s="8">
        <v>43901.61049768519</v>
      </c>
      <c r="I90" s="1" t="s">
        <v>20</v>
      </c>
      <c r="J90" s="1"/>
      <c r="K90" s="4">
        <v>93.0</v>
      </c>
      <c r="L90" s="1"/>
      <c r="M90" s="1" t="str">
        <f t="shared" si="1"/>
        <v>Kelebogile-Mphahlele</v>
      </c>
      <c r="N90" s="10">
        <v>0.0</v>
      </c>
      <c r="O90" s="10">
        <v>40.41666666666666</v>
      </c>
      <c r="P90" s="10">
        <v>20.20833333333333</v>
      </c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">
        <v>212</v>
      </c>
      <c r="B91" s="4">
        <v>9.0</v>
      </c>
      <c r="C91" s="1" t="s">
        <v>215</v>
      </c>
      <c r="D91" s="1" t="s">
        <v>310</v>
      </c>
      <c r="E91" s="1" t="s">
        <v>311</v>
      </c>
      <c r="F91" s="1" t="s">
        <v>19</v>
      </c>
      <c r="G91" s="8">
        <v>43902.5968287037</v>
      </c>
      <c r="H91" s="8">
        <v>43902.61074074074</v>
      </c>
      <c r="I91" s="1" t="s">
        <v>20</v>
      </c>
      <c r="J91" s="1"/>
      <c r="K91" s="4">
        <v>98.0</v>
      </c>
      <c r="L91" s="1"/>
      <c r="M91" s="1" t="str">
        <f t="shared" si="1"/>
        <v>Lesego-Motsoane</v>
      </c>
      <c r="N91" s="10">
        <v>71.19047619047619</v>
      </c>
      <c r="O91" s="10">
        <v>55.83333333333333</v>
      </c>
      <c r="P91" s="10">
        <v>63.51190476190476</v>
      </c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">
        <v>212</v>
      </c>
      <c r="B92" s="4">
        <v>9.0</v>
      </c>
      <c r="C92" s="1" t="s">
        <v>215</v>
      </c>
      <c r="D92" s="1" t="s">
        <v>314</v>
      </c>
      <c r="E92" s="1" t="s">
        <v>315</v>
      </c>
      <c r="F92" s="1" t="s">
        <v>19</v>
      </c>
      <c r="G92" s="8">
        <v>43901.58085648148</v>
      </c>
      <c r="H92" s="8">
        <v>43901.60306712963</v>
      </c>
      <c r="I92" s="1" t="s">
        <v>20</v>
      </c>
      <c r="J92" s="1"/>
      <c r="K92" s="4">
        <v>99.0</v>
      </c>
      <c r="L92" s="1"/>
      <c r="M92" s="1" t="str">
        <f t="shared" si="1"/>
        <v>Lurich-Vukeya</v>
      </c>
      <c r="N92" s="10">
        <v>68.88888888888889</v>
      </c>
      <c r="O92" s="10">
        <v>51.66666666666666</v>
      </c>
      <c r="P92" s="10">
        <v>60.27777777777777</v>
      </c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">
        <v>212</v>
      </c>
      <c r="B93" s="4">
        <v>9.0</v>
      </c>
      <c r="C93" s="1" t="s">
        <v>215</v>
      </c>
      <c r="D93" s="1" t="s">
        <v>318</v>
      </c>
      <c r="E93" s="1" t="s">
        <v>319</v>
      </c>
      <c r="F93" s="1" t="s">
        <v>19</v>
      </c>
      <c r="G93" s="8">
        <v>43902.58719907407</v>
      </c>
      <c r="H93" s="8">
        <v>43902.59820601852</v>
      </c>
      <c r="I93" s="1" t="s">
        <v>20</v>
      </c>
      <c r="J93" s="1"/>
      <c r="K93" s="4">
        <v>100.0</v>
      </c>
      <c r="L93" s="1"/>
      <c r="M93" s="1" t="str">
        <f t="shared" si="1"/>
        <v>Maeshela Seboka-Kekana</v>
      </c>
      <c r="N93" s="10">
        <v>70.55555555555554</v>
      </c>
      <c r="O93" s="10">
        <v>63.33333333333333</v>
      </c>
      <c r="P93" s="10">
        <v>66.94444444444443</v>
      </c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">
        <v>212</v>
      </c>
      <c r="B94" s="4">
        <v>9.0</v>
      </c>
      <c r="C94" s="1" t="s">
        <v>215</v>
      </c>
      <c r="D94" s="1" t="s">
        <v>323</v>
      </c>
      <c r="E94" s="1" t="s">
        <v>324</v>
      </c>
      <c r="F94" s="1" t="s">
        <v>19</v>
      </c>
      <c r="G94" s="8">
        <v>43901.58063657407</v>
      </c>
      <c r="H94" s="8">
        <v>43901.59747685185</v>
      </c>
      <c r="I94" s="1" t="s">
        <v>20</v>
      </c>
      <c r="J94" s="1"/>
      <c r="K94" s="4">
        <v>101.0</v>
      </c>
      <c r="L94" s="1"/>
      <c r="M94" s="1" t="str">
        <f t="shared" si="1"/>
        <v>Nqobile Siphesihle-Gwala</v>
      </c>
      <c r="N94" s="10">
        <v>65.55555555555554</v>
      </c>
      <c r="O94" s="10">
        <v>44.16666666666666</v>
      </c>
      <c r="P94" s="10">
        <v>54.8611111111111</v>
      </c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 t="s">
        <v>212</v>
      </c>
      <c r="B95" s="4">
        <v>9.0</v>
      </c>
      <c r="C95" s="1" t="s">
        <v>215</v>
      </c>
      <c r="D95" s="1" t="s">
        <v>328</v>
      </c>
      <c r="E95" s="1" t="s">
        <v>329</v>
      </c>
      <c r="F95" s="1" t="s">
        <v>19</v>
      </c>
      <c r="G95" s="8">
        <v>43902.58425925926</v>
      </c>
      <c r="H95" s="8">
        <v>43902.59797453704</v>
      </c>
      <c r="I95" s="1" t="s">
        <v>20</v>
      </c>
      <c r="J95" s="1"/>
      <c r="K95" s="4">
        <v>102.0</v>
      </c>
      <c r="L95" s="1"/>
      <c r="M95" s="1" t="str">
        <f t="shared" si="1"/>
        <v>Ntonhle-Dlamini</v>
      </c>
      <c r="N95" s="10">
        <v>51.50793650793651</v>
      </c>
      <c r="O95" s="10">
        <v>54.58333333333333</v>
      </c>
      <c r="P95" s="10">
        <v>53.04563492063492</v>
      </c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 t="s">
        <v>212</v>
      </c>
      <c r="B96" s="4">
        <v>9.0</v>
      </c>
      <c r="C96" s="1" t="s">
        <v>215</v>
      </c>
      <c r="D96" s="1" t="s">
        <v>332</v>
      </c>
      <c r="E96" s="1" t="s">
        <v>333</v>
      </c>
      <c r="F96" s="1" t="s">
        <v>19</v>
      </c>
      <c r="G96" s="8">
        <v>43901.58203703703</v>
      </c>
      <c r="H96" s="8">
        <v>43901.60905092592</v>
      </c>
      <c r="I96" s="1" t="s">
        <v>20</v>
      </c>
      <c r="J96" s="1"/>
      <c r="K96" s="4">
        <v>103.0</v>
      </c>
      <c r="L96" s="1"/>
      <c r="M96" s="1" t="str">
        <f t="shared" si="1"/>
        <v>Paballo-Mokhehle</v>
      </c>
      <c r="N96" s="10">
        <v>51.26984126984127</v>
      </c>
      <c r="O96" s="10">
        <v>31.66666666666667</v>
      </c>
      <c r="P96" s="10">
        <v>41.46825396825397</v>
      </c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 t="s">
        <v>212</v>
      </c>
      <c r="B97" s="4">
        <v>9.0</v>
      </c>
      <c r="C97" s="1" t="s">
        <v>215</v>
      </c>
      <c r="D97" s="1" t="s">
        <v>337</v>
      </c>
      <c r="E97" s="1" t="s">
        <v>338</v>
      </c>
      <c r="F97" s="1" t="s">
        <v>19</v>
      </c>
      <c r="G97" s="8">
        <v>43902.59512731482</v>
      </c>
      <c r="H97" s="8">
        <v>43902.60587962963</v>
      </c>
      <c r="I97" s="1" t="s">
        <v>20</v>
      </c>
      <c r="J97" s="1"/>
      <c r="K97" s="4">
        <v>105.0</v>
      </c>
      <c r="L97" s="1"/>
      <c r="M97" s="1" t="str">
        <f t="shared" si="1"/>
        <v>Rahul-Datwani</v>
      </c>
      <c r="N97" s="10">
        <v>75.31746031746032</v>
      </c>
      <c r="O97" s="10">
        <v>62.91666666666667</v>
      </c>
      <c r="P97" s="10">
        <v>69.1170634920635</v>
      </c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 t="s">
        <v>212</v>
      </c>
      <c r="B98" s="4">
        <v>9.0</v>
      </c>
      <c r="C98" s="1" t="s">
        <v>215</v>
      </c>
      <c r="D98" s="1" t="s">
        <v>341</v>
      </c>
      <c r="E98" s="1" t="s">
        <v>342</v>
      </c>
      <c r="F98" s="1" t="s">
        <v>19</v>
      </c>
      <c r="G98" s="8">
        <v>43901.58253472222</v>
      </c>
      <c r="H98" s="8">
        <v>43901.6006712963</v>
      </c>
      <c r="I98" s="1" t="s">
        <v>20</v>
      </c>
      <c r="J98" s="1"/>
      <c r="K98" s="4">
        <v>106.0</v>
      </c>
      <c r="L98" s="1"/>
      <c r="M98" s="1" t="str">
        <f t="shared" si="1"/>
        <v>Raul-Gowrie</v>
      </c>
      <c r="N98" s="10">
        <v>49.84126984126984</v>
      </c>
      <c r="O98" s="10">
        <v>39.16666666666666</v>
      </c>
      <c r="P98" s="10">
        <v>44.50396825396825</v>
      </c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 t="s">
        <v>212</v>
      </c>
      <c r="B99" s="4">
        <v>9.0</v>
      </c>
      <c r="C99" s="1" t="s">
        <v>215</v>
      </c>
      <c r="D99" s="1" t="s">
        <v>346</v>
      </c>
      <c r="E99" s="1" t="s">
        <v>347</v>
      </c>
      <c r="F99" s="1" t="s">
        <v>19</v>
      </c>
      <c r="G99" s="8">
        <v>43901.58172453703</v>
      </c>
      <c r="H99" s="8">
        <v>43901.60247685185</v>
      </c>
      <c r="I99" s="1" t="s">
        <v>20</v>
      </c>
      <c r="J99" s="1"/>
      <c r="K99" s="4">
        <v>107.0</v>
      </c>
      <c r="L99" s="1"/>
      <c r="M99" s="1" t="str">
        <f t="shared" si="1"/>
        <v>Regomoditswe Ororiseng-Mefolo</v>
      </c>
      <c r="N99" s="10">
        <v>46.11111111111111</v>
      </c>
      <c r="O99" s="10">
        <v>21.25</v>
      </c>
      <c r="P99" s="10">
        <v>33.68055555555556</v>
      </c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 t="s">
        <v>212</v>
      </c>
      <c r="B100" s="4">
        <v>9.0</v>
      </c>
      <c r="C100" s="1" t="s">
        <v>215</v>
      </c>
      <c r="D100" s="1" t="s">
        <v>349</v>
      </c>
      <c r="E100" s="1" t="s">
        <v>350</v>
      </c>
      <c r="F100" s="1" t="s">
        <v>19</v>
      </c>
      <c r="G100" s="8">
        <v>43902.59460648148</v>
      </c>
      <c r="H100" s="8">
        <v>43902.60725694444</v>
      </c>
      <c r="I100" s="1" t="s">
        <v>20</v>
      </c>
      <c r="J100" s="1"/>
      <c r="K100" s="4">
        <v>108.0</v>
      </c>
      <c r="L100" s="1"/>
      <c r="M100" s="1" t="str">
        <f t="shared" si="1"/>
        <v>Ronewa Rowen-Ogilvie</v>
      </c>
      <c r="N100" s="10">
        <v>51.50793650793651</v>
      </c>
      <c r="O100" s="10">
        <v>41.25</v>
      </c>
      <c r="P100" s="10">
        <v>46.37896825396825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 t="s">
        <v>212</v>
      </c>
      <c r="B101" s="4">
        <v>9.0</v>
      </c>
      <c r="C101" s="1" t="s">
        <v>215</v>
      </c>
      <c r="D101" s="1" t="s">
        <v>351</v>
      </c>
      <c r="E101" s="1" t="s">
        <v>352</v>
      </c>
      <c r="F101" s="1" t="s">
        <v>19</v>
      </c>
      <c r="G101" s="8">
        <v>43901.58164351852</v>
      </c>
      <c r="H101" s="8">
        <v>43901.60612268518</v>
      </c>
      <c r="I101" s="1" t="s">
        <v>20</v>
      </c>
      <c r="J101" s="1"/>
      <c r="K101" s="4">
        <v>104.0</v>
      </c>
      <c r="L101" s="1"/>
      <c r="M101" s="1" t="str">
        <f t="shared" si="1"/>
        <v>Roselyn-Mpete</v>
      </c>
      <c r="N101" s="10">
        <v>0.0</v>
      </c>
      <c r="O101" s="10">
        <v>30.41666666666667</v>
      </c>
      <c r="P101" s="10">
        <v>15.20833333333333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 t="s">
        <v>212</v>
      </c>
      <c r="B102" s="4">
        <v>9.0</v>
      </c>
      <c r="C102" s="1" t="s">
        <v>215</v>
      </c>
      <c r="D102" s="1" t="s">
        <v>353</v>
      </c>
      <c r="E102" s="1" t="s">
        <v>354</v>
      </c>
      <c r="F102" s="1" t="s">
        <v>19</v>
      </c>
      <c r="G102" s="8">
        <v>43902.59668981482</v>
      </c>
      <c r="H102" s="8">
        <v>43902.61181712963</v>
      </c>
      <c r="I102" s="1" t="s">
        <v>20</v>
      </c>
      <c r="J102" s="1"/>
      <c r="K102" s="4">
        <v>109.0</v>
      </c>
      <c r="L102" s="1"/>
      <c r="M102" s="1" t="str">
        <f t="shared" si="1"/>
        <v>Sambeswe-Swaartbooi</v>
      </c>
      <c r="N102" s="10">
        <v>51.19047619047619</v>
      </c>
      <c r="O102" s="10">
        <v>41.25</v>
      </c>
      <c r="P102" s="10">
        <v>46.22023809523809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 t="s">
        <v>212</v>
      </c>
      <c r="B103" s="4">
        <v>9.0</v>
      </c>
      <c r="C103" s="1" t="s">
        <v>215</v>
      </c>
      <c r="D103" s="1" t="s">
        <v>355</v>
      </c>
      <c r="E103" s="1" t="s">
        <v>356</v>
      </c>
      <c r="F103" s="1" t="s">
        <v>19</v>
      </c>
      <c r="G103" s="8">
        <v>43902.59569444445</v>
      </c>
      <c r="H103" s="8">
        <v>43902.60873842592</v>
      </c>
      <c r="I103" s="1" t="s">
        <v>20</v>
      </c>
      <c r="J103" s="1"/>
      <c r="K103" s="4">
        <v>110.0</v>
      </c>
      <c r="L103" s="1"/>
      <c r="M103" s="1" t="str">
        <f t="shared" si="1"/>
        <v>Sharayen-Pather</v>
      </c>
      <c r="N103" s="10">
        <v>66.42857142857142</v>
      </c>
      <c r="O103" s="10">
        <v>47.08333333333333</v>
      </c>
      <c r="P103" s="10">
        <v>56.75595238095237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 t="s">
        <v>212</v>
      </c>
      <c r="B104" s="4">
        <v>9.0</v>
      </c>
      <c r="C104" s="1" t="s">
        <v>215</v>
      </c>
      <c r="D104" s="1" t="s">
        <v>357</v>
      </c>
      <c r="E104" s="1" t="s">
        <v>358</v>
      </c>
      <c r="F104" s="1" t="s">
        <v>19</v>
      </c>
      <c r="G104" s="8">
        <v>43902.58417824074</v>
      </c>
      <c r="H104" s="8">
        <v>43902.59792824074</v>
      </c>
      <c r="I104" s="1" t="s">
        <v>20</v>
      </c>
      <c r="J104" s="1"/>
      <c r="K104" s="4">
        <v>111.0</v>
      </c>
      <c r="L104" s="1"/>
      <c r="M104" s="1" t="str">
        <f t="shared" si="1"/>
        <v>Skyla Lee-Komadinovic</v>
      </c>
      <c r="N104" s="10">
        <v>66.98412698412699</v>
      </c>
      <c r="O104" s="10">
        <v>48.75</v>
      </c>
      <c r="P104" s="10">
        <v>57.86706349206349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 t="s">
        <v>212</v>
      </c>
      <c r="B105" s="4">
        <v>9.0</v>
      </c>
      <c r="C105" s="1" t="s">
        <v>215</v>
      </c>
      <c r="D105" s="1" t="s">
        <v>359</v>
      </c>
      <c r="E105" s="1" t="s">
        <v>360</v>
      </c>
      <c r="F105" s="1" t="s">
        <v>19</v>
      </c>
      <c r="G105" s="8">
        <v>43901.58053240741</v>
      </c>
      <c r="H105" s="8">
        <v>43901.59708333333</v>
      </c>
      <c r="I105" s="1" t="s">
        <v>20</v>
      </c>
      <c r="J105" s="1"/>
      <c r="K105" s="4">
        <v>112.0</v>
      </c>
      <c r="L105" s="1"/>
      <c r="M105" s="1" t="str">
        <f t="shared" si="1"/>
        <v>Zoë Francesca-Joseph</v>
      </c>
      <c r="N105" s="10">
        <v>69.04761904761904</v>
      </c>
      <c r="O105" s="10">
        <v>36.66666666666666</v>
      </c>
      <c r="P105" s="10">
        <v>52.85714285714285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 t="s">
        <v>212</v>
      </c>
      <c r="B106" s="4">
        <v>9.0</v>
      </c>
      <c r="C106" s="1" t="s">
        <v>215</v>
      </c>
      <c r="D106" s="1" t="s">
        <v>192</v>
      </c>
      <c r="E106" s="1" t="s">
        <v>361</v>
      </c>
      <c r="F106" s="1" t="s">
        <v>19</v>
      </c>
      <c r="G106" s="8">
        <v>43902.59496527778</v>
      </c>
      <c r="H106" s="8">
        <v>43902.60846064815</v>
      </c>
      <c r="I106" s="1" t="s">
        <v>20</v>
      </c>
      <c r="J106" s="1"/>
      <c r="K106" s="4">
        <v>113.0</v>
      </c>
      <c r="L106" s="1"/>
      <c r="M106" s="1" t="str">
        <f t="shared" si="1"/>
        <v>Zzspare-2020-Zzspare4-9125</v>
      </c>
      <c r="N106" s="10">
        <v>53.65079365079365</v>
      </c>
      <c r="O106" s="10">
        <v>30.0</v>
      </c>
      <c r="P106" s="10">
        <v>41.82539682539682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 t="s">
        <v>212</v>
      </c>
      <c r="B107" s="4">
        <v>9.0</v>
      </c>
      <c r="C107" s="1" t="s">
        <v>215</v>
      </c>
      <c r="D107" s="1" t="s">
        <v>192</v>
      </c>
      <c r="E107" s="1" t="s">
        <v>362</v>
      </c>
      <c r="F107" s="1" t="s">
        <v>19</v>
      </c>
      <c r="G107" s="8">
        <v>43902.58432870371</v>
      </c>
      <c r="H107" s="8">
        <v>43902.60278935185</v>
      </c>
      <c r="I107" s="1" t="s">
        <v>20</v>
      </c>
      <c r="J107" s="1"/>
      <c r="K107" s="4">
        <v>110.0</v>
      </c>
      <c r="L107" s="1"/>
      <c r="M107" s="1" t="str">
        <f t="shared" si="1"/>
        <v>Zzspare-2020-Zzspare4-9126</v>
      </c>
      <c r="N107" s="10">
        <v>0.0</v>
      </c>
      <c r="O107" s="10">
        <v>34.16666666666666</v>
      </c>
      <c r="P107" s="10">
        <v>17.08333333333333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 t="s">
        <v>212</v>
      </c>
      <c r="B108" s="4">
        <v>9.0</v>
      </c>
      <c r="C108" s="1" t="s">
        <v>138</v>
      </c>
      <c r="D108" s="1" t="s">
        <v>363</v>
      </c>
      <c r="E108" s="1" t="s">
        <v>363</v>
      </c>
      <c r="F108" s="1" t="s">
        <v>19</v>
      </c>
      <c r="G108" s="8">
        <v>43901.58127314815</v>
      </c>
      <c r="H108" s="8">
        <v>43901.60761574074</v>
      </c>
      <c r="I108" s="1" t="s">
        <v>20</v>
      </c>
      <c r="J108" s="1"/>
      <c r="K108" s="4">
        <v>116.0</v>
      </c>
      <c r="L108" s="1"/>
      <c r="M108" s="1" t="str">
        <f t="shared" si="1"/>
        <v>Zz9anc03-Zz9anc03</v>
      </c>
      <c r="N108" s="10">
        <v>46.98412698412699</v>
      </c>
      <c r="O108" s="10">
        <v>32.5</v>
      </c>
      <c r="P108" s="10">
        <v>39.74206349206349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 t="s">
        <v>212</v>
      </c>
      <c r="B109" s="4">
        <v>9.0</v>
      </c>
      <c r="C109" s="1" t="s">
        <v>138</v>
      </c>
      <c r="D109" s="1" t="s">
        <v>364</v>
      </c>
      <c r="E109" s="1" t="s">
        <v>364</v>
      </c>
      <c r="F109" s="1" t="s">
        <v>19</v>
      </c>
      <c r="G109" s="8">
        <v>43901.5824537037</v>
      </c>
      <c r="H109" s="8">
        <v>43901.60138888889</v>
      </c>
      <c r="I109" s="1" t="s">
        <v>20</v>
      </c>
      <c r="J109" s="1"/>
      <c r="K109" s="4">
        <v>117.0</v>
      </c>
      <c r="L109" s="1"/>
      <c r="M109" s="1" t="str">
        <f t="shared" si="1"/>
        <v>Zz9anc04-Zz9anc04</v>
      </c>
      <c r="N109" s="10">
        <v>39.12698412698413</v>
      </c>
      <c r="O109" s="10">
        <v>17.5</v>
      </c>
      <c r="P109" s="10">
        <v>28.31349206349206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 t="s">
        <v>365</v>
      </c>
      <c r="B110" s="4">
        <v>9.0</v>
      </c>
      <c r="C110" s="1" t="s">
        <v>138</v>
      </c>
      <c r="D110" s="1" t="s">
        <v>366</v>
      </c>
      <c r="E110" s="1" t="s">
        <v>367</v>
      </c>
      <c r="F110" s="1" t="s">
        <v>19</v>
      </c>
      <c r="G110" s="8">
        <v>43878.58237268519</v>
      </c>
      <c r="H110" s="8">
        <v>43878.60302083333</v>
      </c>
      <c r="I110" s="1" t="s">
        <v>20</v>
      </c>
      <c r="J110" s="1"/>
      <c r="K110" s="4">
        <v>118.0</v>
      </c>
      <c r="L110" s="1"/>
      <c r="M110" s="1" t="str">
        <f t="shared" si="1"/>
        <v>Alexia-Argyrou</v>
      </c>
      <c r="N110" s="10">
        <v>58.65079365079365</v>
      </c>
      <c r="O110" s="10">
        <v>36.25</v>
      </c>
      <c r="P110" s="10">
        <v>47.45039682539682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 t="s">
        <v>365</v>
      </c>
      <c r="B111" s="4">
        <v>9.0</v>
      </c>
      <c r="C111" s="1" t="s">
        <v>138</v>
      </c>
      <c r="D111" s="1" t="s">
        <v>368</v>
      </c>
      <c r="E111" s="1" t="s">
        <v>369</v>
      </c>
      <c r="F111" s="1" t="s">
        <v>19</v>
      </c>
      <c r="G111" s="8">
        <v>43878.58952546296</v>
      </c>
      <c r="H111" s="8">
        <v>43878.60898148148</v>
      </c>
      <c r="I111" s="1" t="s">
        <v>20</v>
      </c>
      <c r="J111" s="1"/>
      <c r="K111" s="4">
        <v>119.0</v>
      </c>
      <c r="L111" s="1"/>
      <c r="M111" s="1" t="str">
        <f t="shared" si="1"/>
        <v>Alizwa-Mabinya</v>
      </c>
      <c r="N111" s="10">
        <v>52.46031746031746</v>
      </c>
      <c r="O111" s="10">
        <v>43.75</v>
      </c>
      <c r="P111" s="10">
        <v>48.10515873015873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 t="s">
        <v>365</v>
      </c>
      <c r="B112" s="4">
        <v>9.0</v>
      </c>
      <c r="C112" s="1" t="s">
        <v>138</v>
      </c>
      <c r="D112" s="1" t="s">
        <v>370</v>
      </c>
      <c r="E112" s="1" t="s">
        <v>371</v>
      </c>
      <c r="F112" s="1" t="s">
        <v>19</v>
      </c>
      <c r="G112" s="8">
        <v>43878.58623842592</v>
      </c>
      <c r="H112" s="8">
        <v>43878.60351851852</v>
      </c>
      <c r="I112" s="1" t="s">
        <v>20</v>
      </c>
      <c r="J112" s="1"/>
      <c r="K112" s="4">
        <v>120.0</v>
      </c>
      <c r="L112" s="1"/>
      <c r="M112" s="1" t="str">
        <f t="shared" si="1"/>
        <v>Caelin-Schipper</v>
      </c>
      <c r="N112" s="10">
        <v>25.55555555555555</v>
      </c>
      <c r="O112" s="10">
        <v>38.75</v>
      </c>
      <c r="P112" s="10">
        <v>32.15277777777778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 t="s">
        <v>365</v>
      </c>
      <c r="B113" s="4">
        <v>9.0</v>
      </c>
      <c r="C113" s="1" t="s">
        <v>138</v>
      </c>
      <c r="D113" s="1" t="s">
        <v>372</v>
      </c>
      <c r="E113" s="1" t="s">
        <v>373</v>
      </c>
      <c r="F113" s="1" t="s">
        <v>19</v>
      </c>
      <c r="G113" s="8">
        <v>43878.58380787037</v>
      </c>
      <c r="H113" s="8">
        <v>43878.59621527778</v>
      </c>
      <c r="I113" s="1" t="s">
        <v>20</v>
      </c>
      <c r="J113" s="1"/>
      <c r="K113" s="4">
        <v>121.0</v>
      </c>
      <c r="L113" s="1"/>
      <c r="M113" s="1" t="str">
        <f t="shared" si="1"/>
        <v>Cameron Leigh-Naicker</v>
      </c>
      <c r="N113" s="10">
        <v>35.47619047619047</v>
      </c>
      <c r="O113" s="10">
        <v>47.5</v>
      </c>
      <c r="P113" s="10">
        <v>41.48809523809524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 t="s">
        <v>365</v>
      </c>
      <c r="B114" s="4">
        <v>9.0</v>
      </c>
      <c r="C114" s="1" t="s">
        <v>138</v>
      </c>
      <c r="D114" s="1" t="s">
        <v>374</v>
      </c>
      <c r="E114" s="1" t="s">
        <v>375</v>
      </c>
      <c r="F114" s="1" t="s">
        <v>19</v>
      </c>
      <c r="G114" s="8">
        <v>43878.60387731482</v>
      </c>
      <c r="H114" s="8">
        <v>43878.60390046296</v>
      </c>
      <c r="I114" s="1" t="s">
        <v>20</v>
      </c>
      <c r="J114" s="1"/>
      <c r="K114" s="4">
        <v>122.0</v>
      </c>
      <c r="L114" s="1"/>
      <c r="M114" s="1" t="str">
        <f t="shared" si="1"/>
        <v>Daniela-Williams Rojas</v>
      </c>
      <c r="N114" s="10">
        <v>38.01587301587301</v>
      </c>
      <c r="O114" s="10">
        <v>29.16666666666667</v>
      </c>
      <c r="P114" s="10">
        <v>33.59126984126984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 t="s">
        <v>365</v>
      </c>
      <c r="B115" s="4">
        <v>9.0</v>
      </c>
      <c r="C115" s="1" t="s">
        <v>138</v>
      </c>
      <c r="D115" s="1" t="s">
        <v>376</v>
      </c>
      <c r="E115" s="1" t="s">
        <v>377</v>
      </c>
      <c r="F115" s="1" t="s">
        <v>19</v>
      </c>
      <c r="G115" s="8">
        <v>43878.60688657407</v>
      </c>
      <c r="H115" s="8">
        <v>43878.62599537037</v>
      </c>
      <c r="I115" s="1" t="s">
        <v>20</v>
      </c>
      <c r="J115" s="1"/>
      <c r="K115" s="4">
        <v>123.0</v>
      </c>
      <c r="L115" s="1"/>
      <c r="M115" s="1" t="str">
        <f t="shared" si="1"/>
        <v>Darian Reece-Martin</v>
      </c>
      <c r="N115" s="10">
        <v>46.26984126984127</v>
      </c>
      <c r="O115" s="10">
        <v>28.33333333333333</v>
      </c>
      <c r="P115" s="10">
        <v>37.3015873015873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 t="s">
        <v>365</v>
      </c>
      <c r="B116" s="4">
        <v>9.0</v>
      </c>
      <c r="C116" s="1" t="s">
        <v>138</v>
      </c>
      <c r="D116" s="1" t="s">
        <v>378</v>
      </c>
      <c r="E116" s="1" t="s">
        <v>180</v>
      </c>
      <c r="F116" s="1" t="s">
        <v>19</v>
      </c>
      <c r="G116" s="8">
        <v>43878.62275462963</v>
      </c>
      <c r="H116" s="8">
        <v>43878.62277777777</v>
      </c>
      <c r="I116" s="1" t="s">
        <v>20</v>
      </c>
      <c r="J116" s="1"/>
      <c r="K116" s="4">
        <v>124.0</v>
      </c>
      <c r="L116" s="1"/>
      <c r="M116" s="1" t="str">
        <f t="shared" si="1"/>
        <v>Dylan Jamie-Williams</v>
      </c>
      <c r="N116" s="10">
        <v>50.47619047619047</v>
      </c>
      <c r="O116" s="10">
        <v>46.66666666666666</v>
      </c>
      <c r="P116" s="10">
        <v>48.57142857142857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 t="s">
        <v>365</v>
      </c>
      <c r="B117" s="4">
        <v>9.0</v>
      </c>
      <c r="C117" s="1" t="s">
        <v>138</v>
      </c>
      <c r="D117" s="1" t="s">
        <v>379</v>
      </c>
      <c r="E117" s="1" t="s">
        <v>380</v>
      </c>
      <c r="F117" s="1" t="s">
        <v>19</v>
      </c>
      <c r="G117" s="8">
        <v>43878.57784722222</v>
      </c>
      <c r="H117" s="8">
        <v>43878.58956018519</v>
      </c>
      <c r="I117" s="1" t="s">
        <v>20</v>
      </c>
      <c r="J117" s="1"/>
      <c r="K117" s="4">
        <v>125.0</v>
      </c>
      <c r="L117" s="1"/>
      <c r="M117" s="1" t="str">
        <f t="shared" si="1"/>
        <v>Gerhard Max Erich-Leistner</v>
      </c>
      <c r="N117" s="10">
        <v>31.90476190476191</v>
      </c>
      <c r="O117" s="10">
        <v>30.41666666666667</v>
      </c>
      <c r="P117" s="10">
        <v>31.16071428571428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 t="s">
        <v>365</v>
      </c>
      <c r="B118" s="4">
        <v>9.0</v>
      </c>
      <c r="C118" s="1" t="s">
        <v>138</v>
      </c>
      <c r="D118" s="1" t="s">
        <v>381</v>
      </c>
      <c r="E118" s="1" t="s">
        <v>382</v>
      </c>
      <c r="F118" s="1" t="s">
        <v>19</v>
      </c>
      <c r="G118" s="8">
        <v>43878.57940972222</v>
      </c>
      <c r="H118" s="8">
        <v>43878.60328703704</v>
      </c>
      <c r="I118" s="1" t="s">
        <v>20</v>
      </c>
      <c r="J118" s="1"/>
      <c r="K118" s="4">
        <v>126.0</v>
      </c>
      <c r="L118" s="1"/>
      <c r="M118" s="1" t="str">
        <f t="shared" si="1"/>
        <v>Hannah Paige-Human</v>
      </c>
      <c r="N118" s="10">
        <v>53.57142857142857</v>
      </c>
      <c r="O118" s="10">
        <v>35.41666666666667</v>
      </c>
      <c r="P118" s="10">
        <v>44.49404761904762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 t="s">
        <v>365</v>
      </c>
      <c r="B119" s="4">
        <v>9.0</v>
      </c>
      <c r="C119" s="1" t="s">
        <v>138</v>
      </c>
      <c r="D119" s="1" t="s">
        <v>383</v>
      </c>
      <c r="E119" s="1" t="s">
        <v>384</v>
      </c>
      <c r="F119" s="1" t="s">
        <v>19</v>
      </c>
      <c r="G119" s="8">
        <v>43878.59751157407</v>
      </c>
      <c r="H119" s="8">
        <v>43878.61657407408</v>
      </c>
      <c r="I119" s="1" t="s">
        <v>20</v>
      </c>
      <c r="J119" s="1"/>
      <c r="K119" s="4">
        <v>127.0</v>
      </c>
      <c r="L119" s="1"/>
      <c r="M119" s="1" t="str">
        <f t="shared" si="1"/>
        <v>Iviwe Chulumanco Amani-Mpetsheni</v>
      </c>
      <c r="N119" s="10">
        <v>53.57142857142857</v>
      </c>
      <c r="O119" s="10">
        <v>49.16666666666666</v>
      </c>
      <c r="P119" s="10">
        <v>51.36904761904762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 t="s">
        <v>365</v>
      </c>
      <c r="B120" s="4">
        <v>9.0</v>
      </c>
      <c r="C120" s="1" t="s">
        <v>138</v>
      </c>
      <c r="D120" s="1" t="s">
        <v>385</v>
      </c>
      <c r="E120" s="1" t="s">
        <v>386</v>
      </c>
      <c r="F120" s="1" t="s">
        <v>19</v>
      </c>
      <c r="G120" s="8">
        <v>43878.59267361111</v>
      </c>
      <c r="H120" s="8">
        <v>43878.61009259259</v>
      </c>
      <c r="I120" s="1" t="s">
        <v>20</v>
      </c>
      <c r="J120" s="1"/>
      <c r="K120" s="4">
        <v>128.0</v>
      </c>
      <c r="L120" s="1"/>
      <c r="M120" s="1" t="str">
        <f t="shared" si="1"/>
        <v>Kabelo-Msibi</v>
      </c>
      <c r="N120" s="10">
        <v>50.15873015873016</v>
      </c>
      <c r="O120" s="10">
        <v>42.5</v>
      </c>
      <c r="P120" s="10">
        <v>46.32936507936508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 t="s">
        <v>365</v>
      </c>
      <c r="B121" s="4">
        <v>9.0</v>
      </c>
      <c r="C121" s="1" t="s">
        <v>138</v>
      </c>
      <c r="D121" s="1" t="s">
        <v>387</v>
      </c>
      <c r="E121" s="1" t="s">
        <v>388</v>
      </c>
      <c r="F121" s="1" t="s">
        <v>19</v>
      </c>
      <c r="G121" s="8">
        <v>43878.59324074074</v>
      </c>
      <c r="H121" s="8">
        <v>43878.61162037037</v>
      </c>
      <c r="I121" s="1" t="s">
        <v>20</v>
      </c>
      <c r="J121" s="1"/>
      <c r="K121" s="4">
        <v>129.0</v>
      </c>
      <c r="L121" s="1"/>
      <c r="M121" s="1" t="str">
        <f t="shared" si="1"/>
        <v>Kalakati Batlile-Molefe</v>
      </c>
      <c r="N121" s="10">
        <v>54.04761904761904</v>
      </c>
      <c r="O121" s="10">
        <v>53.75</v>
      </c>
      <c r="P121" s="10">
        <v>53.89880952380952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 t="s">
        <v>365</v>
      </c>
      <c r="B122" s="4">
        <v>9.0</v>
      </c>
      <c r="C122" s="1" t="s">
        <v>138</v>
      </c>
      <c r="D122" s="1" t="s">
        <v>389</v>
      </c>
      <c r="E122" s="1" t="s">
        <v>390</v>
      </c>
      <c r="F122" s="1" t="s">
        <v>19</v>
      </c>
      <c r="G122" s="8">
        <v>43878.59202546296</v>
      </c>
      <c r="H122" s="8">
        <v>43878.608125</v>
      </c>
      <c r="I122" s="1" t="s">
        <v>20</v>
      </c>
      <c r="J122" s="1"/>
      <c r="K122" s="4">
        <v>130.0</v>
      </c>
      <c r="L122" s="1"/>
      <c r="M122" s="1" t="str">
        <f t="shared" si="1"/>
        <v>Katlego Lavender Malose-Tlale</v>
      </c>
      <c r="N122" s="10">
        <v>58.8095238095238</v>
      </c>
      <c r="O122" s="10">
        <v>51.66666666666666</v>
      </c>
      <c r="P122" s="10">
        <v>55.23809523809523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 t="s">
        <v>365</v>
      </c>
      <c r="B123" s="4">
        <v>9.0</v>
      </c>
      <c r="C123" s="1" t="s">
        <v>138</v>
      </c>
      <c r="D123" s="1" t="s">
        <v>391</v>
      </c>
      <c r="E123" s="1" t="s">
        <v>392</v>
      </c>
      <c r="F123" s="1" t="s">
        <v>19</v>
      </c>
      <c r="G123" s="8">
        <v>43878.57841435185</v>
      </c>
      <c r="H123" s="8">
        <v>43878.59258101852</v>
      </c>
      <c r="I123" s="1" t="s">
        <v>20</v>
      </c>
      <c r="J123" s="1"/>
      <c r="K123" s="4">
        <v>131.0</v>
      </c>
      <c r="L123" s="1"/>
      <c r="M123" s="1" t="str">
        <f t="shared" si="1"/>
        <v>Keagan Jevon-Coetzee</v>
      </c>
      <c r="N123" s="10">
        <v>49.6031746031746</v>
      </c>
      <c r="O123" s="10">
        <v>27.08333333333333</v>
      </c>
      <c r="P123" s="10">
        <v>38.34325396825397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 t="s">
        <v>365</v>
      </c>
      <c r="B124" s="4">
        <v>9.0</v>
      </c>
      <c r="C124" s="1" t="s">
        <v>138</v>
      </c>
      <c r="D124" s="1" t="s">
        <v>393</v>
      </c>
      <c r="E124" s="1" t="s">
        <v>394</v>
      </c>
      <c r="F124" s="1" t="s">
        <v>19</v>
      </c>
      <c r="G124" s="8">
        <v>43878.58881944444</v>
      </c>
      <c r="H124" s="8">
        <v>43878.60002314814</v>
      </c>
      <c r="I124" s="1" t="s">
        <v>20</v>
      </c>
      <c r="J124" s="1"/>
      <c r="K124" s="4">
        <v>132.0</v>
      </c>
      <c r="L124" s="1"/>
      <c r="M124" s="1" t="str">
        <f t="shared" si="1"/>
        <v>Keitumetse-Sekhu</v>
      </c>
      <c r="N124" s="10">
        <v>36.19047619047619</v>
      </c>
      <c r="O124" s="10">
        <v>32.5</v>
      </c>
      <c r="P124" s="10">
        <v>34.34523809523809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 t="s">
        <v>365</v>
      </c>
      <c r="B125" s="4">
        <v>9.0</v>
      </c>
      <c r="C125" s="1" t="s">
        <v>138</v>
      </c>
      <c r="D125" s="1" t="s">
        <v>395</v>
      </c>
      <c r="E125" s="1" t="s">
        <v>396</v>
      </c>
      <c r="F125" s="1" t="s">
        <v>19</v>
      </c>
      <c r="G125" s="8">
        <v>43878.605</v>
      </c>
      <c r="H125" s="8">
        <v>43878.60502314815</v>
      </c>
      <c r="I125" s="1" t="s">
        <v>20</v>
      </c>
      <c r="J125" s="1"/>
      <c r="K125" s="4">
        <v>133.0</v>
      </c>
      <c r="L125" s="1"/>
      <c r="M125" s="1" t="str">
        <f t="shared" si="1"/>
        <v>Kyle Gerhard-van der Westhuizen</v>
      </c>
      <c r="N125" s="10">
        <v>51.19047619047619</v>
      </c>
      <c r="O125" s="10">
        <v>29.58333333333333</v>
      </c>
      <c r="P125" s="10">
        <v>40.38690476190476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 t="s">
        <v>365</v>
      </c>
      <c r="B126" s="4">
        <v>9.0</v>
      </c>
      <c r="C126" s="1" t="s">
        <v>138</v>
      </c>
      <c r="D126" s="1" t="s">
        <v>397</v>
      </c>
      <c r="E126" s="1" t="s">
        <v>398</v>
      </c>
      <c r="F126" s="1" t="s">
        <v>19</v>
      </c>
      <c r="G126" s="8">
        <v>43878.58925925926</v>
      </c>
      <c r="H126" s="8">
        <v>43878.60479166666</v>
      </c>
      <c r="I126" s="1" t="s">
        <v>20</v>
      </c>
      <c r="J126" s="1"/>
      <c r="K126" s="4">
        <v>134.0</v>
      </c>
      <c r="L126" s="1"/>
      <c r="M126" s="1" t="str">
        <f t="shared" si="1"/>
        <v>Lebogang Uthembekile-Gailele</v>
      </c>
      <c r="N126" s="10">
        <v>68.25396825396825</v>
      </c>
      <c r="O126" s="10">
        <v>57.5</v>
      </c>
      <c r="P126" s="10">
        <v>62.87698412698413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 t="s">
        <v>365</v>
      </c>
      <c r="B127" s="4">
        <v>9.0</v>
      </c>
      <c r="C127" s="1" t="s">
        <v>138</v>
      </c>
      <c r="D127" s="1" t="s">
        <v>399</v>
      </c>
      <c r="E127" s="1" t="s">
        <v>400</v>
      </c>
      <c r="F127" s="1" t="s">
        <v>19</v>
      </c>
      <c r="G127" s="8">
        <v>43878.59442129629</v>
      </c>
      <c r="H127" s="8">
        <v>43878.61510416667</v>
      </c>
      <c r="I127" s="1" t="s">
        <v>20</v>
      </c>
      <c r="J127" s="1"/>
      <c r="K127" s="4">
        <v>135.0</v>
      </c>
      <c r="L127" s="1"/>
      <c r="M127" s="1" t="str">
        <f t="shared" si="1"/>
        <v>Lebohang Mateka-Nkoga</v>
      </c>
      <c r="N127" s="10">
        <v>65.15873015873017</v>
      </c>
      <c r="O127" s="10">
        <v>41.25</v>
      </c>
      <c r="P127" s="10">
        <v>53.20436507936508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 t="s">
        <v>365</v>
      </c>
      <c r="B128" s="4">
        <v>9.0</v>
      </c>
      <c r="C128" s="1" t="s">
        <v>138</v>
      </c>
      <c r="D128" s="1" t="s">
        <v>401</v>
      </c>
      <c r="E128" s="1" t="s">
        <v>402</v>
      </c>
      <c r="F128" s="1" t="s">
        <v>19</v>
      </c>
      <c r="G128" s="8">
        <v>43878.5840625</v>
      </c>
      <c r="H128" s="8">
        <v>43878.5953125</v>
      </c>
      <c r="I128" s="1" t="s">
        <v>20</v>
      </c>
      <c r="J128" s="1"/>
      <c r="K128" s="4">
        <v>136.0</v>
      </c>
      <c r="L128" s="1"/>
      <c r="M128" s="1" t="str">
        <f t="shared" si="1"/>
        <v>Logan Rae-Pretorius</v>
      </c>
      <c r="N128" s="10">
        <v>50.79365079365079</v>
      </c>
      <c r="O128" s="10">
        <v>42.91666666666666</v>
      </c>
      <c r="P128" s="10">
        <v>46.85515873015873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 t="s">
        <v>365</v>
      </c>
      <c r="B129" s="4">
        <v>9.0</v>
      </c>
      <c r="C129" s="1" t="s">
        <v>138</v>
      </c>
      <c r="D129" s="1" t="s">
        <v>403</v>
      </c>
      <c r="E129" s="1" t="s">
        <v>307</v>
      </c>
      <c r="F129" s="1" t="s">
        <v>19</v>
      </c>
      <c r="G129" s="8">
        <v>43878.58954861111</v>
      </c>
      <c r="H129" s="8">
        <v>43878.60496527778</v>
      </c>
      <c r="I129" s="1" t="s">
        <v>20</v>
      </c>
      <c r="J129" s="1"/>
      <c r="K129" s="4">
        <v>137.0</v>
      </c>
      <c r="L129" s="1"/>
      <c r="M129" s="1" t="str">
        <f t="shared" si="1"/>
        <v>Mallane Rathabo-Mphahlele</v>
      </c>
      <c r="N129" s="10">
        <v>63.09523809523809</v>
      </c>
      <c r="O129" s="10">
        <v>37.5</v>
      </c>
      <c r="P129" s="10">
        <v>50.29761904761905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 t="s">
        <v>365</v>
      </c>
      <c r="B130" s="4">
        <v>9.0</v>
      </c>
      <c r="C130" s="1" t="s">
        <v>138</v>
      </c>
      <c r="D130" s="1" t="s">
        <v>404</v>
      </c>
      <c r="E130" s="1" t="s">
        <v>405</v>
      </c>
      <c r="F130" s="1" t="s">
        <v>19</v>
      </c>
      <c r="G130" s="8">
        <v>43878.61844907407</v>
      </c>
      <c r="H130" s="8">
        <v>43878.61847222222</v>
      </c>
      <c r="I130" s="1" t="s">
        <v>20</v>
      </c>
      <c r="J130" s="1"/>
      <c r="K130" s="4">
        <v>138.0</v>
      </c>
      <c r="L130" s="1"/>
      <c r="M130" s="1" t="str">
        <f t="shared" si="1"/>
        <v>Mikayla Hope-Reddy</v>
      </c>
      <c r="N130" s="10">
        <v>48.01587301587301</v>
      </c>
      <c r="O130" s="10">
        <v>44.58333333333334</v>
      </c>
      <c r="P130" s="10">
        <v>46.29960317460318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 t="s">
        <v>365</v>
      </c>
      <c r="B131" s="4">
        <v>9.0</v>
      </c>
      <c r="C131" s="1" t="s">
        <v>138</v>
      </c>
      <c r="D131" s="1" t="s">
        <v>406</v>
      </c>
      <c r="E131" s="1" t="s">
        <v>407</v>
      </c>
      <c r="F131" s="1" t="s">
        <v>19</v>
      </c>
      <c r="G131" s="8">
        <v>43878.60153935185</v>
      </c>
      <c r="H131" s="8">
        <v>43878.61581018518</v>
      </c>
      <c r="I131" s="1" t="s">
        <v>20</v>
      </c>
      <c r="J131" s="1"/>
      <c r="K131" s="4">
        <v>139.0</v>
      </c>
      <c r="L131" s="1"/>
      <c r="M131" s="1" t="str">
        <f t="shared" si="1"/>
        <v>Myrthe-Stone</v>
      </c>
      <c r="N131" s="10">
        <v>44.28571428571428</v>
      </c>
      <c r="O131" s="10">
        <v>41.66666666666666</v>
      </c>
      <c r="P131" s="10">
        <v>42.97619047619047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 t="s">
        <v>365</v>
      </c>
      <c r="B132" s="4">
        <v>9.0</v>
      </c>
      <c r="C132" s="1" t="s">
        <v>138</v>
      </c>
      <c r="D132" s="1" t="s">
        <v>408</v>
      </c>
      <c r="E132" s="1" t="s">
        <v>409</v>
      </c>
      <c r="F132" s="1" t="s">
        <v>19</v>
      </c>
      <c r="G132" s="8">
        <v>43878.61818287037</v>
      </c>
      <c r="H132" s="8">
        <v>43878.61820601852</v>
      </c>
      <c r="I132" s="1" t="s">
        <v>20</v>
      </c>
      <c r="J132" s="1"/>
      <c r="K132" s="4">
        <v>140.0</v>
      </c>
      <c r="L132" s="1"/>
      <c r="M132" s="1" t="str">
        <f t="shared" si="1"/>
        <v>Nkanyezi Okuhle-Trom</v>
      </c>
      <c r="N132" s="10">
        <v>67.22222222222223</v>
      </c>
      <c r="O132" s="10">
        <v>34.58333333333334</v>
      </c>
      <c r="P132" s="10">
        <v>50.90277777777779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 t="s">
        <v>365</v>
      </c>
      <c r="B133" s="4">
        <v>9.0</v>
      </c>
      <c r="C133" s="1" t="s">
        <v>138</v>
      </c>
      <c r="D133" s="1" t="s">
        <v>410</v>
      </c>
      <c r="E133" s="1" t="s">
        <v>411</v>
      </c>
      <c r="F133" s="1" t="s">
        <v>19</v>
      </c>
      <c r="G133" s="8">
        <v>43878.58630787037</v>
      </c>
      <c r="H133" s="8">
        <v>43878.61157407407</v>
      </c>
      <c r="I133" s="1" t="s">
        <v>20</v>
      </c>
      <c r="J133" s="1"/>
      <c r="K133" s="4">
        <v>141.0</v>
      </c>
      <c r="L133" s="1"/>
      <c r="M133" s="1" t="str">
        <f t="shared" si="1"/>
        <v>Nkosinathi-Mahlangu</v>
      </c>
      <c r="N133" s="10">
        <v>63.57142857142857</v>
      </c>
      <c r="O133" s="10">
        <v>26.25</v>
      </c>
      <c r="P133" s="10">
        <v>44.91071428571428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 t="s">
        <v>365</v>
      </c>
      <c r="B134" s="4">
        <v>9.0</v>
      </c>
      <c r="C134" s="1" t="s">
        <v>138</v>
      </c>
      <c r="D134" s="1" t="s">
        <v>412</v>
      </c>
      <c r="E134" s="1" t="s">
        <v>413</v>
      </c>
      <c r="F134" s="1" t="s">
        <v>19</v>
      </c>
      <c r="G134" s="8">
        <v>43878.58255787037</v>
      </c>
      <c r="H134" s="8">
        <v>43878.60320601852</v>
      </c>
      <c r="I134" s="1" t="s">
        <v>20</v>
      </c>
      <c r="J134" s="1"/>
      <c r="K134" s="4">
        <v>142.0</v>
      </c>
      <c r="L134" s="1"/>
      <c r="M134" s="1" t="str">
        <f t="shared" si="1"/>
        <v>Reagile Tshiamo-Hlabane</v>
      </c>
      <c r="N134" s="10">
        <v>76.82539682539682</v>
      </c>
      <c r="O134" s="10">
        <v>35.41666666666666</v>
      </c>
      <c r="P134" s="10">
        <v>56.12103174603175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 t="s">
        <v>365</v>
      </c>
      <c r="B135" s="4">
        <v>9.0</v>
      </c>
      <c r="C135" s="1" t="s">
        <v>138</v>
      </c>
      <c r="D135" s="1" t="s">
        <v>414</v>
      </c>
      <c r="E135" s="1" t="s">
        <v>415</v>
      </c>
      <c r="F135" s="1" t="s">
        <v>19</v>
      </c>
      <c r="G135" s="8">
        <v>43878.58104166666</v>
      </c>
      <c r="H135" s="8">
        <v>43878.59925925926</v>
      </c>
      <c r="I135" s="1" t="s">
        <v>20</v>
      </c>
      <c r="J135" s="1"/>
      <c r="K135" s="4">
        <v>143.0</v>
      </c>
      <c r="L135" s="1"/>
      <c r="M135" s="1" t="str">
        <f t="shared" si="1"/>
        <v>Rendani Denzel-Nkomo</v>
      </c>
      <c r="N135" s="10">
        <v>36.19047619047619</v>
      </c>
      <c r="O135" s="10">
        <v>34.58333333333334</v>
      </c>
      <c r="P135" s="10">
        <v>35.38690476190476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 t="s">
        <v>365</v>
      </c>
      <c r="B136" s="4">
        <v>9.0</v>
      </c>
      <c r="C136" s="1" t="s">
        <v>138</v>
      </c>
      <c r="D136" s="1" t="s">
        <v>416</v>
      </c>
      <c r="E136" s="1" t="s">
        <v>417</v>
      </c>
      <c r="F136" s="1" t="s">
        <v>19</v>
      </c>
      <c r="G136" s="8">
        <v>43878.58390046296</v>
      </c>
      <c r="H136" s="8">
        <v>43878.59912037037</v>
      </c>
      <c r="I136" s="1" t="s">
        <v>20</v>
      </c>
      <c r="J136" s="1"/>
      <c r="K136" s="4">
        <v>144.0</v>
      </c>
      <c r="L136" s="1"/>
      <c r="M136" s="1" t="str">
        <f t="shared" si="1"/>
        <v>Siphokazi Qhawokazi Njabulo-Msongweni</v>
      </c>
      <c r="N136" s="10">
        <v>75.87301587301587</v>
      </c>
      <c r="O136" s="10">
        <v>50.0</v>
      </c>
      <c r="P136" s="10">
        <v>62.93650793650794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 t="s">
        <v>365</v>
      </c>
      <c r="B137" s="4">
        <v>9.0</v>
      </c>
      <c r="C137" s="1" t="s">
        <v>138</v>
      </c>
      <c r="D137" s="1" t="s">
        <v>418</v>
      </c>
      <c r="E137" s="1" t="s">
        <v>419</v>
      </c>
      <c r="F137" s="1" t="s">
        <v>19</v>
      </c>
      <c r="G137" s="8">
        <v>43878.59377314815</v>
      </c>
      <c r="H137" s="8">
        <v>43878.60673611111</v>
      </c>
      <c r="I137" s="1" t="s">
        <v>20</v>
      </c>
      <c r="J137" s="1"/>
      <c r="K137" s="4">
        <v>145.0</v>
      </c>
      <c r="L137" s="1"/>
      <c r="M137" s="1" t="str">
        <f t="shared" si="1"/>
        <v>Teagan Electra-Soar</v>
      </c>
      <c r="N137" s="10">
        <v>45.47619047619047</v>
      </c>
      <c r="O137" s="10">
        <v>46.25</v>
      </c>
      <c r="P137" s="10">
        <v>45.86309523809524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 t="s">
        <v>365</v>
      </c>
      <c r="B138" s="4">
        <v>9.0</v>
      </c>
      <c r="C138" s="1" t="s">
        <v>138</v>
      </c>
      <c r="D138" s="1" t="s">
        <v>420</v>
      </c>
      <c r="E138" s="1" t="s">
        <v>421</v>
      </c>
      <c r="F138" s="1" t="s">
        <v>19</v>
      </c>
      <c r="G138" s="8">
        <v>43878.58846064815</v>
      </c>
      <c r="H138" s="8">
        <v>43878.60089120371</v>
      </c>
      <c r="I138" s="1" t="s">
        <v>20</v>
      </c>
      <c r="J138" s="1"/>
      <c r="K138" s="4">
        <v>146.0</v>
      </c>
      <c r="L138" s="1"/>
      <c r="M138" s="1" t="str">
        <f t="shared" si="1"/>
        <v>Thakunda Kwazi-Sifolo</v>
      </c>
      <c r="N138" s="10">
        <v>47.77777777777777</v>
      </c>
      <c r="O138" s="10">
        <v>46.25</v>
      </c>
      <c r="P138" s="10">
        <v>47.01388888888889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 t="s">
        <v>365</v>
      </c>
      <c r="B139" s="4">
        <v>9.0</v>
      </c>
      <c r="C139" s="1" t="s">
        <v>138</v>
      </c>
      <c r="D139" s="1" t="s">
        <v>422</v>
      </c>
      <c r="E139" s="1" t="s">
        <v>423</v>
      </c>
      <c r="F139" s="1" t="s">
        <v>19</v>
      </c>
      <c r="G139" s="8">
        <v>43878.59972222222</v>
      </c>
      <c r="H139" s="8">
        <v>43878.62494212963</v>
      </c>
      <c r="I139" s="1" t="s">
        <v>20</v>
      </c>
      <c r="J139" s="1"/>
      <c r="K139" s="4">
        <v>147.0</v>
      </c>
      <c r="L139" s="1"/>
      <c r="M139" s="1" t="str">
        <f t="shared" si="1"/>
        <v>Thato-Mogakabe</v>
      </c>
      <c r="N139" s="10">
        <v>33.17460317460317</v>
      </c>
      <c r="O139" s="10">
        <v>27.08333333333333</v>
      </c>
      <c r="P139" s="10">
        <v>30.12896825396825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 t="s">
        <v>365</v>
      </c>
      <c r="B140" s="4">
        <v>9.0</v>
      </c>
      <c r="C140" s="1" t="s">
        <v>138</v>
      </c>
      <c r="D140" s="1" t="s">
        <v>424</v>
      </c>
      <c r="E140" s="1" t="s">
        <v>223</v>
      </c>
      <c r="F140" s="1" t="s">
        <v>19</v>
      </c>
      <c r="G140" s="8">
        <v>43878.58401620371</v>
      </c>
      <c r="H140" s="8">
        <v>43878.59385416667</v>
      </c>
      <c r="I140" s="1" t="s">
        <v>20</v>
      </c>
      <c r="J140" s="1"/>
      <c r="K140" s="4">
        <v>148.0</v>
      </c>
      <c r="L140" s="1"/>
      <c r="M140" s="1" t="str">
        <f t="shared" si="1"/>
        <v>Viashen-Pillay</v>
      </c>
      <c r="N140" s="10">
        <v>45.71428571428571</v>
      </c>
      <c r="O140" s="10">
        <v>50.0</v>
      </c>
      <c r="P140" s="10">
        <v>47.85714285714285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 t="s">
        <v>365</v>
      </c>
      <c r="B141" s="4">
        <v>9.0</v>
      </c>
      <c r="C141" s="1" t="s">
        <v>138</v>
      </c>
      <c r="D141" s="1" t="s">
        <v>425</v>
      </c>
      <c r="E141" s="1" t="s">
        <v>426</v>
      </c>
      <c r="F141" s="1" t="s">
        <v>19</v>
      </c>
      <c r="G141" s="8">
        <v>43878.58053240741</v>
      </c>
      <c r="H141" s="8">
        <v>43878.60408564815</v>
      </c>
      <c r="I141" s="1" t="s">
        <v>20</v>
      </c>
      <c r="J141" s="1"/>
      <c r="K141" s="4">
        <v>149.0</v>
      </c>
      <c r="L141" s="1"/>
      <c r="M141" s="1" t="str">
        <f t="shared" si="1"/>
        <v>Vuk-Brankovic</v>
      </c>
      <c r="N141" s="10">
        <v>37.6984126984127</v>
      </c>
      <c r="O141" s="10">
        <v>36.25</v>
      </c>
      <c r="P141" s="10">
        <v>36.97420634920635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 t="s">
        <v>365</v>
      </c>
      <c r="B142" s="4">
        <v>9.0</v>
      </c>
      <c r="C142" s="1" t="s">
        <v>138</v>
      </c>
      <c r="D142" s="1" t="s">
        <v>427</v>
      </c>
      <c r="E142" s="1" t="s">
        <v>428</v>
      </c>
      <c r="F142" s="1" t="s">
        <v>19</v>
      </c>
      <c r="G142" s="8">
        <v>43878.60429398148</v>
      </c>
      <c r="H142" s="8">
        <v>43878.61869212963</v>
      </c>
      <c r="I142" s="1" t="s">
        <v>20</v>
      </c>
      <c r="J142" s="1"/>
      <c r="K142" s="4">
        <v>150.0</v>
      </c>
      <c r="L142" s="1"/>
      <c r="M142" s="1" t="str">
        <f t="shared" si="1"/>
        <v>Yenziwe Owami Mthunzi Junior-Madiya</v>
      </c>
      <c r="N142" s="10">
        <v>27.22222222222222</v>
      </c>
      <c r="O142" s="10">
        <v>20.0</v>
      </c>
      <c r="P142" s="10">
        <v>23.61111111111111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 t="s">
        <v>365</v>
      </c>
      <c r="B143" s="4">
        <v>9.0</v>
      </c>
      <c r="C143" s="1" t="s">
        <v>138</v>
      </c>
      <c r="D143" s="1" t="s">
        <v>192</v>
      </c>
      <c r="E143" s="1" t="s">
        <v>429</v>
      </c>
      <c r="F143" s="1" t="s">
        <v>19</v>
      </c>
      <c r="G143" s="8">
        <v>43878.58767361111</v>
      </c>
      <c r="H143" s="8">
        <v>43878.61346064815</v>
      </c>
      <c r="I143" s="1" t="s">
        <v>20</v>
      </c>
      <c r="J143" s="1"/>
      <c r="K143" s="4">
        <v>151.0</v>
      </c>
      <c r="L143" s="1"/>
      <c r="M143" s="1" t="str">
        <f t="shared" si="1"/>
        <v>Zzspare-2020-Zzspare4-9134</v>
      </c>
      <c r="N143" s="10">
        <v>40.47619047619047</v>
      </c>
      <c r="O143" s="10">
        <v>53.33333333333334</v>
      </c>
      <c r="P143" s="10">
        <v>46.9047619047619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 t="s">
        <v>365</v>
      </c>
      <c r="B144" s="4">
        <v>9.0</v>
      </c>
      <c r="C144" s="1" t="s">
        <v>138</v>
      </c>
      <c r="D144" s="1" t="s">
        <v>192</v>
      </c>
      <c r="E144" s="1" t="s">
        <v>430</v>
      </c>
      <c r="F144" s="1" t="s">
        <v>19</v>
      </c>
      <c r="G144" s="8">
        <v>43878.60122685185</v>
      </c>
      <c r="H144" s="8">
        <v>43878.62627314815</v>
      </c>
      <c r="I144" s="1" t="s">
        <v>20</v>
      </c>
      <c r="J144" s="1"/>
      <c r="K144" s="4">
        <v>152.0</v>
      </c>
      <c r="L144" s="1"/>
      <c r="M144" s="1" t="str">
        <f t="shared" si="1"/>
        <v>Zzspare-2020-Zzspare4-9135</v>
      </c>
      <c r="N144" s="10">
        <v>32.14285714285714</v>
      </c>
      <c r="O144" s="10">
        <v>28.33333333333333</v>
      </c>
      <c r="P144" s="10">
        <v>30.23809523809523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 t="s">
        <v>365</v>
      </c>
      <c r="B145" s="4">
        <v>9.0</v>
      </c>
      <c r="C145" s="1" t="s">
        <v>138</v>
      </c>
      <c r="D145" s="1" t="s">
        <v>192</v>
      </c>
      <c r="E145" s="1" t="s">
        <v>431</v>
      </c>
      <c r="F145" s="1" t="s">
        <v>19</v>
      </c>
      <c r="G145" s="8">
        <v>43878.60015046296</v>
      </c>
      <c r="H145" s="8">
        <v>43878.62513888889</v>
      </c>
      <c r="I145" s="1" t="s">
        <v>20</v>
      </c>
      <c r="J145" s="1"/>
      <c r="K145" s="4">
        <v>153.0</v>
      </c>
      <c r="L145" s="1"/>
      <c r="M145" s="1" t="str">
        <f t="shared" si="1"/>
        <v>Zzspare-2020-Zzspare4-9136</v>
      </c>
      <c r="N145" s="10">
        <v>54.68253968253968</v>
      </c>
      <c r="O145" s="10">
        <v>30.0</v>
      </c>
      <c r="P145" s="10">
        <v>42.34126984126983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 t="s">
        <v>126</v>
      </c>
      <c r="B146" s="4">
        <v>9.0</v>
      </c>
      <c r="C146" s="1" t="s">
        <v>129</v>
      </c>
      <c r="D146" s="1" t="s">
        <v>133</v>
      </c>
      <c r="E146" s="1" t="s">
        <v>134</v>
      </c>
      <c r="F146" s="1" t="s">
        <v>19</v>
      </c>
      <c r="G146" s="8">
        <v>43875.43375</v>
      </c>
      <c r="H146" s="8">
        <v>43875.44673611111</v>
      </c>
      <c r="I146" s="1" t="s">
        <v>20</v>
      </c>
      <c r="J146" s="1"/>
      <c r="K146" s="4">
        <v>154.0</v>
      </c>
      <c r="L146" s="1"/>
      <c r="M146" s="1" t="str">
        <f t="shared" si="1"/>
        <v>Aaliyah Takara-Weston</v>
      </c>
      <c r="N146" s="10">
        <v>42.77777777777777</v>
      </c>
      <c r="O146" s="10">
        <v>23.33333333333333</v>
      </c>
      <c r="P146" s="10">
        <v>33.05555555555555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 t="s">
        <v>126</v>
      </c>
      <c r="B147" s="4">
        <v>9.0</v>
      </c>
      <c r="C147" s="1" t="s">
        <v>129</v>
      </c>
      <c r="D147" s="1" t="s">
        <v>166</v>
      </c>
      <c r="E147" s="1" t="s">
        <v>167</v>
      </c>
      <c r="F147" s="1" t="s">
        <v>19</v>
      </c>
      <c r="G147" s="8">
        <v>43878.47401620371</v>
      </c>
      <c r="H147" s="8">
        <v>43878.4883449074</v>
      </c>
      <c r="I147" s="1" t="s">
        <v>20</v>
      </c>
      <c r="J147" s="1"/>
      <c r="K147" s="4">
        <v>155.0</v>
      </c>
      <c r="L147" s="1"/>
      <c r="M147" s="1" t="str">
        <f t="shared" si="1"/>
        <v>Aashiq Ali-Mahomed</v>
      </c>
      <c r="N147" s="10">
        <v>57.61904761904761</v>
      </c>
      <c r="O147" s="10">
        <v>37.91666666666667</v>
      </c>
      <c r="P147" s="10">
        <v>47.76785714285714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 t="s">
        <v>126</v>
      </c>
      <c r="B148" s="4">
        <v>9.0</v>
      </c>
      <c r="C148" s="1" t="s">
        <v>129</v>
      </c>
      <c r="D148" s="1" t="s">
        <v>181</v>
      </c>
      <c r="E148" s="1" t="s">
        <v>182</v>
      </c>
      <c r="F148" s="1" t="s">
        <v>19</v>
      </c>
      <c r="G148" s="8">
        <v>43875.5283449074</v>
      </c>
      <c r="H148" s="8">
        <v>43875.54619212963</v>
      </c>
      <c r="I148" s="1" t="s">
        <v>20</v>
      </c>
      <c r="J148" s="1"/>
      <c r="K148" s="4">
        <v>156.0</v>
      </c>
      <c r="L148" s="1"/>
      <c r="M148" s="1" t="str">
        <f t="shared" si="1"/>
        <v>Arinda-Botha</v>
      </c>
      <c r="N148" s="10">
        <v>60.3968253968254</v>
      </c>
      <c r="O148" s="10">
        <v>67.91666666666667</v>
      </c>
      <c r="P148" s="10">
        <v>64.15674603174604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 t="s">
        <v>126</v>
      </c>
      <c r="B149" s="4">
        <v>9.0</v>
      </c>
      <c r="C149" s="1" t="s">
        <v>129</v>
      </c>
      <c r="D149" s="1" t="s">
        <v>432</v>
      </c>
      <c r="E149" s="1" t="s">
        <v>433</v>
      </c>
      <c r="F149" s="1" t="s">
        <v>19</v>
      </c>
      <c r="G149" s="8">
        <v>43875.43785879629</v>
      </c>
      <c r="H149" s="8">
        <v>43875.45473379629</v>
      </c>
      <c r="I149" s="1" t="s">
        <v>20</v>
      </c>
      <c r="J149" s="1"/>
      <c r="K149" s="4">
        <v>157.0</v>
      </c>
      <c r="L149" s="1"/>
      <c r="M149" s="1" t="str">
        <f t="shared" si="1"/>
        <v>Asiphe Owam-Matyana</v>
      </c>
      <c r="N149" s="10">
        <v>45.71428571428571</v>
      </c>
      <c r="O149" s="10">
        <v>45.0</v>
      </c>
      <c r="P149" s="10">
        <v>45.35714285714285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 t="s">
        <v>126</v>
      </c>
      <c r="B150" s="4">
        <v>9.0</v>
      </c>
      <c r="C150" s="1" t="s">
        <v>129</v>
      </c>
      <c r="D150" s="1" t="s">
        <v>434</v>
      </c>
      <c r="E150" s="1" t="s">
        <v>435</v>
      </c>
      <c r="F150" s="1" t="s">
        <v>19</v>
      </c>
      <c r="G150" s="8">
        <v>43875.50528935185</v>
      </c>
      <c r="H150" s="8">
        <v>43875.51528935185</v>
      </c>
      <c r="I150" s="1" t="s">
        <v>20</v>
      </c>
      <c r="J150" s="1"/>
      <c r="K150" s="4">
        <v>158.0</v>
      </c>
      <c r="L150" s="1"/>
      <c r="M150" s="1" t="str">
        <f t="shared" si="1"/>
        <v>Kaedon-Naidoo</v>
      </c>
      <c r="N150" s="10">
        <v>50.23809523809523</v>
      </c>
      <c r="O150" s="10">
        <v>35.41666666666666</v>
      </c>
      <c r="P150" s="10">
        <v>42.82738095238095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 t="s">
        <v>126</v>
      </c>
      <c r="B151" s="4">
        <v>9.0</v>
      </c>
      <c r="C151" s="1" t="s">
        <v>129</v>
      </c>
      <c r="D151" s="1" t="s">
        <v>436</v>
      </c>
      <c r="E151" s="1" t="s">
        <v>437</v>
      </c>
      <c r="F151" s="1" t="s">
        <v>19</v>
      </c>
      <c r="G151" s="8">
        <v>43875.44153935185</v>
      </c>
      <c r="H151" s="8">
        <v>43875.45855324074</v>
      </c>
      <c r="I151" s="1" t="s">
        <v>20</v>
      </c>
      <c r="J151" s="1"/>
      <c r="K151" s="4">
        <v>159.0</v>
      </c>
      <c r="L151" s="1"/>
      <c r="M151" s="1" t="str">
        <f t="shared" si="1"/>
        <v>Keabetswe Benjamin-Ntseare</v>
      </c>
      <c r="N151" s="10">
        <v>65.15873015873015</v>
      </c>
      <c r="O151" s="10">
        <v>51.25</v>
      </c>
      <c r="P151" s="10">
        <v>58.20436507936508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 t="s">
        <v>126</v>
      </c>
      <c r="B152" s="4">
        <v>9.0</v>
      </c>
      <c r="C152" s="1" t="s">
        <v>129</v>
      </c>
      <c r="D152" s="1" t="s">
        <v>438</v>
      </c>
      <c r="E152" s="1" t="s">
        <v>439</v>
      </c>
      <c r="F152" s="1" t="s">
        <v>19</v>
      </c>
      <c r="G152" s="8">
        <v>43875.43527777777</v>
      </c>
      <c r="H152" s="8">
        <v>43875.44863425926</v>
      </c>
      <c r="I152" s="1" t="s">
        <v>20</v>
      </c>
      <c r="J152" s="1"/>
      <c r="K152" s="4">
        <v>160.0</v>
      </c>
      <c r="L152" s="1"/>
      <c r="M152" s="1" t="str">
        <f t="shared" si="1"/>
        <v>Kiara Lindsay-Pienaar</v>
      </c>
      <c r="N152" s="10">
        <v>60.79365079365079</v>
      </c>
      <c r="O152" s="10">
        <v>42.08333333333333</v>
      </c>
      <c r="P152" s="10">
        <v>51.43849206349206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 t="s">
        <v>126</v>
      </c>
      <c r="B153" s="4">
        <v>9.0</v>
      </c>
      <c r="C153" s="1" t="s">
        <v>129</v>
      </c>
      <c r="D153" s="1" t="s">
        <v>440</v>
      </c>
      <c r="E153" s="1" t="s">
        <v>441</v>
      </c>
      <c r="F153" s="1" t="s">
        <v>19</v>
      </c>
      <c r="G153" s="8">
        <v>43875.52028935185</v>
      </c>
      <c r="H153" s="8">
        <v>43875.5334375</v>
      </c>
      <c r="I153" s="1" t="s">
        <v>20</v>
      </c>
      <c r="J153" s="1"/>
      <c r="K153" s="4">
        <v>161.0</v>
      </c>
      <c r="L153" s="1"/>
      <c r="M153" s="1" t="str">
        <f t="shared" si="1"/>
        <v>Lamla Kamogetswe-Rulashe</v>
      </c>
      <c r="N153" s="10">
        <v>51.74603174603175</v>
      </c>
      <c r="O153" s="10">
        <v>35.0</v>
      </c>
      <c r="P153" s="10">
        <v>43.37301587301587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 t="s">
        <v>126</v>
      </c>
      <c r="B154" s="4">
        <v>9.0</v>
      </c>
      <c r="C154" s="1" t="s">
        <v>129</v>
      </c>
      <c r="D154" s="1" t="s">
        <v>442</v>
      </c>
      <c r="E154" s="1" t="s">
        <v>443</v>
      </c>
      <c r="F154" s="1" t="s">
        <v>19</v>
      </c>
      <c r="G154" s="8">
        <v>43878.49479166666</v>
      </c>
      <c r="H154" s="8">
        <v>43878.5116087963</v>
      </c>
      <c r="I154" s="1" t="s">
        <v>20</v>
      </c>
      <c r="J154" s="1"/>
      <c r="K154" s="4">
        <v>162.0</v>
      </c>
      <c r="L154" s="1"/>
      <c r="M154" s="1" t="str">
        <f t="shared" si="1"/>
        <v>Letago-Mogomane</v>
      </c>
      <c r="N154" s="10">
        <v>58.73015873015873</v>
      </c>
      <c r="O154" s="10">
        <v>47.08333333333334</v>
      </c>
      <c r="P154" s="10">
        <v>52.90674603174603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 t="s">
        <v>126</v>
      </c>
      <c r="B155" s="4">
        <v>9.0</v>
      </c>
      <c r="C155" s="1" t="s">
        <v>129</v>
      </c>
      <c r="D155" s="1" t="s">
        <v>444</v>
      </c>
      <c r="E155" s="1" t="s">
        <v>445</v>
      </c>
      <c r="F155" s="1" t="s">
        <v>19</v>
      </c>
      <c r="G155" s="8">
        <v>43875.43990740741</v>
      </c>
      <c r="H155" s="8">
        <v>43875.4533912037</v>
      </c>
      <c r="I155" s="1" t="s">
        <v>20</v>
      </c>
      <c r="J155" s="1"/>
      <c r="K155" s="4">
        <v>163.0</v>
      </c>
      <c r="L155" s="1"/>
      <c r="M155" s="1" t="str">
        <f t="shared" si="1"/>
        <v>Mahlatse-Pitjeng</v>
      </c>
      <c r="N155" s="10">
        <v>53.57142857142857</v>
      </c>
      <c r="O155" s="10">
        <v>45.0</v>
      </c>
      <c r="P155" s="10">
        <v>49.28571428571428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 t="s">
        <v>126</v>
      </c>
      <c r="B156" s="4">
        <v>9.0</v>
      </c>
      <c r="C156" s="1" t="s">
        <v>129</v>
      </c>
      <c r="D156" s="1" t="s">
        <v>446</v>
      </c>
      <c r="E156" s="1" t="s">
        <v>447</v>
      </c>
      <c r="F156" s="1" t="s">
        <v>19</v>
      </c>
      <c r="G156" s="8">
        <v>43875.52296296296</v>
      </c>
      <c r="H156" s="8">
        <v>43875.53601851852</v>
      </c>
      <c r="I156" s="1" t="s">
        <v>20</v>
      </c>
      <c r="J156" s="1"/>
      <c r="K156" s="4">
        <v>164.0</v>
      </c>
      <c r="L156" s="1"/>
      <c r="M156" s="1" t="str">
        <f t="shared" si="1"/>
        <v>Mbali Karabo-Masina</v>
      </c>
      <c r="N156" s="10">
        <v>55.95238095238095</v>
      </c>
      <c r="O156" s="10">
        <v>40.0</v>
      </c>
      <c r="P156" s="10">
        <v>47.97619047619047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 t="s">
        <v>126</v>
      </c>
      <c r="B157" s="4">
        <v>9.0</v>
      </c>
      <c r="C157" s="1" t="s">
        <v>129</v>
      </c>
      <c r="D157" s="1" t="s">
        <v>448</v>
      </c>
      <c r="E157" s="1" t="s">
        <v>449</v>
      </c>
      <c r="F157" s="1" t="s">
        <v>19</v>
      </c>
      <c r="G157" s="8">
        <v>43875.44229166667</v>
      </c>
      <c r="H157" s="8">
        <v>43875.46060185185</v>
      </c>
      <c r="I157" s="1" t="s">
        <v>20</v>
      </c>
      <c r="J157" s="1"/>
      <c r="K157" s="4">
        <v>165.0</v>
      </c>
      <c r="L157" s="1"/>
      <c r="M157" s="1" t="str">
        <f t="shared" si="1"/>
        <v>Mthunzi-Sibuyi</v>
      </c>
      <c r="N157" s="10">
        <v>35.87301587301587</v>
      </c>
      <c r="O157" s="10">
        <v>33.33333333333334</v>
      </c>
      <c r="P157" s="10">
        <v>34.60317460317461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 t="s">
        <v>126</v>
      </c>
      <c r="B158" s="4">
        <v>9.0</v>
      </c>
      <c r="C158" s="1" t="s">
        <v>129</v>
      </c>
      <c r="D158" s="1" t="s">
        <v>450</v>
      </c>
      <c r="E158" s="1" t="s">
        <v>451</v>
      </c>
      <c r="F158" s="1" t="s">
        <v>19</v>
      </c>
      <c r="G158" s="8">
        <v>43875.44168981481</v>
      </c>
      <c r="H158" s="8">
        <v>43875.45831018518</v>
      </c>
      <c r="I158" s="1" t="s">
        <v>20</v>
      </c>
      <c r="J158" s="1"/>
      <c r="K158" s="4">
        <v>166.0</v>
      </c>
      <c r="L158" s="1"/>
      <c r="M158" s="1" t="str">
        <f t="shared" si="1"/>
        <v>Naledi Pocia-Ratlhagana</v>
      </c>
      <c r="N158" s="10">
        <v>28.17460317460317</v>
      </c>
      <c r="O158" s="10">
        <v>25.41666666666667</v>
      </c>
      <c r="P158" s="10">
        <v>26.79563492063492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 t="s">
        <v>126</v>
      </c>
      <c r="B159" s="4">
        <v>9.0</v>
      </c>
      <c r="C159" s="1" t="s">
        <v>129</v>
      </c>
      <c r="D159" s="1" t="s">
        <v>452</v>
      </c>
      <c r="E159" s="1" t="s">
        <v>453</v>
      </c>
      <c r="F159" s="1" t="s">
        <v>19</v>
      </c>
      <c r="G159" s="8">
        <v>43875.45271990741</v>
      </c>
      <c r="H159" s="8">
        <v>43875.46506944444</v>
      </c>
      <c r="I159" s="1" t="s">
        <v>20</v>
      </c>
      <c r="J159" s="1"/>
      <c r="K159" s="4">
        <v>167.0</v>
      </c>
      <c r="L159" s="1"/>
      <c r="M159" s="1" t="str">
        <f t="shared" si="1"/>
        <v>Rio Sherwin-Jacobus</v>
      </c>
      <c r="N159" s="10">
        <v>61.50793650793651</v>
      </c>
      <c r="O159" s="10">
        <v>37.08333333333334</v>
      </c>
      <c r="P159" s="10">
        <v>49.29563492063492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 t="s">
        <v>126</v>
      </c>
      <c r="B160" s="4">
        <v>9.0</v>
      </c>
      <c r="C160" s="1" t="s">
        <v>129</v>
      </c>
      <c r="D160" s="1" t="s">
        <v>454</v>
      </c>
      <c r="E160" s="1" t="s">
        <v>455</v>
      </c>
      <c r="F160" s="1" t="s">
        <v>19</v>
      </c>
      <c r="G160" s="8">
        <v>43875.53039351852</v>
      </c>
      <c r="H160" s="8">
        <v>43875.54792824074</v>
      </c>
      <c r="I160" s="1" t="s">
        <v>20</v>
      </c>
      <c r="J160" s="1"/>
      <c r="K160" s="4">
        <v>168.0</v>
      </c>
      <c r="L160" s="1"/>
      <c r="M160" s="1" t="str">
        <f t="shared" si="1"/>
        <v>Tafadzwa Harry-Mutengwa</v>
      </c>
      <c r="N160" s="10">
        <v>51.66666666666666</v>
      </c>
      <c r="O160" s="10">
        <v>43.33333333333334</v>
      </c>
      <c r="P160" s="10">
        <v>47.5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 t="s">
        <v>126</v>
      </c>
      <c r="B161" s="4">
        <v>9.0</v>
      </c>
      <c r="C161" s="1" t="s">
        <v>129</v>
      </c>
      <c r="D161" s="1" t="s">
        <v>456</v>
      </c>
      <c r="E161" s="1" t="s">
        <v>457</v>
      </c>
      <c r="F161" s="1" t="s">
        <v>19</v>
      </c>
      <c r="G161" s="8">
        <v>43875.43609953704</v>
      </c>
      <c r="H161" s="8">
        <v>43875.4519212963</v>
      </c>
      <c r="I161" s="1" t="s">
        <v>20</v>
      </c>
      <c r="J161" s="1"/>
      <c r="K161" s="4">
        <v>169.0</v>
      </c>
      <c r="L161" s="1"/>
      <c r="M161" s="1" t="str">
        <f t="shared" si="1"/>
        <v>Tiago Filippe-Maia</v>
      </c>
      <c r="N161" s="10">
        <v>53.88888888888889</v>
      </c>
      <c r="O161" s="10">
        <v>40.83333333333333</v>
      </c>
      <c r="P161" s="10">
        <v>47.36111111111111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 t="s">
        <v>126</v>
      </c>
      <c r="B162" s="4">
        <v>9.0</v>
      </c>
      <c r="C162" s="1" t="s">
        <v>129</v>
      </c>
      <c r="D162" s="1" t="s">
        <v>192</v>
      </c>
      <c r="E162" s="1" t="s">
        <v>458</v>
      </c>
      <c r="F162" s="1" t="s">
        <v>19</v>
      </c>
      <c r="G162" s="8">
        <v>43875.44626157408</v>
      </c>
      <c r="H162" s="8">
        <v>43875.46596064815</v>
      </c>
      <c r="I162" s="1" t="s">
        <v>20</v>
      </c>
      <c r="J162" s="1"/>
      <c r="K162" s="4">
        <v>170.0</v>
      </c>
      <c r="L162" s="1"/>
      <c r="M162" s="1" t="str">
        <f t="shared" si="1"/>
        <v>Zzspare-2020-Zzspare4-9068</v>
      </c>
      <c r="N162" s="10">
        <v>28.25396825396825</v>
      </c>
      <c r="O162" s="10">
        <v>28.33333333333333</v>
      </c>
      <c r="P162" s="10">
        <v>28.29365079365079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 t="s">
        <v>126</v>
      </c>
      <c r="B163" s="4">
        <v>9.0</v>
      </c>
      <c r="C163" s="1" t="s">
        <v>129</v>
      </c>
      <c r="D163" s="1" t="s">
        <v>192</v>
      </c>
      <c r="E163" s="1" t="s">
        <v>459</v>
      </c>
      <c r="F163" s="1" t="s">
        <v>19</v>
      </c>
      <c r="G163" s="8">
        <v>43875.52071759259</v>
      </c>
      <c r="H163" s="8">
        <v>43875.5330787037</v>
      </c>
      <c r="I163" s="1" t="s">
        <v>20</v>
      </c>
      <c r="J163" s="1"/>
      <c r="K163" s="4">
        <v>171.0</v>
      </c>
      <c r="L163" s="1"/>
      <c r="M163" s="1" t="str">
        <f t="shared" si="1"/>
        <v>Zzspare-2020-Zzspare4-9069</v>
      </c>
      <c r="N163" s="10">
        <v>53.49206349206349</v>
      </c>
      <c r="O163" s="10">
        <v>27.5</v>
      </c>
      <c r="P163" s="10">
        <v>40.49603174603175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 t="s">
        <v>126</v>
      </c>
      <c r="B164" s="4">
        <v>9.0</v>
      </c>
      <c r="C164" s="1" t="s">
        <v>129</v>
      </c>
      <c r="D164" s="1" t="s">
        <v>192</v>
      </c>
      <c r="E164" s="1" t="s">
        <v>460</v>
      </c>
      <c r="F164" s="1" t="s">
        <v>19</v>
      </c>
      <c r="G164" s="8">
        <v>43875.51556712963</v>
      </c>
      <c r="H164" s="8">
        <v>43875.52711805556</v>
      </c>
      <c r="I164" s="1" t="s">
        <v>20</v>
      </c>
      <c r="J164" s="1"/>
      <c r="K164" s="4">
        <v>172.0</v>
      </c>
      <c r="L164" s="1"/>
      <c r="M164" s="1" t="str">
        <f t="shared" si="1"/>
        <v>Zzspare-2020-Zzspare4-9070</v>
      </c>
      <c r="N164" s="10">
        <v>72.53968253968253</v>
      </c>
      <c r="O164" s="10">
        <v>42.08333333333333</v>
      </c>
      <c r="P164" s="10">
        <v>57.31150793650793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 t="s">
        <v>126</v>
      </c>
      <c r="B165" s="4">
        <v>9.0</v>
      </c>
      <c r="C165" s="1" t="s">
        <v>191</v>
      </c>
      <c r="D165" s="1" t="s">
        <v>461</v>
      </c>
      <c r="E165" s="1" t="s">
        <v>462</v>
      </c>
      <c r="F165" s="1" t="s">
        <v>19</v>
      </c>
      <c r="G165" s="8">
        <v>43875.52335648148</v>
      </c>
      <c r="H165" s="8">
        <v>43875.53579861111</v>
      </c>
      <c r="I165" s="1" t="s">
        <v>20</v>
      </c>
      <c r="J165" s="1"/>
      <c r="K165" s="4">
        <v>173.0</v>
      </c>
      <c r="L165" s="1"/>
      <c r="M165" s="1" t="str">
        <f t="shared" si="1"/>
        <v>Alistair Charles-Kuppusamy</v>
      </c>
      <c r="N165" s="10">
        <v>44.12698412698413</v>
      </c>
      <c r="O165" s="10">
        <v>25.41666666666667</v>
      </c>
      <c r="P165" s="10">
        <v>34.7718253968254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 t="s">
        <v>126</v>
      </c>
      <c r="B166" s="4">
        <v>9.0</v>
      </c>
      <c r="C166" s="1" t="s">
        <v>191</v>
      </c>
      <c r="D166" s="1" t="s">
        <v>463</v>
      </c>
      <c r="E166" s="1" t="s">
        <v>464</v>
      </c>
      <c r="F166" s="1" t="s">
        <v>19</v>
      </c>
      <c r="G166" s="8">
        <v>43875.55709490741</v>
      </c>
      <c r="H166" s="8">
        <v>43875.57667824074</v>
      </c>
      <c r="I166" s="1" t="s">
        <v>20</v>
      </c>
      <c r="J166" s="1"/>
      <c r="K166" s="4">
        <v>174.0</v>
      </c>
      <c r="L166" s="1"/>
      <c r="M166" s="1" t="str">
        <f t="shared" si="1"/>
        <v>Annette Masego-Fortuin</v>
      </c>
      <c r="N166" s="10">
        <v>84.68253968253968</v>
      </c>
      <c r="O166" s="10">
        <v>61.25</v>
      </c>
      <c r="P166" s="10">
        <v>72.96626984126985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 t="s">
        <v>126</v>
      </c>
      <c r="B167" s="4">
        <v>9.0</v>
      </c>
      <c r="C167" s="1" t="s">
        <v>191</v>
      </c>
      <c r="D167" s="1" t="s">
        <v>465</v>
      </c>
      <c r="E167" s="1" t="s">
        <v>466</v>
      </c>
      <c r="F167" s="1" t="s">
        <v>19</v>
      </c>
      <c r="G167" s="8">
        <v>43875.51116898148</v>
      </c>
      <c r="H167" s="8">
        <v>43875.52450231482</v>
      </c>
      <c r="I167" s="1" t="s">
        <v>20</v>
      </c>
      <c r="J167" s="1"/>
      <c r="K167" s="4">
        <v>175.0</v>
      </c>
      <c r="L167" s="1"/>
      <c r="M167" s="1" t="str">
        <f t="shared" si="1"/>
        <v>Chiraag-Ramnanan</v>
      </c>
      <c r="N167" s="10">
        <v>33.80952380952381</v>
      </c>
      <c r="O167" s="10">
        <v>34.58333333333334</v>
      </c>
      <c r="P167" s="10">
        <v>34.19642857142857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 t="s">
        <v>126</v>
      </c>
      <c r="B168" s="4">
        <v>9.0</v>
      </c>
      <c r="C168" s="1" t="s">
        <v>191</v>
      </c>
      <c r="D168" s="1" t="s">
        <v>467</v>
      </c>
      <c r="E168" s="1" t="s">
        <v>468</v>
      </c>
      <c r="F168" s="1" t="s">
        <v>19</v>
      </c>
      <c r="G168" s="8">
        <v>43875.52236111111</v>
      </c>
      <c r="H168" s="8">
        <v>43875.5356712963</v>
      </c>
      <c r="I168" s="1" t="s">
        <v>20</v>
      </c>
      <c r="J168" s="1"/>
      <c r="K168" s="4">
        <v>176.0</v>
      </c>
      <c r="L168" s="1"/>
      <c r="M168" s="1" t="str">
        <f t="shared" si="1"/>
        <v>Jordyn Jane-Pieterse</v>
      </c>
      <c r="N168" s="10">
        <v>70.07936507936508</v>
      </c>
      <c r="O168" s="10">
        <v>52.91666666666666</v>
      </c>
      <c r="P168" s="10">
        <v>61.49801587301587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 t="s">
        <v>126</v>
      </c>
      <c r="B169" s="4">
        <v>9.0</v>
      </c>
      <c r="C169" s="1" t="s">
        <v>191</v>
      </c>
      <c r="D169" s="1" t="s">
        <v>469</v>
      </c>
      <c r="E169" s="1" t="s">
        <v>470</v>
      </c>
      <c r="F169" s="1" t="s">
        <v>19</v>
      </c>
      <c r="G169" s="8">
        <v>43875.43790509259</v>
      </c>
      <c r="H169" s="8">
        <v>43875.45435185185</v>
      </c>
      <c r="I169" s="1" t="s">
        <v>20</v>
      </c>
      <c r="J169" s="1"/>
      <c r="K169" s="4">
        <v>177.0</v>
      </c>
      <c r="L169" s="1"/>
      <c r="M169" s="1" t="str">
        <f t="shared" si="1"/>
        <v>Kieran James-Grant</v>
      </c>
      <c r="N169" s="10">
        <v>43.57142857142857</v>
      </c>
      <c r="O169" s="10">
        <v>44.16666666666666</v>
      </c>
      <c r="P169" s="10">
        <v>43.86904761904762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 t="s">
        <v>126</v>
      </c>
      <c r="B170" s="4">
        <v>9.0</v>
      </c>
      <c r="C170" s="1" t="s">
        <v>191</v>
      </c>
      <c r="D170" s="1" t="s">
        <v>471</v>
      </c>
      <c r="E170" s="1" t="s">
        <v>472</v>
      </c>
      <c r="F170" s="1" t="s">
        <v>19</v>
      </c>
      <c r="G170" s="8">
        <v>43875.53094907408</v>
      </c>
      <c r="H170" s="8">
        <v>43875.54818287037</v>
      </c>
      <c r="I170" s="1" t="s">
        <v>20</v>
      </c>
      <c r="J170" s="1"/>
      <c r="K170" s="4">
        <v>178.0</v>
      </c>
      <c r="L170" s="1"/>
      <c r="M170" s="1" t="str">
        <f t="shared" si="1"/>
        <v>Magashi Boikano-Diago</v>
      </c>
      <c r="N170" s="10">
        <v>49.6031746031746</v>
      </c>
      <c r="O170" s="10">
        <v>29.58333333333333</v>
      </c>
      <c r="P170" s="10">
        <v>39.59325396825397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 t="s">
        <v>126</v>
      </c>
      <c r="B171" s="4">
        <v>9.0</v>
      </c>
      <c r="C171" s="1" t="s">
        <v>191</v>
      </c>
      <c r="D171" s="1" t="s">
        <v>473</v>
      </c>
      <c r="E171" s="1" t="s">
        <v>474</v>
      </c>
      <c r="F171" s="1" t="s">
        <v>19</v>
      </c>
      <c r="G171" s="8">
        <v>43875.53271990741</v>
      </c>
      <c r="H171" s="8">
        <v>43875.54475694444</v>
      </c>
      <c r="I171" s="1" t="s">
        <v>20</v>
      </c>
      <c r="J171" s="1"/>
      <c r="K171" s="4">
        <v>179.0</v>
      </c>
      <c r="L171" s="1"/>
      <c r="M171" s="1" t="str">
        <f t="shared" si="1"/>
        <v>Mallakai-Mitchell</v>
      </c>
      <c r="N171" s="10">
        <v>52.46031746031746</v>
      </c>
      <c r="O171" s="10">
        <v>32.5</v>
      </c>
      <c r="P171" s="10">
        <v>42.48015873015873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 t="s">
        <v>126</v>
      </c>
      <c r="B172" s="4">
        <v>9.0</v>
      </c>
      <c r="C172" s="1" t="s">
        <v>191</v>
      </c>
      <c r="D172" s="1" t="s">
        <v>475</v>
      </c>
      <c r="E172" s="1" t="s">
        <v>476</v>
      </c>
      <c r="F172" s="1" t="s">
        <v>19</v>
      </c>
      <c r="G172" s="8">
        <v>43875.45130787037</v>
      </c>
      <c r="H172" s="8">
        <v>43875.47251157407</v>
      </c>
      <c r="I172" s="1" t="s">
        <v>20</v>
      </c>
      <c r="J172" s="1"/>
      <c r="K172" s="4">
        <v>180.0</v>
      </c>
      <c r="L172" s="1"/>
      <c r="M172" s="1" t="str">
        <f t="shared" si="1"/>
        <v>Ntumberi Lungile Martin-Rikhotso</v>
      </c>
      <c r="N172" s="10">
        <v>46.98412698412699</v>
      </c>
      <c r="O172" s="10">
        <v>43.75</v>
      </c>
      <c r="P172" s="10">
        <v>45.36706349206349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 t="s">
        <v>126</v>
      </c>
      <c r="B173" s="4">
        <v>9.0</v>
      </c>
      <c r="C173" s="1" t="s">
        <v>191</v>
      </c>
      <c r="D173" s="1" t="s">
        <v>477</v>
      </c>
      <c r="E173" s="1" t="s">
        <v>319</v>
      </c>
      <c r="F173" s="1" t="s">
        <v>19</v>
      </c>
      <c r="G173" s="8">
        <v>43875.51645833333</v>
      </c>
      <c r="H173" s="8">
        <v>43875.53444444444</v>
      </c>
      <c r="I173" s="1" t="s">
        <v>20</v>
      </c>
      <c r="J173" s="1"/>
      <c r="K173" s="4">
        <v>181.0</v>
      </c>
      <c r="L173" s="1"/>
      <c r="M173" s="1" t="str">
        <f t="shared" si="1"/>
        <v>Relebogile Lethabo-Kekana</v>
      </c>
      <c r="N173" s="10">
        <v>42.22222222222222</v>
      </c>
      <c r="O173" s="10">
        <v>23.33333333333333</v>
      </c>
      <c r="P173" s="10">
        <v>32.77777777777778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 t="s">
        <v>126</v>
      </c>
      <c r="B174" s="4">
        <v>9.0</v>
      </c>
      <c r="C174" s="1" t="s">
        <v>191</v>
      </c>
      <c r="D174" s="1" t="s">
        <v>478</v>
      </c>
      <c r="E174" s="1" t="s">
        <v>479</v>
      </c>
      <c r="F174" s="1" t="s">
        <v>19</v>
      </c>
      <c r="G174" s="8">
        <v>43875.44170138889</v>
      </c>
      <c r="H174" s="8">
        <v>43875.45511574074</v>
      </c>
      <c r="I174" s="1" t="s">
        <v>20</v>
      </c>
      <c r="J174" s="1"/>
      <c r="K174" s="4">
        <v>182.0</v>
      </c>
      <c r="L174" s="1"/>
      <c r="M174" s="1" t="str">
        <f t="shared" si="1"/>
        <v>Sharif-Mohamed</v>
      </c>
      <c r="N174" s="10">
        <v>26.11111111111111</v>
      </c>
      <c r="O174" s="10">
        <v>39.58333333333333</v>
      </c>
      <c r="P174" s="10">
        <v>32.84722222222222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 t="s">
        <v>126</v>
      </c>
      <c r="B175" s="4">
        <v>9.0</v>
      </c>
      <c r="C175" s="1" t="s">
        <v>191</v>
      </c>
      <c r="D175" s="1" t="s">
        <v>480</v>
      </c>
      <c r="E175" s="1" t="s">
        <v>479</v>
      </c>
      <c r="F175" s="1" t="s">
        <v>19</v>
      </c>
      <c r="G175" s="8">
        <v>43875.43450231481</v>
      </c>
      <c r="H175" s="8">
        <v>43875.44732638889</v>
      </c>
      <c r="I175" s="1" t="s">
        <v>20</v>
      </c>
      <c r="J175" s="1"/>
      <c r="K175" s="4">
        <v>183.0</v>
      </c>
      <c r="L175" s="1"/>
      <c r="M175" s="1" t="str">
        <f t="shared" si="1"/>
        <v>Sharifa-Mohamed</v>
      </c>
      <c r="N175" s="10">
        <v>36.74603174603175</v>
      </c>
      <c r="O175" s="10">
        <v>26.66666666666667</v>
      </c>
      <c r="P175" s="10">
        <v>31.70634920634921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 t="s">
        <v>126</v>
      </c>
      <c r="B176" s="4">
        <v>9.0</v>
      </c>
      <c r="C176" s="1" t="s">
        <v>191</v>
      </c>
      <c r="D176" s="1" t="s">
        <v>481</v>
      </c>
      <c r="E176" s="1" t="s">
        <v>435</v>
      </c>
      <c r="F176" s="1" t="s">
        <v>19</v>
      </c>
      <c r="G176" s="8">
        <v>43875.43320601852</v>
      </c>
      <c r="H176" s="8">
        <v>43875.44613425926</v>
      </c>
      <c r="I176" s="1" t="s">
        <v>20</v>
      </c>
      <c r="J176" s="1"/>
      <c r="K176" s="4">
        <v>184.0</v>
      </c>
      <c r="L176" s="1"/>
      <c r="M176" s="1" t="str">
        <f t="shared" si="1"/>
        <v>Shreyan-Naidoo</v>
      </c>
      <c r="N176" s="10">
        <v>51.26984126984127</v>
      </c>
      <c r="O176" s="10">
        <v>41.66666666666667</v>
      </c>
      <c r="P176" s="10">
        <v>46.46825396825398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 t="s">
        <v>126</v>
      </c>
      <c r="B177" s="4">
        <v>9.0</v>
      </c>
      <c r="C177" s="1" t="s">
        <v>191</v>
      </c>
      <c r="D177" s="1" t="s">
        <v>482</v>
      </c>
      <c r="E177" s="1" t="s">
        <v>483</v>
      </c>
      <c r="F177" s="1" t="s">
        <v>19</v>
      </c>
      <c r="G177" s="8">
        <v>43875.43569444444</v>
      </c>
      <c r="H177" s="8">
        <v>43875.45177083334</v>
      </c>
      <c r="I177" s="1" t="s">
        <v>20</v>
      </c>
      <c r="J177" s="1"/>
      <c r="K177" s="4">
        <v>185.0</v>
      </c>
      <c r="L177" s="1"/>
      <c r="M177" s="1" t="str">
        <f t="shared" si="1"/>
        <v>Tanatswa Ashley-Munjeri</v>
      </c>
      <c r="N177" s="10">
        <v>59.84126984126983</v>
      </c>
      <c r="O177" s="10">
        <v>32.5</v>
      </c>
      <c r="P177" s="10">
        <v>46.17063492063492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 t="s">
        <v>126</v>
      </c>
      <c r="B178" s="4">
        <v>9.0</v>
      </c>
      <c r="C178" s="1" t="s">
        <v>191</v>
      </c>
      <c r="D178" s="1" t="s">
        <v>484</v>
      </c>
      <c r="E178" s="1" t="s">
        <v>485</v>
      </c>
      <c r="F178" s="1" t="s">
        <v>19</v>
      </c>
      <c r="G178" s="8">
        <v>43875.52034722222</v>
      </c>
      <c r="H178" s="8">
        <v>43875.53741898148</v>
      </c>
      <c r="I178" s="1" t="s">
        <v>20</v>
      </c>
      <c r="J178" s="1"/>
      <c r="K178" s="4">
        <v>186.0</v>
      </c>
      <c r="L178" s="1"/>
      <c r="M178" s="1" t="str">
        <f t="shared" si="1"/>
        <v>Zusiphe-Venkile</v>
      </c>
      <c r="N178" s="10">
        <v>74.28571428571428</v>
      </c>
      <c r="O178" s="10">
        <v>47.5</v>
      </c>
      <c r="P178" s="10">
        <v>60.89285714285714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 t="s">
        <v>126</v>
      </c>
      <c r="B179" s="4">
        <v>9.0</v>
      </c>
      <c r="C179" s="1" t="s">
        <v>191</v>
      </c>
      <c r="D179" s="1" t="s">
        <v>192</v>
      </c>
      <c r="E179" s="1" t="s">
        <v>486</v>
      </c>
      <c r="F179" s="1" t="s">
        <v>19</v>
      </c>
      <c r="G179" s="8">
        <v>43875.51579861111</v>
      </c>
      <c r="H179" s="8">
        <v>43875.52469907407</v>
      </c>
      <c r="I179" s="1" t="s">
        <v>20</v>
      </c>
      <c r="J179" s="1"/>
      <c r="K179" s="4">
        <v>187.0</v>
      </c>
      <c r="L179" s="1"/>
      <c r="M179" s="1" t="str">
        <f t="shared" si="1"/>
        <v>Zzspare-2020-Zzspare4-9071</v>
      </c>
      <c r="N179" s="10">
        <v>51.34920634920635</v>
      </c>
      <c r="O179" s="10">
        <v>35.83333333333333</v>
      </c>
      <c r="P179" s="10">
        <v>43.59126984126983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 t="s">
        <v>126</v>
      </c>
      <c r="B180" s="4">
        <v>9.0</v>
      </c>
      <c r="C180" s="1" t="s">
        <v>191</v>
      </c>
      <c r="D180" s="1" t="s">
        <v>192</v>
      </c>
      <c r="E180" s="1" t="s">
        <v>487</v>
      </c>
      <c r="F180" s="1" t="s">
        <v>19</v>
      </c>
      <c r="G180" s="8">
        <v>43875.48855324074</v>
      </c>
      <c r="H180" s="8">
        <v>43875.50262731482</v>
      </c>
      <c r="I180" s="1" t="s">
        <v>20</v>
      </c>
      <c r="J180" s="1"/>
      <c r="K180" s="4">
        <v>188.0</v>
      </c>
      <c r="L180" s="1"/>
      <c r="M180" s="1" t="str">
        <f t="shared" si="1"/>
        <v>Zzspare-2020-Zzspare4-9072</v>
      </c>
      <c r="N180" s="10">
        <v>35.0</v>
      </c>
      <c r="O180" s="10">
        <v>46.66666666666667</v>
      </c>
      <c r="P180" s="10">
        <v>40.83333333333334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 t="s">
        <v>126</v>
      </c>
      <c r="B181" s="4">
        <v>9.0</v>
      </c>
      <c r="C181" s="1" t="s">
        <v>191</v>
      </c>
      <c r="D181" s="1" t="s">
        <v>192</v>
      </c>
      <c r="E181" s="1" t="s">
        <v>193</v>
      </c>
      <c r="F181" s="1" t="s">
        <v>19</v>
      </c>
      <c r="G181" s="8">
        <v>43878.48715277778</v>
      </c>
      <c r="H181" s="8">
        <v>43878.50268518519</v>
      </c>
      <c r="I181" s="1" t="s">
        <v>20</v>
      </c>
      <c r="J181" s="1"/>
      <c r="K181" s="4">
        <v>189.0</v>
      </c>
      <c r="L181" s="1"/>
      <c r="M181" s="1" t="str">
        <f t="shared" si="1"/>
        <v>Zzspare-2020-Zzspare4-9073</v>
      </c>
      <c r="N181" s="10">
        <v>48.96825396825397</v>
      </c>
      <c r="O181" s="10">
        <v>37.5</v>
      </c>
      <c r="P181" s="10">
        <v>43.23412698412699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 t="s">
        <v>126</v>
      </c>
      <c r="B182" s="4">
        <v>9.0</v>
      </c>
      <c r="C182" s="1" t="s">
        <v>191</v>
      </c>
      <c r="D182" s="1" t="s">
        <v>488</v>
      </c>
      <c r="E182" s="1" t="s">
        <v>489</v>
      </c>
      <c r="F182" s="1" t="s">
        <v>19</v>
      </c>
      <c r="G182" s="8">
        <v>43878.48697916666</v>
      </c>
      <c r="H182" s="8">
        <v>43878.49585648148</v>
      </c>
      <c r="I182" s="1" t="s">
        <v>20</v>
      </c>
      <c r="J182" s="1"/>
      <c r="K182" s="4">
        <v>190.0</v>
      </c>
      <c r="L182" s="1"/>
      <c r="M182" s="1" t="str">
        <f t="shared" si="1"/>
        <v>Hlonela-Mtongana</v>
      </c>
      <c r="N182" s="10">
        <v>48.88888888888889</v>
      </c>
      <c r="O182" s="10">
        <v>28.75</v>
      </c>
      <c r="P182" s="10">
        <v>38.81944444444444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 t="s">
        <v>126</v>
      </c>
      <c r="B183" s="4">
        <v>9.0</v>
      </c>
      <c r="C183" s="1" t="s">
        <v>191</v>
      </c>
      <c r="D183" s="1" t="s">
        <v>201</v>
      </c>
      <c r="E183" s="1" t="s">
        <v>203</v>
      </c>
      <c r="F183" s="1" t="s">
        <v>19</v>
      </c>
      <c r="G183" s="8">
        <v>43875.44966435185</v>
      </c>
      <c r="H183" s="8">
        <v>43875.46987268519</v>
      </c>
      <c r="I183" s="1" t="s">
        <v>20</v>
      </c>
      <c r="J183" s="1"/>
      <c r="K183" s="4">
        <v>191.0</v>
      </c>
      <c r="L183" s="1"/>
      <c r="M183" s="1" t="str">
        <f t="shared" si="1"/>
        <v>Tinotendaishe Joshua-Mudzingwa</v>
      </c>
      <c r="N183" s="10">
        <v>39.6031746031746</v>
      </c>
      <c r="O183" s="10">
        <v>40.83333333333334</v>
      </c>
      <c r="P183" s="10">
        <v>40.21825396825397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 t="s">
        <v>126</v>
      </c>
      <c r="B184" s="4">
        <v>9.0</v>
      </c>
      <c r="C184" s="1" t="s">
        <v>138</v>
      </c>
      <c r="D184" s="1" t="s">
        <v>490</v>
      </c>
      <c r="E184" s="1" t="s">
        <v>491</v>
      </c>
      <c r="F184" s="1" t="s">
        <v>19</v>
      </c>
      <c r="G184" s="8">
        <v>43875.53069444445</v>
      </c>
      <c r="H184" s="8">
        <v>43875.55679398148</v>
      </c>
      <c r="I184" s="1" t="s">
        <v>20</v>
      </c>
      <c r="J184" s="1"/>
      <c r="K184" s="4">
        <v>192.0</v>
      </c>
      <c r="L184" s="1"/>
      <c r="M184" s="1" t="str">
        <f t="shared" si="1"/>
        <v>Keegan-Basson</v>
      </c>
      <c r="N184" s="10">
        <v>59.12698412698413</v>
      </c>
      <c r="O184" s="10">
        <v>43.75</v>
      </c>
      <c r="P184" s="10">
        <v>51.43849206349206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 t="s">
        <v>126</v>
      </c>
      <c r="B185" s="4">
        <v>9.0</v>
      </c>
      <c r="C185" s="1" t="s">
        <v>138</v>
      </c>
      <c r="D185" s="1" t="s">
        <v>492</v>
      </c>
      <c r="E185" s="1" t="s">
        <v>493</v>
      </c>
      <c r="F185" s="1" t="s">
        <v>19</v>
      </c>
      <c r="G185" s="8">
        <v>43875.4419212963</v>
      </c>
      <c r="H185" s="8">
        <v>43875.45604166666</v>
      </c>
      <c r="I185" s="1" t="s">
        <v>20</v>
      </c>
      <c r="J185" s="1"/>
      <c r="K185" s="4">
        <v>193.0</v>
      </c>
      <c r="L185" s="1"/>
      <c r="M185" s="1" t="str">
        <f t="shared" si="1"/>
        <v>Olothando-Mdleleni</v>
      </c>
      <c r="N185" s="10">
        <v>41.74603174603175</v>
      </c>
      <c r="O185" s="10">
        <v>37.91666666666666</v>
      </c>
      <c r="P185" s="10">
        <v>39.8313492063492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 t="s">
        <v>126</v>
      </c>
      <c r="B186" s="4">
        <v>9.0</v>
      </c>
      <c r="C186" s="1" t="s">
        <v>138</v>
      </c>
      <c r="D186" s="1" t="s">
        <v>494</v>
      </c>
      <c r="E186" s="1" t="s">
        <v>495</v>
      </c>
      <c r="F186" s="1" t="s">
        <v>19</v>
      </c>
      <c r="G186" s="8">
        <v>43875.52625</v>
      </c>
      <c r="H186" s="8">
        <v>43875.54283564815</v>
      </c>
      <c r="I186" s="1" t="s">
        <v>20</v>
      </c>
      <c r="J186" s="1"/>
      <c r="K186" s="4">
        <v>194.0</v>
      </c>
      <c r="L186" s="1"/>
      <c r="M186" s="1" t="str">
        <f t="shared" si="1"/>
        <v>Steven Alec-Peddie</v>
      </c>
      <c r="N186" s="10">
        <v>76.5079365079365</v>
      </c>
      <c r="O186" s="10">
        <v>44.58333333333334</v>
      </c>
      <c r="P186" s="10">
        <v>60.54563492063492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 t="s">
        <v>126</v>
      </c>
      <c r="B187" s="4">
        <v>9.0</v>
      </c>
      <c r="C187" s="1" t="s">
        <v>138</v>
      </c>
      <c r="D187" s="1" t="s">
        <v>496</v>
      </c>
      <c r="E187" s="1" t="s">
        <v>497</v>
      </c>
      <c r="F187" s="1" t="s">
        <v>19</v>
      </c>
      <c r="G187" s="8">
        <v>43878.49460648148</v>
      </c>
      <c r="H187" s="8">
        <v>43878.50910879629</v>
      </c>
      <c r="I187" s="1" t="s">
        <v>20</v>
      </c>
      <c r="J187" s="1"/>
      <c r="K187" s="4">
        <v>195.0</v>
      </c>
      <c r="L187" s="1"/>
      <c r="M187" s="1" t="str">
        <f t="shared" si="1"/>
        <v>Vutomi-Shingange</v>
      </c>
      <c r="N187" s="10">
        <v>57.6984126984127</v>
      </c>
      <c r="O187" s="10">
        <v>27.5</v>
      </c>
      <c r="P187" s="10">
        <v>42.59920634920635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 t="s">
        <v>212</v>
      </c>
      <c r="B188" s="4">
        <v>9.0</v>
      </c>
      <c r="C188" s="1" t="s">
        <v>215</v>
      </c>
      <c r="D188" s="1" t="s">
        <v>498</v>
      </c>
      <c r="E188" s="1" t="s">
        <v>499</v>
      </c>
      <c r="F188" s="1" t="s">
        <v>19</v>
      </c>
      <c r="G188" s="8">
        <v>43902.58700231482</v>
      </c>
      <c r="H188" s="8">
        <v>43902.59877314815</v>
      </c>
      <c r="I188" s="1" t="s">
        <v>20</v>
      </c>
      <c r="J188" s="1"/>
      <c r="K188" s="4">
        <v>104.0</v>
      </c>
      <c r="L188" s="1"/>
      <c r="M188" s="1" t="str">
        <f t="shared" si="1"/>
        <v>Qaylah-Bhamjee</v>
      </c>
      <c r="N188" s="10">
        <v>53.41269841269841</v>
      </c>
      <c r="O188" s="10">
        <v>0.0</v>
      </c>
      <c r="P188" s="10">
        <v>26.70634920634921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 t="s">
        <v>212</v>
      </c>
      <c r="B189" s="4">
        <v>9.0</v>
      </c>
      <c r="C189" s="1" t="s">
        <v>215</v>
      </c>
      <c r="D189" s="1" t="s">
        <v>192</v>
      </c>
      <c r="E189" s="1" t="s">
        <v>500</v>
      </c>
      <c r="F189" s="1" t="s">
        <v>19</v>
      </c>
      <c r="G189" s="8">
        <v>43902.59909722222</v>
      </c>
      <c r="H189" s="8">
        <v>43902.61141203704</v>
      </c>
      <c r="I189" s="1" t="s">
        <v>20</v>
      </c>
      <c r="J189" s="1"/>
      <c r="K189" s="4">
        <v>114.0</v>
      </c>
      <c r="L189" s="1"/>
      <c r="M189" s="1" t="str">
        <f t="shared" si="1"/>
        <v>Zzspare-2020-Zzspare4-9127</v>
      </c>
      <c r="N189" s="10">
        <v>31.50793650793651</v>
      </c>
      <c r="O189" s="10">
        <v>0.0</v>
      </c>
      <c r="P189" s="10">
        <v>15.75396825396825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 t="s">
        <v>212</v>
      </c>
      <c r="B190" s="4">
        <v>9.0</v>
      </c>
      <c r="C190" s="1" t="s">
        <v>138</v>
      </c>
      <c r="D190" s="1" t="s">
        <v>501</v>
      </c>
      <c r="E190" s="1" t="s">
        <v>501</v>
      </c>
      <c r="F190" s="1" t="s">
        <v>19</v>
      </c>
      <c r="G190" s="8">
        <v>43901.5825</v>
      </c>
      <c r="H190" s="8">
        <v>43901.60434027778</v>
      </c>
      <c r="I190" s="1" t="s">
        <v>20</v>
      </c>
      <c r="J190" s="1"/>
      <c r="K190" s="4">
        <v>115.0</v>
      </c>
      <c r="L190" s="1"/>
      <c r="M190" s="1" t="str">
        <f t="shared" si="1"/>
        <v>Zz9anc02-Zz9anc02</v>
      </c>
      <c r="N190" s="10">
        <v>56.90476190476191</v>
      </c>
      <c r="O190" s="10">
        <v>0.0</v>
      </c>
      <c r="P190" s="10">
        <v>28.45238095238095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2"/>
      <c r="P191" s="2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2"/>
      <c r="P192" s="2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2"/>
      <c r="P193" s="2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2"/>
      <c r="P194" s="2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2"/>
      <c r="P195" s="2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2"/>
      <c r="P196" s="2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2"/>
      <c r="P197" s="2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2"/>
      <c r="P198" s="2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2"/>
      <c r="P199" s="2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2"/>
      <c r="P200" s="2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2"/>
      <c r="P201" s="2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2"/>
      <c r="P202" s="2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2"/>
      <c r="P203" s="2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2"/>
      <c r="P204" s="2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2"/>
      <c r="P205" s="2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2"/>
      <c r="P206" s="2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2"/>
      <c r="P207" s="2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2"/>
      <c r="P208" s="2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2"/>
      <c r="P209" s="2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2"/>
      <c r="P210" s="2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2"/>
      <c r="P211" s="2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2"/>
      <c r="P212" s="2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2"/>
      <c r="P213" s="2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2"/>
      <c r="P214" s="2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2"/>
      <c r="P215" s="2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2"/>
      <c r="P216" s="2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2"/>
      <c r="P217" s="2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2"/>
      <c r="P218" s="2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2"/>
      <c r="P219" s="2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2"/>
      <c r="P220" s="2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2"/>
      <c r="P221" s="2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2"/>
      <c r="P222" s="2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2"/>
      <c r="P223" s="2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2"/>
      <c r="P224" s="2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2"/>
      <c r="P225" s="2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2"/>
      <c r="P226" s="2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2"/>
      <c r="P227" s="2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2"/>
      <c r="P228" s="2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2"/>
      <c r="P229" s="2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2"/>
      <c r="P230" s="2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2"/>
      <c r="P231" s="2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2"/>
      <c r="P232" s="2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2"/>
      <c r="P233" s="2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2"/>
      <c r="P234" s="2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2"/>
      <c r="P235" s="2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2"/>
      <c r="P236" s="2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2"/>
      <c r="P237" s="2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2"/>
      <c r="P238" s="2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2"/>
      <c r="P239" s="2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2"/>
      <c r="P240" s="2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2"/>
      <c r="P241" s="2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2"/>
      <c r="P242" s="2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2"/>
      <c r="P243" s="2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2"/>
      <c r="P244" s="2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2"/>
      <c r="P245" s="2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2"/>
      <c r="P246" s="2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2"/>
      <c r="P247" s="2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2"/>
      <c r="P248" s="2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2"/>
      <c r="P249" s="2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2"/>
      <c r="P250" s="2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2"/>
      <c r="P251" s="2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2"/>
      <c r="P252" s="2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2"/>
      <c r="P253" s="2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2"/>
      <c r="P254" s="2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2"/>
      <c r="P255" s="2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2"/>
      <c r="P256" s="2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2"/>
      <c r="P257" s="2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2"/>
      <c r="P258" s="2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2"/>
      <c r="P259" s="2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2"/>
      <c r="P260" s="2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2"/>
      <c r="P261" s="2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2"/>
      <c r="P262" s="2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2"/>
      <c r="P263" s="2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2"/>
      <c r="P264" s="2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2"/>
      <c r="P265" s="2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2"/>
      <c r="P266" s="2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2"/>
      <c r="P267" s="2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2"/>
      <c r="P268" s="2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2"/>
      <c r="P269" s="2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2"/>
      <c r="P270" s="2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2"/>
      <c r="P271" s="2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2"/>
      <c r="P272" s="2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2"/>
      <c r="P273" s="2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2"/>
      <c r="P274" s="2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2"/>
      <c r="P275" s="2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2"/>
      <c r="P276" s="2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2"/>
      <c r="P277" s="2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2"/>
      <c r="P278" s="2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2"/>
      <c r="P279" s="2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2"/>
      <c r="P280" s="2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2"/>
      <c r="P281" s="2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2"/>
      <c r="P282" s="2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2"/>
      <c r="P283" s="2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2"/>
      <c r="P284" s="2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2"/>
      <c r="P285" s="2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2"/>
      <c r="P286" s="2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2"/>
      <c r="P287" s="2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2"/>
      <c r="P288" s="2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2"/>
      <c r="P289" s="2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2"/>
      <c r="P290" s="2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2"/>
      <c r="P291" s="2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2"/>
      <c r="P292" s="2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2"/>
      <c r="P293" s="2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2"/>
      <c r="P294" s="2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2"/>
      <c r="P295" s="2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2"/>
      <c r="P296" s="2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2"/>
      <c r="P297" s="2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2"/>
      <c r="P298" s="2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2"/>
      <c r="P299" s="2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2"/>
      <c r="P300" s="2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2"/>
      <c r="P301" s="2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2"/>
      <c r="P302" s="2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2"/>
      <c r="P303" s="2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2"/>
      <c r="P304" s="2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2"/>
      <c r="P305" s="2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2"/>
      <c r="P306" s="2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2"/>
      <c r="P307" s="2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2"/>
      <c r="P308" s="2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2"/>
      <c r="P309" s="2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2"/>
      <c r="P310" s="2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2"/>
      <c r="P311" s="2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2"/>
      <c r="P312" s="2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2"/>
      <c r="P313" s="2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2"/>
      <c r="P314" s="2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2"/>
      <c r="P315" s="2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2"/>
      <c r="P316" s="2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2"/>
      <c r="P317" s="2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2"/>
      <c r="P318" s="2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2"/>
      <c r="P319" s="2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2"/>
      <c r="P320" s="2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2"/>
      <c r="P321" s="2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2"/>
      <c r="P322" s="2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2"/>
      <c r="P323" s="2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2"/>
      <c r="P324" s="2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2"/>
      <c r="P325" s="2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2"/>
      <c r="P326" s="2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2"/>
      <c r="P327" s="2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2"/>
      <c r="P328" s="2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2"/>
      <c r="P329" s="2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2"/>
      <c r="P330" s="2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2"/>
      <c r="P331" s="2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2"/>
      <c r="P332" s="2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2"/>
      <c r="P333" s="2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2"/>
      <c r="P334" s="2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2"/>
      <c r="P335" s="2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2"/>
      <c r="P336" s="2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2"/>
      <c r="P337" s="2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2"/>
      <c r="P338" s="2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2"/>
      <c r="P339" s="2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2"/>
      <c r="P340" s="2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2"/>
      <c r="P341" s="2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2"/>
      <c r="P342" s="2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2"/>
      <c r="P343" s="2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2"/>
      <c r="P344" s="2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2"/>
      <c r="P345" s="2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2"/>
      <c r="P346" s="2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2"/>
      <c r="P347" s="2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2"/>
      <c r="P348" s="2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2"/>
      <c r="P349" s="2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2"/>
      <c r="P350" s="2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2"/>
      <c r="P351" s="2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2"/>
      <c r="P352" s="2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2"/>
      <c r="P353" s="2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2"/>
      <c r="P354" s="2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2"/>
      <c r="P355" s="2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2"/>
      <c r="P356" s="2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2"/>
      <c r="P357" s="2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2"/>
      <c r="P358" s="2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2"/>
      <c r="P359" s="2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2"/>
      <c r="P360" s="2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2"/>
      <c r="P361" s="2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2"/>
      <c r="P362" s="2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2"/>
      <c r="P363" s="2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2"/>
      <c r="P364" s="2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2"/>
      <c r="P365" s="2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2"/>
      <c r="P366" s="2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2"/>
      <c r="P367" s="2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2"/>
      <c r="P368" s="2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2"/>
      <c r="P369" s="2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2"/>
      <c r="P370" s="2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2"/>
      <c r="P371" s="2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2"/>
      <c r="P372" s="2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2"/>
      <c r="P373" s="2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2"/>
      <c r="P374" s="2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2"/>
      <c r="P375" s="2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2"/>
      <c r="P376" s="2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2"/>
      <c r="P377" s="2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2"/>
      <c r="P378" s="2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2"/>
      <c r="P379" s="2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2"/>
      <c r="P380" s="2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2"/>
      <c r="P381" s="2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2"/>
      <c r="P382" s="2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2"/>
      <c r="P383" s="2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2"/>
      <c r="P384" s="2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2"/>
      <c r="P385" s="2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2"/>
      <c r="P386" s="2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2"/>
      <c r="P387" s="2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2"/>
      <c r="P388" s="2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2"/>
      <c r="P389" s="2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2"/>
      <c r="P390" s="2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2"/>
      <c r="P391" s="2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2"/>
      <c r="P392" s="2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2"/>
      <c r="P393" s="2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2"/>
      <c r="P394" s="2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2"/>
      <c r="P395" s="2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2"/>
      <c r="P396" s="2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2"/>
      <c r="P397" s="2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2"/>
      <c r="P398" s="2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2"/>
      <c r="P399" s="2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2"/>
      <c r="P400" s="2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2"/>
      <c r="P401" s="2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2"/>
      <c r="P402" s="2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2"/>
      <c r="P403" s="2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2"/>
      <c r="P404" s="2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2"/>
      <c r="P405" s="2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2"/>
      <c r="P406" s="2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2"/>
      <c r="P407" s="2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2"/>
      <c r="P408" s="2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2"/>
      <c r="P409" s="2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2"/>
      <c r="P410" s="2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2"/>
      <c r="P411" s="2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2"/>
      <c r="P412" s="2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2"/>
      <c r="P413" s="2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2"/>
      <c r="P414" s="2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2"/>
      <c r="P415" s="2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2"/>
      <c r="P416" s="2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2"/>
      <c r="P417" s="2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2"/>
      <c r="P418" s="2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2"/>
      <c r="P419" s="2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2"/>
      <c r="P420" s="2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2"/>
      <c r="P421" s="2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2"/>
      <c r="P422" s="2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2"/>
      <c r="P423" s="2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2"/>
      <c r="P424" s="2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2"/>
      <c r="P425" s="2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2"/>
      <c r="P426" s="2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2"/>
      <c r="P427" s="2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2"/>
      <c r="P428" s="2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2"/>
      <c r="P429" s="2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2"/>
      <c r="P430" s="2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2"/>
      <c r="P431" s="2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2"/>
      <c r="P432" s="2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2"/>
      <c r="P433" s="2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2"/>
      <c r="P434" s="2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2"/>
      <c r="P435" s="2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2"/>
      <c r="P436" s="2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2"/>
      <c r="P437" s="2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2"/>
      <c r="P438" s="2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2"/>
      <c r="P439" s="2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2"/>
      <c r="P440" s="2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2"/>
      <c r="P441" s="2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2"/>
      <c r="P442" s="2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2"/>
      <c r="P443" s="2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2"/>
      <c r="P444" s="2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2"/>
      <c r="P445" s="2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2"/>
      <c r="P446" s="2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2"/>
      <c r="P447" s="2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2"/>
      <c r="P448" s="2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2"/>
      <c r="P449" s="2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2"/>
      <c r="P450" s="2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2"/>
      <c r="P451" s="2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2"/>
      <c r="P452" s="2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2"/>
      <c r="P453" s="2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2"/>
      <c r="P454" s="2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2"/>
      <c r="P455" s="2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2"/>
      <c r="P456" s="2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2"/>
      <c r="P457" s="2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2"/>
      <c r="P458" s="2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2"/>
      <c r="P459" s="2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2"/>
      <c r="P460" s="2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2"/>
      <c r="P461" s="2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2"/>
      <c r="P462" s="2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2"/>
      <c r="P463" s="2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2"/>
      <c r="P464" s="2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2"/>
      <c r="P465" s="2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2"/>
      <c r="P466" s="2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2"/>
      <c r="P467" s="2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2"/>
      <c r="P468" s="2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2"/>
      <c r="P469" s="2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2"/>
      <c r="P470" s="2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2"/>
      <c r="P471" s="2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2"/>
      <c r="P472" s="2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2"/>
      <c r="P473" s="2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2"/>
      <c r="P474" s="2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2"/>
      <c r="P475" s="2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2"/>
      <c r="P476" s="2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2"/>
      <c r="P477" s="2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2"/>
      <c r="P478" s="2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2"/>
      <c r="P479" s="2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2"/>
      <c r="P480" s="2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2"/>
      <c r="P481" s="2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2"/>
      <c r="P482" s="2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2"/>
      <c r="P483" s="2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2"/>
      <c r="P484" s="2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2"/>
      <c r="P485" s="2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2"/>
      <c r="P486" s="2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2"/>
      <c r="P487" s="2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2"/>
      <c r="P488" s="2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2"/>
      <c r="P489" s="2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2"/>
      <c r="P490" s="2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2"/>
      <c r="P491" s="2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2"/>
      <c r="P492" s="2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2"/>
      <c r="P493" s="2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2"/>
      <c r="P494" s="2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2"/>
      <c r="P495" s="2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2"/>
      <c r="P496" s="2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2"/>
      <c r="P497" s="2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2"/>
      <c r="P498" s="2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2"/>
      <c r="P499" s="2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2"/>
      <c r="P500" s="2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2"/>
      <c r="P501" s="2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2"/>
      <c r="P502" s="2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2"/>
      <c r="P503" s="2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2"/>
      <c r="P504" s="2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2"/>
      <c r="P505" s="2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2"/>
      <c r="P506" s="2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2"/>
      <c r="P507" s="2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2"/>
      <c r="P508" s="2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2"/>
      <c r="P509" s="2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2"/>
      <c r="P510" s="2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2"/>
      <c r="P511" s="2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2"/>
      <c r="P512" s="2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2"/>
      <c r="P513" s="2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2"/>
      <c r="P514" s="2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2"/>
      <c r="P515" s="2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2"/>
      <c r="P516" s="2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2"/>
      <c r="P517" s="2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2"/>
      <c r="P518" s="2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2"/>
      <c r="P519" s="2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2"/>
      <c r="P520" s="2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2"/>
      <c r="P521" s="2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2"/>
      <c r="P522" s="2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2"/>
      <c r="P523" s="2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2"/>
      <c r="P524" s="2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2"/>
      <c r="P525" s="2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2"/>
      <c r="P526" s="2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2"/>
      <c r="P527" s="2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2"/>
      <c r="P528" s="2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2"/>
      <c r="P529" s="2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2"/>
      <c r="P530" s="2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2"/>
      <c r="P531" s="2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2"/>
      <c r="P532" s="2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2"/>
      <c r="P533" s="2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2"/>
      <c r="P534" s="2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2"/>
      <c r="P535" s="2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2"/>
      <c r="P536" s="2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2"/>
      <c r="P537" s="2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2"/>
      <c r="P538" s="2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2"/>
      <c r="P539" s="2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2"/>
      <c r="P540" s="2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2"/>
      <c r="P541" s="2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2"/>
      <c r="P542" s="2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2"/>
      <c r="P543" s="2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2"/>
      <c r="P544" s="2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2"/>
      <c r="P545" s="2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2"/>
      <c r="P546" s="2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2"/>
      <c r="P547" s="2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2"/>
      <c r="P548" s="2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2"/>
      <c r="P549" s="2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2"/>
      <c r="P550" s="2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2"/>
      <c r="P551" s="2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2"/>
      <c r="P552" s="2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2"/>
      <c r="P553" s="2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2"/>
      <c r="P554" s="2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2"/>
      <c r="P555" s="2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2"/>
      <c r="P556" s="2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2"/>
      <c r="P557" s="2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2"/>
      <c r="P558" s="2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2"/>
      <c r="P559" s="2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2"/>
      <c r="P560" s="2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2"/>
      <c r="P561" s="2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2"/>
      <c r="P562" s="2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2"/>
      <c r="P563" s="2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2"/>
      <c r="P564" s="2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2"/>
      <c r="P565" s="2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2"/>
      <c r="P566" s="2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2"/>
      <c r="P567" s="2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2"/>
      <c r="P568" s="2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2"/>
      <c r="P569" s="2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2"/>
      <c r="P570" s="2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2"/>
      <c r="P571" s="2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2"/>
      <c r="P572" s="2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2"/>
      <c r="P573" s="2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2"/>
      <c r="P574" s="2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2"/>
      <c r="P575" s="2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2"/>
      <c r="P576" s="2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2"/>
      <c r="P577" s="2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2"/>
      <c r="P578" s="2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2"/>
      <c r="P579" s="2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2"/>
      <c r="P580" s="2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2"/>
      <c r="P581" s="2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2"/>
      <c r="P582" s="2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2"/>
      <c r="P583" s="2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2"/>
      <c r="P584" s="2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2"/>
      <c r="P585" s="2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2"/>
      <c r="P586" s="2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2"/>
      <c r="P587" s="2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2"/>
      <c r="P588" s="2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2"/>
      <c r="P589" s="2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2"/>
      <c r="P590" s="2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2"/>
      <c r="P591" s="2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2"/>
      <c r="P592" s="2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2"/>
      <c r="P593" s="2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2"/>
      <c r="P594" s="2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2"/>
      <c r="P595" s="2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2"/>
      <c r="P596" s="2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2"/>
      <c r="P597" s="2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2"/>
      <c r="P598" s="2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2"/>
      <c r="P599" s="2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2"/>
      <c r="P600" s="2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2"/>
      <c r="P601" s="2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2"/>
      <c r="P602" s="2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2"/>
      <c r="P603" s="2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2"/>
      <c r="P604" s="2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2"/>
      <c r="P605" s="2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2"/>
      <c r="P606" s="2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2"/>
      <c r="P607" s="2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2"/>
      <c r="P608" s="2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2"/>
      <c r="P609" s="2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2"/>
      <c r="P610" s="2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2"/>
      <c r="P611" s="2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2"/>
      <c r="P612" s="2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2"/>
      <c r="P613" s="2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2"/>
      <c r="P614" s="2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2"/>
      <c r="P615" s="2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2"/>
      <c r="P616" s="2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2"/>
      <c r="P617" s="2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2"/>
      <c r="P618" s="2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2"/>
      <c r="P619" s="2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2"/>
      <c r="P620" s="2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2"/>
      <c r="P621" s="2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2"/>
      <c r="P622" s="2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2"/>
      <c r="P623" s="2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2"/>
      <c r="P624" s="2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2"/>
      <c r="P625" s="2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2"/>
      <c r="P626" s="2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2"/>
      <c r="P627" s="2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2"/>
      <c r="P628" s="2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2"/>
      <c r="P629" s="2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2"/>
      <c r="P630" s="2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2"/>
      <c r="P631" s="2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2"/>
      <c r="P632" s="2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2"/>
      <c r="P633" s="2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2"/>
      <c r="P634" s="2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2"/>
      <c r="P635" s="2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2"/>
      <c r="P636" s="2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2"/>
      <c r="P637" s="2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2"/>
      <c r="P638" s="2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2"/>
      <c r="P639" s="2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2"/>
      <c r="P640" s="2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2"/>
      <c r="P641" s="2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2"/>
      <c r="P642" s="2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2"/>
      <c r="P643" s="2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2"/>
      <c r="P644" s="2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2"/>
      <c r="P645" s="2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2"/>
      <c r="P646" s="2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2"/>
      <c r="P647" s="2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2"/>
      <c r="P648" s="2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2"/>
      <c r="P649" s="2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2"/>
      <c r="P650" s="2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2"/>
      <c r="P651" s="2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2"/>
      <c r="P652" s="2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2"/>
      <c r="P653" s="2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2"/>
      <c r="P654" s="2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2"/>
      <c r="P655" s="2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2"/>
      <c r="P656" s="2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2"/>
      <c r="P657" s="2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2"/>
      <c r="P658" s="2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2"/>
      <c r="P659" s="2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2"/>
      <c r="P660" s="2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2"/>
      <c r="P661" s="2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2"/>
      <c r="P662" s="2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2"/>
      <c r="P663" s="2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2"/>
      <c r="P664" s="2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2"/>
      <c r="P665" s="2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2"/>
      <c r="P666" s="2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2"/>
      <c r="P667" s="2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2"/>
      <c r="P668" s="2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2"/>
      <c r="P669" s="2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2"/>
      <c r="P670" s="2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2"/>
      <c r="P671" s="2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2"/>
      <c r="P672" s="2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2"/>
      <c r="P673" s="2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2"/>
      <c r="P674" s="2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2"/>
      <c r="P675" s="2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2"/>
      <c r="P676" s="2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2"/>
      <c r="P677" s="2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2"/>
      <c r="P678" s="2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2"/>
      <c r="P679" s="2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2"/>
      <c r="P680" s="2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2"/>
      <c r="P681" s="2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2"/>
      <c r="P682" s="2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2"/>
      <c r="P683" s="2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2"/>
      <c r="P684" s="2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2"/>
      <c r="P685" s="2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2"/>
      <c r="P686" s="2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2"/>
      <c r="P687" s="2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2"/>
      <c r="P688" s="2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2"/>
      <c r="P689" s="2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2"/>
      <c r="P690" s="2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2"/>
      <c r="P691" s="2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2"/>
      <c r="P692" s="2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2"/>
      <c r="P693" s="2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2"/>
      <c r="P694" s="2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2"/>
      <c r="P695" s="2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2"/>
      <c r="P696" s="2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2"/>
      <c r="P697" s="2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2"/>
      <c r="P698" s="2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2"/>
      <c r="P699" s="2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2"/>
      <c r="P700" s="2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2"/>
      <c r="P701" s="2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2"/>
      <c r="P702" s="2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2"/>
      <c r="P703" s="2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2"/>
      <c r="P704" s="2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2"/>
      <c r="P705" s="2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2"/>
      <c r="P706" s="2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2"/>
      <c r="P707" s="2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2"/>
      <c r="P708" s="2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2"/>
      <c r="P709" s="2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2"/>
      <c r="P710" s="2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2"/>
      <c r="P711" s="2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2"/>
      <c r="P712" s="2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2"/>
      <c r="P713" s="2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2"/>
      <c r="P714" s="2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2"/>
      <c r="P715" s="2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2"/>
      <c r="P716" s="2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2"/>
      <c r="P717" s="2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2"/>
      <c r="P718" s="2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2"/>
      <c r="P719" s="2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2"/>
      <c r="P720" s="2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2"/>
      <c r="P721" s="2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2"/>
      <c r="P722" s="2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2"/>
      <c r="P723" s="2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2"/>
      <c r="P724" s="2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2"/>
      <c r="P725" s="2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2"/>
      <c r="P726" s="2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2"/>
      <c r="P727" s="2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2"/>
      <c r="P728" s="2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2"/>
      <c r="P729" s="2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2"/>
      <c r="P730" s="2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2"/>
      <c r="P731" s="2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2"/>
      <c r="P732" s="2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2"/>
      <c r="P733" s="2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2"/>
      <c r="P734" s="2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2"/>
      <c r="P735" s="2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2"/>
      <c r="P736" s="2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2"/>
      <c r="P737" s="2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2"/>
      <c r="P738" s="2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2"/>
      <c r="P739" s="2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2"/>
      <c r="P740" s="2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2"/>
      <c r="P741" s="2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2"/>
      <c r="P742" s="2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2"/>
      <c r="P743" s="2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2"/>
      <c r="P744" s="2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2"/>
      <c r="P745" s="2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2"/>
      <c r="P746" s="2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2"/>
      <c r="P747" s="2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2"/>
      <c r="P748" s="2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2"/>
      <c r="P749" s="2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2"/>
      <c r="P750" s="2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2"/>
      <c r="P751" s="2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2"/>
      <c r="P752" s="2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2"/>
      <c r="P753" s="2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2"/>
      <c r="P754" s="2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2"/>
      <c r="P755" s="2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2"/>
      <c r="P756" s="2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2"/>
      <c r="P757" s="2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2"/>
      <c r="P758" s="2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2"/>
      <c r="P759" s="2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2"/>
      <c r="P760" s="2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2"/>
      <c r="P761" s="2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2"/>
      <c r="P762" s="2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2"/>
      <c r="P763" s="2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2"/>
      <c r="P764" s="2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2"/>
      <c r="P765" s="2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2"/>
      <c r="P766" s="2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2"/>
      <c r="P767" s="2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2"/>
      <c r="P768" s="2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2"/>
      <c r="P769" s="2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2"/>
      <c r="P770" s="2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2"/>
      <c r="P771" s="2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2"/>
      <c r="P772" s="2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2"/>
      <c r="P773" s="2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2"/>
      <c r="P774" s="2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2"/>
      <c r="P775" s="2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2"/>
      <c r="P776" s="2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2"/>
      <c r="P777" s="2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2"/>
      <c r="P778" s="2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2"/>
      <c r="P779" s="2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2"/>
      <c r="P780" s="2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2"/>
      <c r="P781" s="2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2"/>
      <c r="P782" s="2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2"/>
      <c r="P783" s="2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2"/>
      <c r="P784" s="2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2"/>
      <c r="P785" s="2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2"/>
      <c r="P786" s="2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2"/>
      <c r="P787" s="2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2"/>
      <c r="P788" s="2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2"/>
      <c r="P789" s="2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2"/>
      <c r="P790" s="2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2"/>
      <c r="P791" s="2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2"/>
      <c r="P792" s="2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2"/>
      <c r="P793" s="2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2"/>
      <c r="P794" s="2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2"/>
      <c r="P795" s="2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2"/>
      <c r="P796" s="2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2"/>
      <c r="P797" s="2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2"/>
      <c r="P798" s="2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2"/>
      <c r="P799" s="2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2"/>
      <c r="P800" s="2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2"/>
      <c r="P801" s="2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2"/>
      <c r="P802" s="2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2"/>
      <c r="P803" s="2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2"/>
      <c r="P804" s="2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2"/>
      <c r="P805" s="2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2"/>
      <c r="P806" s="2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2"/>
      <c r="P807" s="2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2"/>
      <c r="P808" s="2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2"/>
      <c r="P809" s="2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2"/>
      <c r="P810" s="2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2"/>
      <c r="P811" s="2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2"/>
      <c r="P812" s="2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2"/>
      <c r="P813" s="2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2"/>
      <c r="P814" s="2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2"/>
      <c r="P815" s="2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2"/>
      <c r="P816" s="2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2"/>
      <c r="P817" s="2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2"/>
      <c r="P818" s="2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2"/>
      <c r="P819" s="2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2"/>
      <c r="P820" s="2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2"/>
      <c r="P821" s="2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2"/>
      <c r="P822" s="2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2"/>
      <c r="P823" s="2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2"/>
      <c r="P824" s="2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2"/>
      <c r="P825" s="2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2"/>
      <c r="P826" s="2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2"/>
      <c r="P827" s="2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2"/>
      <c r="P828" s="2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2"/>
      <c r="P829" s="2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2"/>
      <c r="P830" s="2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2"/>
      <c r="P831" s="2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2"/>
      <c r="P832" s="2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2"/>
      <c r="P833" s="2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2"/>
      <c r="P834" s="2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2"/>
      <c r="P835" s="2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2"/>
      <c r="P836" s="2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2"/>
      <c r="P837" s="2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2"/>
      <c r="P838" s="2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2"/>
      <c r="P839" s="2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2"/>
      <c r="P840" s="2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2"/>
      <c r="P841" s="2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2"/>
      <c r="P842" s="2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2"/>
      <c r="P843" s="2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2"/>
      <c r="P844" s="2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2"/>
      <c r="P845" s="2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2"/>
      <c r="P846" s="2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2"/>
      <c r="P847" s="2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2"/>
      <c r="P848" s="2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2"/>
      <c r="P849" s="2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2"/>
      <c r="P850" s="2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2"/>
      <c r="P851" s="2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2"/>
      <c r="P852" s="2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2"/>
      <c r="P853" s="2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2"/>
      <c r="P854" s="2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2"/>
      <c r="P855" s="2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2"/>
      <c r="P856" s="2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2"/>
      <c r="P857" s="2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2"/>
      <c r="P858" s="2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2"/>
      <c r="P859" s="2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2"/>
      <c r="P860" s="2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2"/>
      <c r="P861" s="2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2"/>
      <c r="P862" s="2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2"/>
      <c r="P863" s="2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2"/>
      <c r="P864" s="2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2"/>
      <c r="P865" s="2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2"/>
      <c r="P866" s="2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2"/>
      <c r="P867" s="2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2"/>
      <c r="P868" s="2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2"/>
      <c r="P869" s="2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2"/>
      <c r="P870" s="2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2"/>
      <c r="P871" s="2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2"/>
      <c r="P872" s="2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2"/>
      <c r="P873" s="2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2"/>
      <c r="P874" s="2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2"/>
      <c r="P875" s="2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2"/>
      <c r="P876" s="2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2"/>
      <c r="P877" s="2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2"/>
      <c r="P878" s="2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2"/>
      <c r="P879" s="2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2"/>
      <c r="P880" s="2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2"/>
      <c r="P881" s="2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2"/>
      <c r="P882" s="2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2"/>
      <c r="P883" s="2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2"/>
      <c r="P884" s="2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2"/>
      <c r="P885" s="2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2"/>
      <c r="P886" s="2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2"/>
      <c r="P887" s="2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2"/>
      <c r="P888" s="2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2"/>
      <c r="P889" s="2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2"/>
      <c r="P890" s="2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2"/>
      <c r="P891" s="2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2"/>
      <c r="P892" s="2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2"/>
      <c r="P893" s="2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2"/>
      <c r="P894" s="2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2"/>
      <c r="P895" s="2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2"/>
      <c r="P896" s="2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2"/>
      <c r="P897" s="2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2"/>
      <c r="P898" s="2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2"/>
      <c r="P899" s="2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2"/>
      <c r="P900" s="2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2"/>
      <c r="P901" s="2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2"/>
      <c r="P902" s="2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2"/>
      <c r="P903" s="2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2"/>
      <c r="P904" s="2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2"/>
      <c r="P905" s="2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2"/>
      <c r="P906" s="2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2"/>
      <c r="P907" s="2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2"/>
      <c r="P908" s="2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2"/>
      <c r="P909" s="2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2"/>
      <c r="P910" s="2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2"/>
      <c r="P911" s="2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2"/>
      <c r="P912" s="2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2"/>
      <c r="P913" s="2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2"/>
      <c r="P914" s="2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2"/>
      <c r="P915" s="2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2"/>
      <c r="P916" s="2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2"/>
      <c r="P917" s="2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2"/>
      <c r="P918" s="2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2"/>
      <c r="P919" s="2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2"/>
      <c r="P920" s="2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2"/>
      <c r="P921" s="2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2"/>
      <c r="P922" s="2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2"/>
      <c r="P923" s="2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2"/>
      <c r="P924" s="2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2"/>
      <c r="P925" s="2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2"/>
      <c r="P926" s="2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2"/>
      <c r="P927" s="2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2"/>
      <c r="P928" s="2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2"/>
      <c r="P929" s="2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2"/>
      <c r="P930" s="2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2"/>
      <c r="P931" s="2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2"/>
      <c r="P932" s="2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2"/>
      <c r="P933" s="2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2"/>
      <c r="P934" s="2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2"/>
      <c r="P935" s="2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2"/>
      <c r="P936" s="2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2"/>
      <c r="P937" s="2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2"/>
      <c r="P938" s="2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2"/>
      <c r="P939" s="2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2"/>
      <c r="P940" s="2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2"/>
      <c r="P941" s="2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2"/>
      <c r="P942" s="2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2"/>
      <c r="P943" s="2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2"/>
      <c r="P944" s="2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2"/>
      <c r="P945" s="2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2"/>
      <c r="P946" s="2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2"/>
      <c r="P947" s="2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2"/>
      <c r="P948" s="2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2"/>
      <c r="P949" s="2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2"/>
      <c r="P950" s="2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2"/>
      <c r="P951" s="2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2"/>
      <c r="P952" s="2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2"/>
      <c r="P953" s="2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2"/>
      <c r="P954" s="2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2"/>
      <c r="P955" s="2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2"/>
      <c r="P956" s="2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2"/>
      <c r="P957" s="2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2"/>
      <c r="P958" s="2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2"/>
      <c r="P959" s="2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2"/>
      <c r="P960" s="2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2"/>
      <c r="P961" s="2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2"/>
      <c r="P962" s="2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2"/>
      <c r="P963" s="2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2"/>
      <c r="P964" s="2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2"/>
      <c r="P965" s="2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2"/>
      <c r="P966" s="2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2"/>
      <c r="P967" s="2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2"/>
      <c r="P968" s="2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2"/>
      <c r="P969" s="2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2"/>
      <c r="P970" s="2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2"/>
      <c r="P971" s="2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2"/>
      <c r="P972" s="2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2"/>
      <c r="P973" s="2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2"/>
      <c r="P974" s="2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2"/>
      <c r="P975" s="2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2"/>
      <c r="P976" s="2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2"/>
      <c r="P977" s="2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2"/>
      <c r="P978" s="2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2"/>
      <c r="P979" s="2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2"/>
      <c r="P980" s="2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2"/>
      <c r="P981" s="2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2"/>
      <c r="P982" s="2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2"/>
      <c r="P983" s="2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2"/>
      <c r="P984" s="2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2"/>
      <c r="P985" s="2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2"/>
      <c r="P986" s="2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2"/>
      <c r="P987" s="2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2"/>
      <c r="P988" s="2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2"/>
      <c r="P989" s="2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2"/>
      <c r="P990" s="2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2"/>
      <c r="P991" s="2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2"/>
      <c r="P992" s="2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2"/>
      <c r="P993" s="2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2"/>
      <c r="P994" s="2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2"/>
      <c r="P995" s="2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2"/>
      <c r="P996" s="2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2"/>
      <c r="P997" s="2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2"/>
      <c r="P998" s="2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2"/>
      <c r="P999" s="2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2"/>
      <c r="P1000" s="2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57"/>
    <col customWidth="1" min="3" max="3" width="4.86"/>
    <col customWidth="1" min="4" max="4" width="9.71"/>
    <col hidden="1" min="5" max="8" width="14.43"/>
    <col customWidth="1" min="9" max="9" width="5.43"/>
    <col customWidth="1" min="10" max="10" width="12.57"/>
    <col customWidth="1" hidden="1" min="11" max="11" width="21.29"/>
    <col hidden="1" min="12" max="12" width="14.43"/>
    <col customWidth="1" min="13" max="13" width="8.43"/>
  </cols>
  <sheetData>
    <row r="1">
      <c r="A1" s="27" t="s">
        <v>273</v>
      </c>
      <c r="B1" s="28"/>
      <c r="C1" s="29" t="s">
        <v>122</v>
      </c>
      <c r="D1" s="30" t="s">
        <v>276</v>
      </c>
      <c r="E1" s="31"/>
      <c r="F1" s="31"/>
      <c r="G1" s="31"/>
      <c r="H1" s="31"/>
      <c r="I1" s="29" t="s">
        <v>278</v>
      </c>
      <c r="J1" s="30" t="s">
        <v>279</v>
      </c>
      <c r="K1" s="31"/>
      <c r="L1" s="31"/>
      <c r="M1" s="29" t="s">
        <v>280</v>
      </c>
    </row>
    <row r="2">
      <c r="A2" s="27" t="s">
        <v>16</v>
      </c>
      <c r="B2" s="32">
        <v>14.0</v>
      </c>
      <c r="C2" s="33">
        <f>AVERAGE(C3:C16)</f>
        <v>0.4664285714</v>
      </c>
      <c r="D2" s="34">
        <v>0.47</v>
      </c>
      <c r="I2" s="33">
        <f>AVERAGE(I3:I16)</f>
        <v>0.4735827664</v>
      </c>
    </row>
    <row r="3">
      <c r="A3" s="35" t="s">
        <v>284</v>
      </c>
      <c r="B3" s="36"/>
      <c r="C3" s="37">
        <f t="shared" ref="C3:C16" si="1">H3/100</f>
        <v>0.5733333333</v>
      </c>
      <c r="D3" s="38">
        <v>0.57</v>
      </c>
      <c r="E3" s="38"/>
      <c r="F3" s="38" t="s">
        <v>84</v>
      </c>
      <c r="G3" s="38" t="s">
        <v>85</v>
      </c>
      <c r="H3" s="37">
        <v>57.33333333333333</v>
      </c>
      <c r="I3" s="37">
        <f t="shared" ref="I3:I16" si="2">L3/100</f>
        <v>0.6174603175</v>
      </c>
      <c r="J3" s="39">
        <f t="shared" ref="J3:J16" si="3">D3-C3</f>
        <v>-0.003333333333</v>
      </c>
      <c r="K3" s="37" t="s">
        <v>296</v>
      </c>
      <c r="L3" s="37">
        <v>61.74603174603175</v>
      </c>
      <c r="M3" s="40">
        <f t="shared" ref="M3:M16" si="4">I3-C3</f>
        <v>0.04412698413</v>
      </c>
    </row>
    <row r="4">
      <c r="A4" s="35" t="s">
        <v>299</v>
      </c>
      <c r="B4" s="36"/>
      <c r="C4" s="37">
        <f t="shared" si="1"/>
        <v>0.5066666667</v>
      </c>
      <c r="D4" s="38">
        <v>0.51</v>
      </c>
      <c r="E4" s="38"/>
      <c r="F4" s="38" t="s">
        <v>111</v>
      </c>
      <c r="G4" s="38" t="s">
        <v>113</v>
      </c>
      <c r="H4" s="37">
        <v>50.66666666666666</v>
      </c>
      <c r="I4" s="37">
        <f t="shared" si="2"/>
        <v>0.5071428571</v>
      </c>
      <c r="J4" s="39">
        <f t="shared" si="3"/>
        <v>0.003333333333</v>
      </c>
      <c r="K4" s="37" t="s">
        <v>302</v>
      </c>
      <c r="L4" s="37">
        <v>50.71428571428572</v>
      </c>
      <c r="M4" s="40">
        <f t="shared" si="4"/>
        <v>0.0004761904762</v>
      </c>
    </row>
    <row r="5">
      <c r="A5" s="35" t="s">
        <v>305</v>
      </c>
      <c r="B5" s="36"/>
      <c r="C5" s="37">
        <f t="shared" si="1"/>
        <v>0.48</v>
      </c>
      <c r="D5" s="38">
        <v>0.48</v>
      </c>
      <c r="E5" s="38"/>
      <c r="F5" s="38" t="s">
        <v>114</v>
      </c>
      <c r="G5" s="38" t="s">
        <v>116</v>
      </c>
      <c r="H5" s="37">
        <v>48.0</v>
      </c>
      <c r="I5" s="37">
        <f t="shared" si="2"/>
        <v>0.5166666667</v>
      </c>
      <c r="J5" s="39">
        <f t="shared" si="3"/>
        <v>0</v>
      </c>
      <c r="K5" s="37" t="s">
        <v>308</v>
      </c>
      <c r="L5" s="37">
        <v>51.66666666666666</v>
      </c>
      <c r="M5" s="40">
        <f t="shared" si="4"/>
        <v>0.03666666667</v>
      </c>
    </row>
    <row r="6">
      <c r="A6" s="35" t="s">
        <v>309</v>
      </c>
      <c r="B6" s="36"/>
      <c r="C6" s="37">
        <f t="shared" si="1"/>
        <v>0.56</v>
      </c>
      <c r="D6" s="38">
        <v>0.56</v>
      </c>
      <c r="E6" s="38"/>
      <c r="F6" s="38" t="s">
        <v>79</v>
      </c>
      <c r="G6" s="38" t="s">
        <v>80</v>
      </c>
      <c r="H6" s="37">
        <v>56.0</v>
      </c>
      <c r="I6" s="37">
        <f t="shared" si="2"/>
        <v>0.5484126984</v>
      </c>
      <c r="J6" s="39">
        <f t="shared" si="3"/>
        <v>0</v>
      </c>
      <c r="K6" s="37" t="s">
        <v>312</v>
      </c>
      <c r="L6" s="37">
        <v>54.84126984126984</v>
      </c>
      <c r="M6" s="40">
        <f t="shared" si="4"/>
        <v>-0.01158730159</v>
      </c>
    </row>
    <row r="7">
      <c r="A7" s="35" t="s">
        <v>313</v>
      </c>
      <c r="B7" s="36"/>
      <c r="C7" s="37">
        <f t="shared" si="1"/>
        <v>0.33</v>
      </c>
      <c r="D7" s="38">
        <v>0.33</v>
      </c>
      <c r="E7" s="38"/>
      <c r="F7" s="38" t="s">
        <v>92</v>
      </c>
      <c r="G7" s="38" t="s">
        <v>93</v>
      </c>
      <c r="H7" s="37">
        <v>33.0</v>
      </c>
      <c r="I7" s="37">
        <f t="shared" si="2"/>
        <v>0.3380952381</v>
      </c>
      <c r="J7" s="39">
        <f t="shared" si="3"/>
        <v>0</v>
      </c>
      <c r="K7" s="37" t="s">
        <v>316</v>
      </c>
      <c r="L7" s="37">
        <v>33.80952380952381</v>
      </c>
      <c r="M7" s="40">
        <f t="shared" si="4"/>
        <v>0.008095238095</v>
      </c>
    </row>
    <row r="8">
      <c r="A8" s="35" t="s">
        <v>317</v>
      </c>
      <c r="B8" s="36"/>
      <c r="C8" s="37">
        <f t="shared" si="1"/>
        <v>0.4733333333</v>
      </c>
      <c r="D8" s="38">
        <v>0.47</v>
      </c>
      <c r="E8" s="38"/>
      <c r="F8" s="38" t="s">
        <v>128</v>
      </c>
      <c r="G8" s="38" t="s">
        <v>130</v>
      </c>
      <c r="H8" s="37">
        <v>47.33333333333333</v>
      </c>
      <c r="I8" s="37">
        <f t="shared" si="2"/>
        <v>0.4404761905</v>
      </c>
      <c r="J8" s="39">
        <f t="shared" si="3"/>
        <v>-0.003333333333</v>
      </c>
      <c r="K8" s="37" t="s">
        <v>320</v>
      </c>
      <c r="L8" s="37">
        <v>44.04761904761904</v>
      </c>
      <c r="M8" s="40">
        <f t="shared" si="4"/>
        <v>-0.03285714286</v>
      </c>
    </row>
    <row r="9">
      <c r="A9" s="35" t="s">
        <v>321</v>
      </c>
      <c r="B9" s="36"/>
      <c r="C9" s="37">
        <f t="shared" si="1"/>
        <v>0.37</v>
      </c>
      <c r="D9" s="38">
        <v>0.37</v>
      </c>
      <c r="E9" s="38"/>
      <c r="F9" s="38" t="s">
        <v>117</v>
      </c>
      <c r="G9" s="38" t="s">
        <v>118</v>
      </c>
      <c r="H9" s="37">
        <v>37.0</v>
      </c>
      <c r="I9" s="37">
        <f t="shared" si="2"/>
        <v>0.3174603175</v>
      </c>
      <c r="J9" s="39">
        <f t="shared" si="3"/>
        <v>0</v>
      </c>
      <c r="K9" s="37" t="s">
        <v>322</v>
      </c>
      <c r="L9" s="37">
        <v>31.74603174603175</v>
      </c>
      <c r="M9" s="40">
        <f t="shared" si="4"/>
        <v>-0.05253968254</v>
      </c>
    </row>
    <row r="10">
      <c r="A10" s="35" t="s">
        <v>325</v>
      </c>
      <c r="B10" s="36"/>
      <c r="C10" s="37">
        <f t="shared" si="1"/>
        <v>0.2466666667</v>
      </c>
      <c r="D10" s="38">
        <v>0.25</v>
      </c>
      <c r="E10" s="38"/>
      <c r="F10" s="38" t="s">
        <v>87</v>
      </c>
      <c r="G10" s="38" t="s">
        <v>89</v>
      </c>
      <c r="H10" s="37">
        <v>24.666666666666664</v>
      </c>
      <c r="I10" s="37">
        <f t="shared" si="2"/>
        <v>0.2746031746</v>
      </c>
      <c r="J10" s="39">
        <f t="shared" si="3"/>
        <v>0.003333333333</v>
      </c>
      <c r="K10" s="37" t="s">
        <v>326</v>
      </c>
      <c r="L10" s="37">
        <v>27.46031746031746</v>
      </c>
      <c r="M10" s="40">
        <f t="shared" si="4"/>
        <v>0.02793650794</v>
      </c>
    </row>
    <row r="11">
      <c r="A11" s="35" t="s">
        <v>327</v>
      </c>
      <c r="B11" s="36"/>
      <c r="C11" s="37">
        <f t="shared" si="1"/>
        <v>0.57</v>
      </c>
      <c r="D11" s="38">
        <v>0.57</v>
      </c>
      <c r="E11" s="38"/>
      <c r="F11" s="38" t="s">
        <v>102</v>
      </c>
      <c r="G11" s="38" t="s">
        <v>103</v>
      </c>
      <c r="H11" s="37">
        <v>57.0</v>
      </c>
      <c r="I11" s="37">
        <f t="shared" si="2"/>
        <v>0.619047619</v>
      </c>
      <c r="J11" s="39">
        <f t="shared" si="3"/>
        <v>0</v>
      </c>
      <c r="K11" s="37" t="s">
        <v>330</v>
      </c>
      <c r="L11" s="37">
        <v>61.90476190476191</v>
      </c>
      <c r="M11" s="40">
        <f t="shared" si="4"/>
        <v>0.04904761905</v>
      </c>
    </row>
    <row r="12">
      <c r="A12" s="35" t="s">
        <v>331</v>
      </c>
      <c r="B12" s="36"/>
      <c r="C12" s="37">
        <f t="shared" si="1"/>
        <v>0.4533333333</v>
      </c>
      <c r="D12" s="38">
        <v>0.45</v>
      </c>
      <c r="E12" s="38"/>
      <c r="F12" s="38" t="s">
        <v>136</v>
      </c>
      <c r="G12" s="38" t="s">
        <v>137</v>
      </c>
      <c r="H12" s="37">
        <v>45.33333333333333</v>
      </c>
      <c r="I12" s="37">
        <f t="shared" si="2"/>
        <v>0.5047619048</v>
      </c>
      <c r="J12" s="39">
        <f t="shared" si="3"/>
        <v>-0.003333333333</v>
      </c>
      <c r="K12" s="37" t="s">
        <v>334</v>
      </c>
      <c r="L12" s="37">
        <v>50.47619047619047</v>
      </c>
      <c r="M12" s="40">
        <f t="shared" si="4"/>
        <v>0.05142857143</v>
      </c>
    </row>
    <row r="13">
      <c r="A13" s="35" t="s">
        <v>335</v>
      </c>
      <c r="B13" s="36"/>
      <c r="C13" s="37">
        <f t="shared" si="1"/>
        <v>0.7</v>
      </c>
      <c r="D13" s="38">
        <v>0.7</v>
      </c>
      <c r="E13" s="38"/>
      <c r="F13" s="38" t="s">
        <v>96</v>
      </c>
      <c r="G13" s="38" t="s">
        <v>97</v>
      </c>
      <c r="H13" s="37">
        <v>70.0</v>
      </c>
      <c r="I13" s="37">
        <f t="shared" si="2"/>
        <v>0.669047619</v>
      </c>
      <c r="J13" s="39">
        <f t="shared" si="3"/>
        <v>0</v>
      </c>
      <c r="K13" s="37" t="s">
        <v>336</v>
      </c>
      <c r="L13" s="37">
        <v>66.9047619047619</v>
      </c>
      <c r="M13" s="40">
        <f t="shared" si="4"/>
        <v>-0.03095238095</v>
      </c>
    </row>
    <row r="14">
      <c r="A14" s="35" t="s">
        <v>339</v>
      </c>
      <c r="B14" s="36"/>
      <c r="C14" s="37">
        <f t="shared" si="1"/>
        <v>0.4733333333</v>
      </c>
      <c r="D14" s="38">
        <v>0.47</v>
      </c>
      <c r="E14" s="38"/>
      <c r="F14" s="38" t="s">
        <v>175</v>
      </c>
      <c r="G14" s="38" t="s">
        <v>176</v>
      </c>
      <c r="H14" s="37">
        <v>47.33333333333333</v>
      </c>
      <c r="I14" s="37">
        <f t="shared" si="2"/>
        <v>0.4833333333</v>
      </c>
      <c r="J14" s="39">
        <f t="shared" si="3"/>
        <v>-0.003333333333</v>
      </c>
      <c r="K14" s="37" t="s">
        <v>340</v>
      </c>
      <c r="L14" s="37">
        <v>48.33333333333333</v>
      </c>
      <c r="M14" s="40">
        <f t="shared" si="4"/>
        <v>0.01</v>
      </c>
    </row>
    <row r="15">
      <c r="A15" s="35" t="s">
        <v>343</v>
      </c>
      <c r="B15" s="36"/>
      <c r="C15" s="37">
        <f t="shared" si="1"/>
        <v>0.3</v>
      </c>
      <c r="D15" s="38">
        <v>0.3</v>
      </c>
      <c r="E15" s="38"/>
      <c r="F15" s="38" t="s">
        <v>17</v>
      </c>
      <c r="G15" s="38" t="s">
        <v>18</v>
      </c>
      <c r="H15" s="37">
        <v>30.0</v>
      </c>
      <c r="I15" s="37">
        <f t="shared" si="2"/>
        <v>0.3095238095</v>
      </c>
      <c r="J15" s="39">
        <f t="shared" si="3"/>
        <v>0</v>
      </c>
      <c r="K15" s="37" t="s">
        <v>344</v>
      </c>
      <c r="L15" s="37">
        <v>30.95238095238095</v>
      </c>
      <c r="M15" s="40">
        <f t="shared" si="4"/>
        <v>0.009523809524</v>
      </c>
    </row>
    <row r="16">
      <c r="A16" s="35" t="s">
        <v>345</v>
      </c>
      <c r="B16" s="36"/>
      <c r="C16" s="37">
        <f t="shared" si="1"/>
        <v>0.4933333333</v>
      </c>
      <c r="D16" s="38">
        <v>0.49</v>
      </c>
      <c r="E16" s="38"/>
      <c r="F16" s="38" t="s">
        <v>77</v>
      </c>
      <c r="G16" s="38" t="s">
        <v>78</v>
      </c>
      <c r="H16" s="37">
        <v>49.33333333333333</v>
      </c>
      <c r="I16" s="37">
        <f t="shared" si="2"/>
        <v>0.4841269841</v>
      </c>
      <c r="J16" s="39">
        <f t="shared" si="3"/>
        <v>-0.003333333333</v>
      </c>
      <c r="K16" s="37" t="s">
        <v>348</v>
      </c>
      <c r="L16" s="37">
        <v>48.41269841269841</v>
      </c>
      <c r="M16" s="40">
        <f t="shared" si="4"/>
        <v>-0.009206349206</v>
      </c>
    </row>
    <row r="19">
      <c r="C19" s="33"/>
      <c r="I19" s="33"/>
      <c r="K19" s="33"/>
      <c r="L19" s="33"/>
      <c r="M19" s="33"/>
    </row>
    <row r="20">
      <c r="C20" s="33"/>
      <c r="I20" s="33"/>
      <c r="K20" s="33"/>
      <c r="L20" s="33"/>
      <c r="M20" s="33"/>
    </row>
    <row r="21">
      <c r="C21" s="33"/>
      <c r="I21" s="33"/>
      <c r="K21" s="33"/>
      <c r="L21" s="33"/>
      <c r="M21" s="33"/>
    </row>
    <row r="22">
      <c r="C22" s="33"/>
      <c r="I22" s="33"/>
      <c r="K22" s="33"/>
      <c r="L22" s="33"/>
      <c r="M22" s="33"/>
    </row>
    <row r="23">
      <c r="C23" s="33"/>
      <c r="I23" s="33"/>
      <c r="K23" s="33"/>
      <c r="L23" s="33"/>
      <c r="M23" s="33"/>
    </row>
    <row r="24">
      <c r="C24" s="33"/>
      <c r="I24" s="33"/>
      <c r="K24" s="33"/>
      <c r="L24" s="33"/>
      <c r="M24" s="33"/>
    </row>
    <row r="25">
      <c r="C25" s="33"/>
      <c r="I25" s="33"/>
      <c r="K25" s="33"/>
      <c r="L25" s="33"/>
      <c r="M25" s="33"/>
    </row>
    <row r="26">
      <c r="C26" s="33"/>
      <c r="I26" s="33"/>
      <c r="K26" s="33"/>
      <c r="L26" s="33"/>
      <c r="M26" s="33"/>
    </row>
    <row r="27">
      <c r="C27" s="33"/>
      <c r="I27" s="33"/>
      <c r="K27" s="33"/>
      <c r="L27" s="33"/>
      <c r="M27" s="33"/>
    </row>
    <row r="28">
      <c r="C28" s="33"/>
      <c r="I28" s="33"/>
      <c r="K28" s="33"/>
      <c r="L28" s="33"/>
      <c r="M28" s="33"/>
    </row>
    <row r="29">
      <c r="C29" s="33"/>
      <c r="I29" s="33"/>
      <c r="K29" s="33"/>
      <c r="L29" s="33"/>
      <c r="M29" s="33"/>
    </row>
    <row r="30">
      <c r="C30" s="33"/>
      <c r="I30" s="33"/>
      <c r="K30" s="33"/>
      <c r="L30" s="33"/>
      <c r="M30" s="33"/>
    </row>
    <row r="31">
      <c r="C31" s="33"/>
      <c r="I31" s="33"/>
      <c r="K31" s="33"/>
      <c r="L31" s="33"/>
      <c r="M31" s="33"/>
    </row>
    <row r="32">
      <c r="C32" s="33"/>
      <c r="I32" s="33"/>
      <c r="K32" s="33"/>
      <c r="L32" s="33"/>
      <c r="M32" s="33"/>
    </row>
  </sheetData>
  <drawing r:id="rId1"/>
</worksheet>
</file>