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ACG\Desktop\UNIVERSITY\8_CUATRIMESTRE_SISTEMAS\GESTION DE BASE DE DATOS\Proyecto\"/>
    </mc:Choice>
  </mc:AlternateContent>
  <xr:revisionPtr revIDLastSave="0" documentId="13_ncr:1_{3E5B0407-FB53-4979-BC24-307D11B09F9F}" xr6:coauthVersionLast="47" xr6:coauthVersionMax="47" xr10:uidLastSave="{00000000-0000-0000-0000-000000000000}"/>
  <bookViews>
    <workbookView xWindow="-120" yWindow="480" windowWidth="24240" windowHeight="13140" xr2:uid="{6F3C13E4-2088-4BE1-AF66-E17CA743C0DF}"/>
  </bookViews>
  <sheets>
    <sheet name="VIDEO" sheetId="1" r:id="rId1"/>
    <sheet name="MUS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1" l="1"/>
  <c r="H17" i="1"/>
  <c r="K22" i="1"/>
  <c r="H23" i="1"/>
  <c r="H20" i="1"/>
  <c r="G10" i="1"/>
  <c r="G5" i="1"/>
  <c r="H14" i="1"/>
  <c r="K10" i="1"/>
  <c r="K4" i="1"/>
  <c r="H11" i="1"/>
  <c r="H5" i="1"/>
  <c r="H2" i="1"/>
  <c r="J2" i="1"/>
  <c r="J3" i="1"/>
  <c r="J4" i="1"/>
  <c r="J5" i="1"/>
  <c r="J6" i="1"/>
  <c r="J7" i="1"/>
  <c r="J8" i="1"/>
  <c r="J9" i="1"/>
  <c r="J10" i="1"/>
  <c r="J13" i="1"/>
  <c r="J14" i="1"/>
  <c r="J15" i="1"/>
  <c r="J16" i="1"/>
  <c r="J17" i="1"/>
  <c r="J18" i="1"/>
  <c r="J19" i="1"/>
  <c r="J20" i="1"/>
  <c r="J21" i="1"/>
  <c r="J25" i="1"/>
  <c r="J26" i="1"/>
  <c r="J27" i="1"/>
  <c r="J28" i="1"/>
  <c r="J29" i="1"/>
  <c r="J30" i="1"/>
  <c r="J31" i="1"/>
  <c r="J32" i="1"/>
  <c r="J33" i="1"/>
  <c r="J36" i="1"/>
  <c r="J37" i="1"/>
  <c r="J39" i="1"/>
  <c r="J40" i="1"/>
  <c r="J41" i="1"/>
  <c r="J43" i="1"/>
  <c r="J44" i="1"/>
  <c r="H8" i="1"/>
  <c r="G12" i="2"/>
  <c r="G6" i="2"/>
  <c r="G3" i="2"/>
  <c r="D4" i="2"/>
  <c r="J38" i="1" s="1"/>
  <c r="D5" i="2"/>
  <c r="D6" i="2"/>
  <c r="D7" i="2"/>
  <c r="D8" i="2"/>
  <c r="J42" i="1" s="1"/>
  <c r="D9" i="2"/>
  <c r="D10" i="2"/>
  <c r="D3" i="2"/>
  <c r="D2" i="2"/>
  <c r="E35" i="1"/>
  <c r="E34" i="1"/>
  <c r="E33" i="1"/>
  <c r="E31" i="1"/>
  <c r="E30" i="1"/>
  <c r="E26" i="1"/>
  <c r="E25" i="1"/>
  <c r="E24" i="1"/>
  <c r="E22" i="1"/>
  <c r="E21" i="1"/>
  <c r="E15" i="1"/>
  <c r="E18" i="1"/>
  <c r="E19" i="1"/>
  <c r="E9" i="1"/>
  <c r="E10" i="1"/>
  <c r="E11" i="1"/>
  <c r="E12" i="1"/>
  <c r="E13" i="1"/>
  <c r="E14" i="1"/>
  <c r="E5" i="1"/>
  <c r="E4" i="1"/>
  <c r="G22" i="1" l="1"/>
  <c r="G9" i="2"/>
  <c r="G18" i="1"/>
  <c r="G25" i="1"/>
  <c r="G30" i="1"/>
  <c r="G34" i="1"/>
</calcChain>
</file>

<file path=xl/sharedStrings.xml><?xml version="1.0" encoding="utf-8"?>
<sst xmlns="http://schemas.openxmlformats.org/spreadsheetml/2006/main" count="147" uniqueCount="97">
  <si>
    <t>ID_MEMBRESIA</t>
  </si>
  <si>
    <t>COSTO</t>
  </si>
  <si>
    <t>01</t>
  </si>
  <si>
    <t>02</t>
  </si>
  <si>
    <t>03</t>
  </si>
  <si>
    <t>04</t>
  </si>
  <si>
    <t>05</t>
  </si>
  <si>
    <t>06</t>
  </si>
  <si>
    <t xml:space="preserve">ID </t>
  </si>
  <si>
    <t>AP_M</t>
  </si>
  <si>
    <t>AP_A</t>
  </si>
  <si>
    <t>PV_STA</t>
  </si>
  <si>
    <t>PV_MGM</t>
  </si>
  <si>
    <t>PV_ACO</t>
  </si>
  <si>
    <t>PV_LOV</t>
  </si>
  <si>
    <t>PV_PON</t>
  </si>
  <si>
    <t>PV_PAR</t>
  </si>
  <si>
    <t>PAR_SD</t>
  </si>
  <si>
    <t>PAR_HD</t>
  </si>
  <si>
    <t>STA_SD</t>
  </si>
  <si>
    <t>STA_HD</t>
  </si>
  <si>
    <t>MGM_SD</t>
  </si>
  <si>
    <t>MGM_HD</t>
  </si>
  <si>
    <t>MGM_UHD</t>
  </si>
  <si>
    <t>1</t>
  </si>
  <si>
    <t>2</t>
  </si>
  <si>
    <t>3</t>
  </si>
  <si>
    <t>PRIME</t>
  </si>
  <si>
    <t>FREE</t>
  </si>
  <si>
    <t>ID</t>
  </si>
  <si>
    <t>P</t>
  </si>
  <si>
    <t>F</t>
  </si>
  <si>
    <t>UNLIMITED_ECHO</t>
  </si>
  <si>
    <t>UNLIMITED_INDI</t>
  </si>
  <si>
    <t>UNLIMITED_FAMI</t>
  </si>
  <si>
    <t>UF_M</t>
  </si>
  <si>
    <t>UI_M</t>
  </si>
  <si>
    <t>UE_M</t>
  </si>
  <si>
    <t>UF_A</t>
  </si>
  <si>
    <t>UI_A</t>
  </si>
  <si>
    <t>GUION</t>
  </si>
  <si>
    <t>-</t>
  </si>
  <si>
    <t>ID_TIPO</t>
  </si>
  <si>
    <t>ID_SERVICIO</t>
  </si>
  <si>
    <t>CONCATENACION IDS MEMBRESIA</t>
  </si>
  <si>
    <t>CONCATENACION DESCRIPCION</t>
  </si>
  <si>
    <t>DESCRIPCION</t>
  </si>
  <si>
    <t>AP_MEN</t>
  </si>
  <si>
    <t>AP_ANU</t>
  </si>
  <si>
    <t>PVS_PARA</t>
  </si>
  <si>
    <t>PVS_STAR</t>
  </si>
  <si>
    <t>PVS_MGM</t>
  </si>
  <si>
    <t>PVS_ACORN</t>
  </si>
  <si>
    <t>PVS_LOVE</t>
  </si>
  <si>
    <t>PVS_PONGALO</t>
  </si>
  <si>
    <t>PVC_PAR</t>
  </si>
  <si>
    <t>PVC_STA</t>
  </si>
  <si>
    <t>PRIME-VIDEO-COMPRA</t>
  </si>
  <si>
    <t>PVC_MGM</t>
  </si>
  <si>
    <t>PRIME-VIDEO-ALQUILER</t>
  </si>
  <si>
    <t>PVA_STA</t>
  </si>
  <si>
    <t>PVA_MGM</t>
  </si>
  <si>
    <t>CHECK EN ID MEMBRESIA PARA QUE COINCIDA CON LOS DATOS</t>
  </si>
  <si>
    <t>f2,</t>
  </si>
  <si>
    <t>COMO CHECK PARA LOS INSERT</t>
  </si>
  <si>
    <t>COMO CHECK EN LOS INSERT</t>
  </si>
  <si>
    <t>,</t>
  </si>
  <si>
    <t>CONCAT DESCRIPCION</t>
  </si>
  <si>
    <t>12</t>
  </si>
  <si>
    <t>4</t>
  </si>
  <si>
    <t>5</t>
  </si>
  <si>
    <t>6</t>
  </si>
  <si>
    <t>7</t>
  </si>
  <si>
    <t>8</t>
  </si>
  <si>
    <t>9</t>
  </si>
  <si>
    <t>f4,</t>
  </si>
  <si>
    <t>PRIME-VIDEO-MEMBRESIAS</t>
  </si>
  <si>
    <t xml:space="preserve">     </t>
  </si>
  <si>
    <t xml:space="preserve">  </t>
  </si>
  <si>
    <t xml:space="preserve">   </t>
  </si>
  <si>
    <t>COSTO MUSIC</t>
  </si>
  <si>
    <t>ID_TIPO MUSIC</t>
  </si>
  <si>
    <t>DESCRIPCION MUSIC</t>
  </si>
  <si>
    <t>MEMBRESIAS MUSIC</t>
  </si>
  <si>
    <t>CONCAT ID_TIPO VIDEO</t>
  </si>
  <si>
    <t>CONCAT ID_TIPO MUSIC</t>
  </si>
  <si>
    <t>CONCAT COSTO MUSIC</t>
  </si>
  <si>
    <t>CONCAT COSTO VIDEO</t>
  </si>
  <si>
    <t>COMA</t>
  </si>
  <si>
    <t>CONCAT DESCRIPCION MUSIC</t>
  </si>
  <si>
    <t>CONCAT MEMBRESIAS MUSIC</t>
  </si>
  <si>
    <t>CONCAT MEMBRESIAS VIDEO</t>
  </si>
  <si>
    <t>I2,</t>
  </si>
  <si>
    <t>CONCAT FINAL ID_TIPO</t>
  </si>
  <si>
    <t>CONCAT FINAL COSTO</t>
  </si>
  <si>
    <t>CONCAT FINAL DESCRIPCION</t>
  </si>
  <si>
    <t>CONCAT FINAL MEMBRESIA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</si>
</sst>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70C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left"/>
    </xf>
    <xf numFmtId="49" fontId="1" fillId="5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FEE6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FBF9F-BCF7-4FE5-95B3-EA153374C482}">
  <dimension ref="A1:K44"/>
  <sheetViews>
    <sheetView tabSelected="1" topLeftCell="B1" zoomScale="85" zoomScaleNormal="85" workbookViewId="0">
      <selection activeCell="K22" sqref="K22"/>
    </sheetView>
  </sheetViews>
  <sheetFormatPr baseColWidth="10" defaultRowHeight="15" x14ac:dyDescent="0.25"/>
  <cols>
    <col min="1" max="1" width="25.5703125" style="7" bestFit="1" customWidth="1"/>
    <col min="2" max="2" width="8.140625" style="7" bestFit="1" customWidth="1"/>
    <col min="3" max="3" width="10.85546875" style="7" bestFit="1" customWidth="1"/>
    <col min="4" max="4" width="7" style="7" bestFit="1" customWidth="1"/>
    <col min="5" max="5" width="14.7109375" style="7" bestFit="1" customWidth="1"/>
    <col min="6" max="6" width="7" style="7" bestFit="1" customWidth="1"/>
    <col min="7" max="7" width="22.7109375" style="7" customWidth="1"/>
    <col min="8" max="8" width="92.85546875" style="7" bestFit="1" customWidth="1"/>
    <col min="9" max="9" width="6.5703125" style="7" bestFit="1" customWidth="1"/>
    <col min="10" max="10" width="19.140625" style="7" bestFit="1" customWidth="1"/>
    <col min="11" max="11" width="61" style="7" customWidth="1"/>
    <col min="12" max="16384" width="11.42578125" style="7"/>
  </cols>
  <sheetData>
    <row r="1" spans="1:11" x14ac:dyDescent="0.25">
      <c r="B1" s="8"/>
      <c r="H1" s="9" t="s">
        <v>84</v>
      </c>
      <c r="I1" s="7" t="s">
        <v>88</v>
      </c>
      <c r="J1" s="30" t="s">
        <v>81</v>
      </c>
    </row>
    <row r="2" spans="1:11" x14ac:dyDescent="0.25">
      <c r="H2" s="9" t="str">
        <f>_xlfn.CONCAT(B4,F4,B5,F4,B9,F4,B10,F4,B11,F4,B12,F4,B13,F4,B14)</f>
        <v>1,2,3,4,5,6,7,8</v>
      </c>
      <c r="I2" s="7" t="s">
        <v>66</v>
      </c>
      <c r="J2" s="31" t="str">
        <f>MUSIC!B2</f>
        <v>9</v>
      </c>
    </row>
    <row r="3" spans="1:11" x14ac:dyDescent="0.25">
      <c r="A3" s="11" t="s">
        <v>46</v>
      </c>
      <c r="B3" s="12" t="s">
        <v>42</v>
      </c>
      <c r="C3" s="7" t="s">
        <v>8</v>
      </c>
      <c r="D3" s="7" t="s">
        <v>1</v>
      </c>
      <c r="E3" s="12" t="s">
        <v>0</v>
      </c>
      <c r="F3" s="7" t="s">
        <v>40</v>
      </c>
      <c r="G3" s="13" t="s">
        <v>65</v>
      </c>
      <c r="H3" s="14"/>
      <c r="I3" s="7" t="s">
        <v>92</v>
      </c>
      <c r="J3" s="31">
        <f>MUSIC!B3</f>
        <v>10</v>
      </c>
      <c r="K3" s="26" t="s">
        <v>93</v>
      </c>
    </row>
    <row r="4" spans="1:11" x14ac:dyDescent="0.25">
      <c r="A4" s="7" t="s">
        <v>47</v>
      </c>
      <c r="B4" s="15" t="s">
        <v>24</v>
      </c>
      <c r="C4" s="10" t="s">
        <v>9</v>
      </c>
      <c r="D4" s="7">
        <v>99</v>
      </c>
      <c r="E4" s="12" t="str">
        <f t="shared" ref="E4:E5" si="0">_xlfn.CONCAT(C4,B4)</f>
        <v>AP_M1</v>
      </c>
      <c r="F4" s="10" t="s">
        <v>66</v>
      </c>
      <c r="G4" s="13" t="s">
        <v>62</v>
      </c>
      <c r="H4" s="27" t="s">
        <v>85</v>
      </c>
      <c r="J4" s="31" t="str">
        <f>MUSIC!B4</f>
        <v xml:space="preserve">   </v>
      </c>
      <c r="K4" s="26" t="str">
        <f>_xlfn.CONCAT(H2,I2,H5)</f>
        <v>1,2,3,4,5,6,7,8,9,10,11,12,13,14,15</v>
      </c>
    </row>
    <row r="5" spans="1:11" x14ac:dyDescent="0.25">
      <c r="A5" s="7" t="s">
        <v>48</v>
      </c>
      <c r="B5" s="15" t="s">
        <v>25</v>
      </c>
      <c r="C5" s="10" t="s">
        <v>10</v>
      </c>
      <c r="D5" s="7">
        <v>899</v>
      </c>
      <c r="E5" s="12" t="str">
        <f t="shared" si="0"/>
        <v>AP_A2</v>
      </c>
      <c r="F5" s="10" t="s">
        <v>75</v>
      </c>
      <c r="G5" s="17" t="str">
        <f>_xlfn.CONCAT(E4,F4,E5)</f>
        <v>AP_M1,AP_A2</v>
      </c>
      <c r="H5" s="27" t="str">
        <f>_xlfn.CONCAT(J2,I2,J3,I2,J5,I2,J6,I2,J7,I2,J9,I2,J10)</f>
        <v>9,10,11,12,13,14,15</v>
      </c>
      <c r="J5" s="31">
        <f>MUSIC!B5</f>
        <v>11</v>
      </c>
      <c r="K5" s="14"/>
    </row>
    <row r="6" spans="1:11" x14ac:dyDescent="0.25">
      <c r="B6" s="18"/>
      <c r="E6" s="19"/>
      <c r="F6" s="10"/>
      <c r="J6" s="31" t="str">
        <f>MUSIC!B6</f>
        <v>12</v>
      </c>
      <c r="K6" s="14"/>
    </row>
    <row r="7" spans="1:11" x14ac:dyDescent="0.25">
      <c r="A7" s="7" t="s">
        <v>76</v>
      </c>
      <c r="H7" s="16" t="s">
        <v>87</v>
      </c>
      <c r="J7" s="31">
        <f>MUSIC!B7</f>
        <v>13</v>
      </c>
      <c r="K7" s="14"/>
    </row>
    <row r="8" spans="1:11" x14ac:dyDescent="0.25">
      <c r="A8" s="11" t="s">
        <v>46</v>
      </c>
      <c r="B8" s="15" t="s">
        <v>42</v>
      </c>
      <c r="C8" s="7" t="s">
        <v>8</v>
      </c>
      <c r="D8" s="7" t="s">
        <v>1</v>
      </c>
      <c r="E8" s="12" t="s">
        <v>43</v>
      </c>
      <c r="F8" s="10"/>
      <c r="H8" s="16" t="str">
        <f>_xlfn.CONCAT(D4,F4,D5,F4,D9,F4,D10,F4,D11,F4,D12,F4,D13,F4,D14)</f>
        <v>99,899,79,89,59,79,49,49</v>
      </c>
      <c r="J8" s="31" t="str">
        <f>MUSIC!B8</f>
        <v xml:space="preserve">   </v>
      </c>
      <c r="K8" s="14"/>
    </row>
    <row r="9" spans="1:11" x14ac:dyDescent="0.25">
      <c r="A9" s="7" t="s">
        <v>49</v>
      </c>
      <c r="B9" s="15" t="s">
        <v>26</v>
      </c>
      <c r="C9" s="10" t="s">
        <v>16</v>
      </c>
      <c r="D9" s="7">
        <v>79</v>
      </c>
      <c r="E9" s="12" t="str">
        <f t="shared" ref="E9:E15" si="1">_xlfn.CONCAT(C9,B9)</f>
        <v>PV_PAR3</v>
      </c>
      <c r="F9" s="10" t="s">
        <v>66</v>
      </c>
      <c r="J9" s="31">
        <f>MUSIC!B9</f>
        <v>14</v>
      </c>
      <c r="K9" s="32" t="s">
        <v>94</v>
      </c>
    </row>
    <row r="10" spans="1:11" x14ac:dyDescent="0.25">
      <c r="A10" s="7" t="s">
        <v>50</v>
      </c>
      <c r="B10" s="15" t="s">
        <v>69</v>
      </c>
      <c r="C10" s="10" t="s">
        <v>11</v>
      </c>
      <c r="D10" s="7">
        <v>89</v>
      </c>
      <c r="E10" s="12" t="str">
        <f t="shared" si="1"/>
        <v>PV_STA4</v>
      </c>
      <c r="F10" s="10"/>
      <c r="G10" s="17" t="str">
        <f>_xlfn.CONCAT(E9,F9,E10,F9,E11,F9,E12,F9,E13,F9,E14)</f>
        <v>PV_PAR3,PV_STA4,PV_MGM5,PV_ACO6,PV_LOV7,PV_PON8</v>
      </c>
      <c r="H10" s="28" t="s">
        <v>86</v>
      </c>
      <c r="J10" s="31">
        <f>MUSIC!B10</f>
        <v>15</v>
      </c>
      <c r="K10" s="32" t="str">
        <f>_xlfn.CONCAT(H8,I2,H11)</f>
        <v>99,899,79,89,59,79,49,49,1490,990,149,99,39,0,0</v>
      </c>
    </row>
    <row r="11" spans="1:11" x14ac:dyDescent="0.25">
      <c r="A11" s="7" t="s">
        <v>51</v>
      </c>
      <c r="B11" s="15" t="s">
        <v>70</v>
      </c>
      <c r="C11" s="10" t="s">
        <v>12</v>
      </c>
      <c r="D11" s="7">
        <v>59</v>
      </c>
      <c r="E11" s="12" t="str">
        <f t="shared" si="1"/>
        <v>PV_MGM5</v>
      </c>
      <c r="F11" s="10"/>
      <c r="H11" s="28" t="str">
        <f>_xlfn.CONCAT(J13,I2,J14,I2,J16,I2,J17,I2,J18,I2,J20,I2,J21)</f>
        <v>1490,990,149,99,39,0,0</v>
      </c>
      <c r="K11" s="14"/>
    </row>
    <row r="12" spans="1:11" x14ac:dyDescent="0.25">
      <c r="A12" s="7" t="s">
        <v>52</v>
      </c>
      <c r="B12" s="15" t="s">
        <v>71</v>
      </c>
      <c r="C12" s="10" t="s">
        <v>13</v>
      </c>
      <c r="D12" s="7">
        <v>79</v>
      </c>
      <c r="E12" s="12" t="str">
        <f t="shared" si="1"/>
        <v>PV_ACO6</v>
      </c>
      <c r="F12" s="10"/>
      <c r="H12" s="14"/>
      <c r="J12" s="28" t="s">
        <v>80</v>
      </c>
      <c r="K12" s="14"/>
    </row>
    <row r="13" spans="1:11" x14ac:dyDescent="0.25">
      <c r="A13" s="7" t="s">
        <v>53</v>
      </c>
      <c r="B13" s="15" t="s">
        <v>72</v>
      </c>
      <c r="C13" s="10" t="s">
        <v>14</v>
      </c>
      <c r="D13" s="7">
        <v>49</v>
      </c>
      <c r="E13" s="12" t="str">
        <f t="shared" si="1"/>
        <v>PV_LOV7</v>
      </c>
      <c r="F13" s="10"/>
      <c r="H13" s="11" t="s">
        <v>67</v>
      </c>
      <c r="J13" s="28">
        <f>MUSIC!E2</f>
        <v>1490</v>
      </c>
      <c r="K13" s="14"/>
    </row>
    <row r="14" spans="1:11" x14ac:dyDescent="0.25">
      <c r="A14" s="7" t="s">
        <v>54</v>
      </c>
      <c r="B14" s="15" t="s">
        <v>73</v>
      </c>
      <c r="C14" s="10" t="s">
        <v>15</v>
      </c>
      <c r="D14" s="7">
        <v>49</v>
      </c>
      <c r="E14" s="12" t="str">
        <f t="shared" si="1"/>
        <v>PV_PON8</v>
      </c>
      <c r="F14" s="10"/>
      <c r="H14" s="11" t="str">
        <f>_xlfn.CONCAT(A4,F4,A5,F4,A9,F4,A10,F4,A11,F4,A12,F4,A13,F4,A14)</f>
        <v>AP_MEN,AP_ANU,PVS_PARA,PVS_STAR,PVS_MGM,PVS_ACORN,PVS_LOVE,PVS_PONGALO</v>
      </c>
      <c r="J14" s="28">
        <f>MUSIC!E3</f>
        <v>990</v>
      </c>
      <c r="K14" s="14"/>
    </row>
    <row r="15" spans="1:11" x14ac:dyDescent="0.25">
      <c r="E15" s="7" t="str">
        <f t="shared" si="1"/>
        <v/>
      </c>
      <c r="F15" s="10"/>
      <c r="H15" s="14"/>
      <c r="J15" s="28" t="str">
        <f>MUSIC!E4</f>
        <v xml:space="preserve">   </v>
      </c>
      <c r="K15" s="11" t="s">
        <v>95</v>
      </c>
    </row>
    <row r="16" spans="1:11" x14ac:dyDescent="0.25">
      <c r="A16" s="7" t="s">
        <v>57</v>
      </c>
      <c r="H16" s="29" t="s">
        <v>89</v>
      </c>
      <c r="J16" s="28">
        <f>MUSIC!E5</f>
        <v>149</v>
      </c>
      <c r="K16" s="11" t="str">
        <f>_xlfn.CONCAT(H14,I2,H17)</f>
        <v>AP_MEN,AP_ANU,PVS_PARA,PVS_STAR,PVS_MGM,PVS_ACORN,PVS_LOVE,PVS_PONGALO,UNLIMITED_FAMI,UNLIMITED_INDI,UNLIMITED_FAMI,UNLIMITED_INDI,UNLIMITED_ECHO,PRIME,FREE</v>
      </c>
    </row>
    <row r="17" spans="1:11" x14ac:dyDescent="0.25">
      <c r="A17" s="7" t="s">
        <v>46</v>
      </c>
      <c r="B17" s="20" t="s">
        <v>42</v>
      </c>
      <c r="C17" s="7" t="s">
        <v>8</v>
      </c>
      <c r="D17" s="7" t="s">
        <v>1</v>
      </c>
      <c r="E17" s="21" t="s">
        <v>43</v>
      </c>
      <c r="F17" s="10" t="s">
        <v>41</v>
      </c>
      <c r="H17" s="29" t="str">
        <f>_xlfn.CONCAT(J25,I2,J26,I2,J28,I2,J29,I2,J30,I2,J32,I2,J33)</f>
        <v>UNLIMITED_FAMI,UNLIMITED_INDI,UNLIMITED_FAMI,UNLIMITED_INDI,UNLIMITED_ECHO,PRIME,FREE</v>
      </c>
      <c r="J17" s="28">
        <f>MUSIC!E6</f>
        <v>99</v>
      </c>
      <c r="K17" s="14"/>
    </row>
    <row r="18" spans="1:11" x14ac:dyDescent="0.25">
      <c r="A18" s="7" t="s">
        <v>55</v>
      </c>
      <c r="B18" s="20" t="s">
        <v>2</v>
      </c>
      <c r="C18" s="7" t="s">
        <v>18</v>
      </c>
      <c r="D18" s="7">
        <v>115</v>
      </c>
      <c r="E18" s="21" t="str">
        <f>_xlfn.CONCAT(C18,B18)</f>
        <v>PAR_HD01</v>
      </c>
      <c r="F18" s="10"/>
      <c r="G18" s="22" t="str">
        <f>_xlfn.CONCAT(E18,F17,E19)</f>
        <v>PAR_HD01-PAR_SD02</v>
      </c>
      <c r="J18" s="28">
        <f>MUSIC!E7</f>
        <v>39</v>
      </c>
      <c r="K18" s="14"/>
    </row>
    <row r="19" spans="1:11" x14ac:dyDescent="0.25">
      <c r="A19" s="7" t="s">
        <v>55</v>
      </c>
      <c r="B19" s="20" t="s">
        <v>3</v>
      </c>
      <c r="C19" s="7" t="s">
        <v>17</v>
      </c>
      <c r="D19" s="7">
        <v>95</v>
      </c>
      <c r="E19" s="21" t="str">
        <f>_xlfn.CONCAT(C19,B19)</f>
        <v>PAR_SD02</v>
      </c>
      <c r="F19" s="10"/>
      <c r="G19" s="14"/>
      <c r="H19" s="17" t="s">
        <v>91</v>
      </c>
      <c r="J19" s="28" t="str">
        <f>MUSIC!E8</f>
        <v xml:space="preserve">   </v>
      </c>
      <c r="K19" s="14"/>
    </row>
    <row r="20" spans="1:11" x14ac:dyDescent="0.25">
      <c r="B20" s="18"/>
      <c r="E20" s="19"/>
      <c r="F20" s="10"/>
      <c r="G20" s="14"/>
      <c r="H20" s="17" t="str">
        <f>_xlfn.CONCAT(G5,F4,G10)</f>
        <v>AP_M1,AP_A2,PV_PAR3,PV_STA4,PV_MGM5,PV_ACO6,PV_LOV7,PV_PON8</v>
      </c>
      <c r="J20" s="28">
        <f>MUSIC!E9</f>
        <v>0</v>
      </c>
      <c r="K20" s="14"/>
    </row>
    <row r="21" spans="1:11" x14ac:dyDescent="0.25">
      <c r="A21" s="7" t="s">
        <v>56</v>
      </c>
      <c r="B21" s="20" t="s">
        <v>2</v>
      </c>
      <c r="C21" s="7" t="s">
        <v>20</v>
      </c>
      <c r="D21" s="7">
        <v>199</v>
      </c>
      <c r="E21" s="21" t="str">
        <f>_xlfn.CONCAT(C21,B21)</f>
        <v>STA_HD01</v>
      </c>
      <c r="F21" s="10" t="s">
        <v>41</v>
      </c>
      <c r="G21" s="14"/>
      <c r="J21" s="28">
        <f>MUSIC!E10</f>
        <v>0</v>
      </c>
      <c r="K21" s="13" t="s">
        <v>96</v>
      </c>
    </row>
    <row r="22" spans="1:11" x14ac:dyDescent="0.25">
      <c r="A22" s="7" t="s">
        <v>56</v>
      </c>
      <c r="B22" s="20" t="s">
        <v>3</v>
      </c>
      <c r="C22" s="7" t="s">
        <v>19</v>
      </c>
      <c r="D22" s="7">
        <v>149</v>
      </c>
      <c r="E22" s="21" t="str">
        <f>_xlfn.CONCAT(C22,B22)</f>
        <v>STA_SD02</v>
      </c>
      <c r="F22" s="10"/>
      <c r="G22" s="22" t="str">
        <f>_xlfn.CONCAT(E21,F21,E22)</f>
        <v>STA_HD01-STA_SD02</v>
      </c>
      <c r="H22" s="13" t="s">
        <v>90</v>
      </c>
      <c r="K22" s="13" t="str">
        <f>_xlfn.CONCAT(H20,I2,H23)</f>
        <v>AP_M1,AP_A2,PV_PAR3,PV_STA4,PV_MGM5,PV_ACO6,PV_LOV7,PV_PON8,UF_A9,UI_A10,UF_M11,UI_M12,UE_M13,P14,F15</v>
      </c>
    </row>
    <row r="23" spans="1:11" x14ac:dyDescent="0.25">
      <c r="B23" s="18"/>
      <c r="E23" s="19"/>
      <c r="F23" s="10"/>
      <c r="G23" s="14"/>
      <c r="H23" s="13" t="str">
        <f>_xlfn.CONCAT(J36,I2,J37,I2,J39,I2,J40,I2,J41,I2,J43,I2,J44)</f>
        <v>UF_A9,UI_A10,UF_M11,UI_M12,UE_M13,P14,F15</v>
      </c>
    </row>
    <row r="24" spans="1:11" x14ac:dyDescent="0.25">
      <c r="A24" s="7" t="s">
        <v>58</v>
      </c>
      <c r="B24" s="20" t="s">
        <v>2</v>
      </c>
      <c r="C24" s="7" t="s">
        <v>23</v>
      </c>
      <c r="D24" s="7">
        <v>169</v>
      </c>
      <c r="E24" s="21" t="str">
        <f>_xlfn.CONCAT(C26,B24)</f>
        <v>MGM_SD01</v>
      </c>
      <c r="F24" s="10" t="s">
        <v>41</v>
      </c>
      <c r="G24" s="14"/>
      <c r="J24" s="29" t="s">
        <v>82</v>
      </c>
    </row>
    <row r="25" spans="1:11" x14ac:dyDescent="0.25">
      <c r="A25" s="7" t="s">
        <v>58</v>
      </c>
      <c r="B25" s="20" t="s">
        <v>3</v>
      </c>
      <c r="C25" s="7" t="s">
        <v>22</v>
      </c>
      <c r="D25" s="7">
        <v>169</v>
      </c>
      <c r="E25" s="21" t="str">
        <f>_xlfn.CONCAT(C25,B25)</f>
        <v>MGM_HD02</v>
      </c>
      <c r="F25" s="10"/>
      <c r="G25" s="22" t="str">
        <f>_xlfn.CONCAT(E24,F24,E25,F24,E26)</f>
        <v>MGM_SD01-MGM_HD02-MGM_UHD03</v>
      </c>
      <c r="J25" s="29" t="str">
        <f>MUSIC!A2</f>
        <v>UNLIMITED_FAMI</v>
      </c>
    </row>
    <row r="26" spans="1:11" x14ac:dyDescent="0.25">
      <c r="A26" s="7" t="s">
        <v>58</v>
      </c>
      <c r="B26" s="20" t="s">
        <v>4</v>
      </c>
      <c r="C26" s="7" t="s">
        <v>21</v>
      </c>
      <c r="D26" s="7">
        <v>169</v>
      </c>
      <c r="E26" s="21" t="str">
        <f>_xlfn.CONCAT(C24,B26)</f>
        <v>MGM_UHD03</v>
      </c>
      <c r="F26" s="10"/>
      <c r="G26" s="14"/>
      <c r="J26" s="29" t="str">
        <f>MUSIC!A3</f>
        <v>UNLIMITED_INDI</v>
      </c>
    </row>
    <row r="27" spans="1:11" x14ac:dyDescent="0.25">
      <c r="F27" s="10"/>
      <c r="G27" s="14"/>
      <c r="J27" s="29" t="str">
        <f>MUSIC!A4</f>
        <v xml:space="preserve">     </v>
      </c>
    </row>
    <row r="28" spans="1:11" x14ac:dyDescent="0.25">
      <c r="A28" s="7" t="s">
        <v>59</v>
      </c>
      <c r="G28" s="14"/>
      <c r="J28" s="29" t="str">
        <f>MUSIC!A5</f>
        <v>UNLIMITED_FAMI</v>
      </c>
    </row>
    <row r="29" spans="1:11" x14ac:dyDescent="0.25">
      <c r="A29" s="7" t="s">
        <v>46</v>
      </c>
      <c r="B29" s="23" t="s">
        <v>42</v>
      </c>
      <c r="C29" s="7" t="s">
        <v>8</v>
      </c>
      <c r="D29" s="7" t="s">
        <v>1</v>
      </c>
      <c r="E29" s="24" t="s">
        <v>43</v>
      </c>
      <c r="F29" s="10" t="s">
        <v>41</v>
      </c>
      <c r="G29" s="14"/>
      <c r="J29" s="29" t="str">
        <f>MUSIC!A6</f>
        <v>UNLIMITED_INDI</v>
      </c>
    </row>
    <row r="30" spans="1:11" x14ac:dyDescent="0.25">
      <c r="A30" s="7" t="s">
        <v>60</v>
      </c>
      <c r="B30" s="23" t="s">
        <v>5</v>
      </c>
      <c r="C30" s="7" t="s">
        <v>18</v>
      </c>
      <c r="D30" s="7">
        <v>50</v>
      </c>
      <c r="E30" s="24" t="str">
        <f>_xlfn.CONCAT(C30,B30)</f>
        <v>PAR_HD04</v>
      </c>
      <c r="F30" s="10"/>
      <c r="G30" s="25" t="str">
        <f>_xlfn.CONCAT(E30,F29,E31)</f>
        <v>PAR_HD04-PAR_SD05</v>
      </c>
      <c r="J30" s="29" t="str">
        <f>MUSIC!A7</f>
        <v>UNLIMITED_ECHO</v>
      </c>
    </row>
    <row r="31" spans="1:11" x14ac:dyDescent="0.25">
      <c r="A31" s="7" t="s">
        <v>60</v>
      </c>
      <c r="B31" s="23" t="s">
        <v>6</v>
      </c>
      <c r="C31" s="7" t="s">
        <v>17</v>
      </c>
      <c r="D31" s="7">
        <v>50</v>
      </c>
      <c r="E31" s="24" t="str">
        <f>_xlfn.CONCAT(C31,B31)</f>
        <v>PAR_SD05</v>
      </c>
      <c r="F31" s="10"/>
      <c r="G31" s="14"/>
      <c r="J31" s="29" t="str">
        <f>MUSIC!A8</f>
        <v xml:space="preserve">  </v>
      </c>
    </row>
    <row r="32" spans="1:11" x14ac:dyDescent="0.25">
      <c r="B32" s="18"/>
      <c r="E32" s="19"/>
      <c r="F32" s="10"/>
      <c r="G32" s="14"/>
      <c r="J32" s="29" t="str">
        <f>MUSIC!A9</f>
        <v>PRIME</v>
      </c>
    </row>
    <row r="33" spans="1:10" x14ac:dyDescent="0.25">
      <c r="A33" s="7" t="s">
        <v>61</v>
      </c>
      <c r="B33" s="23" t="s">
        <v>5</v>
      </c>
      <c r="C33" s="7" t="s">
        <v>23</v>
      </c>
      <c r="D33" s="7">
        <v>169</v>
      </c>
      <c r="E33" s="24" t="str">
        <f>_xlfn.CONCAT(C33,B33)</f>
        <v>MGM_UHD04</v>
      </c>
      <c r="F33" s="10" t="s">
        <v>41</v>
      </c>
      <c r="G33" s="14"/>
      <c r="J33" s="29" t="str">
        <f>MUSIC!A10</f>
        <v>FREE</v>
      </c>
    </row>
    <row r="34" spans="1:10" x14ac:dyDescent="0.25">
      <c r="A34" s="7" t="s">
        <v>61</v>
      </c>
      <c r="B34" s="23" t="s">
        <v>6</v>
      </c>
      <c r="C34" s="7" t="s">
        <v>22</v>
      </c>
      <c r="D34" s="7">
        <v>50</v>
      </c>
      <c r="E34" s="24" t="str">
        <f>_xlfn.CONCAT(C34,B34)</f>
        <v>MGM_HD05</v>
      </c>
      <c r="F34" s="10"/>
      <c r="G34" s="25" t="str">
        <f>_xlfn.CONCAT(E33,F33,E34,F33,E35)</f>
        <v>MGM_UHD04-MGM_HD05-MGM_SD06</v>
      </c>
    </row>
    <row r="35" spans="1:10" x14ac:dyDescent="0.25">
      <c r="A35" s="7" t="s">
        <v>61</v>
      </c>
      <c r="B35" s="23" t="s">
        <v>7</v>
      </c>
      <c r="C35" s="7" t="s">
        <v>21</v>
      </c>
      <c r="D35" s="7">
        <v>50</v>
      </c>
      <c r="E35" s="24" t="str">
        <f>_xlfn.CONCAT(C35,B35)</f>
        <v>MGM_SD06</v>
      </c>
      <c r="F35" s="10"/>
      <c r="J35" s="13" t="s">
        <v>83</v>
      </c>
    </row>
    <row r="36" spans="1:10" x14ac:dyDescent="0.25">
      <c r="J36" s="13" t="str">
        <f>MUSIC!D2</f>
        <v>UF_A9</v>
      </c>
    </row>
    <row r="37" spans="1:10" x14ac:dyDescent="0.25">
      <c r="J37" s="13" t="str">
        <f>MUSIC!D3</f>
        <v>UI_A10</v>
      </c>
    </row>
    <row r="38" spans="1:10" x14ac:dyDescent="0.25">
      <c r="J38" s="13" t="str">
        <f>MUSIC!D4</f>
        <v xml:space="preserve">   </v>
      </c>
    </row>
    <row r="39" spans="1:10" x14ac:dyDescent="0.25">
      <c r="J39" s="13" t="str">
        <f>MUSIC!D5</f>
        <v>UF_M11</v>
      </c>
    </row>
    <row r="40" spans="1:10" x14ac:dyDescent="0.25">
      <c r="J40" s="13" t="str">
        <f>MUSIC!D6</f>
        <v>UI_M12</v>
      </c>
    </row>
    <row r="41" spans="1:10" x14ac:dyDescent="0.25">
      <c r="J41" s="13" t="str">
        <f>MUSIC!D7</f>
        <v>UE_M13</v>
      </c>
    </row>
    <row r="42" spans="1:10" x14ac:dyDescent="0.25">
      <c r="J42" s="13" t="str">
        <f>MUSIC!D8</f>
        <v xml:space="preserve">   </v>
      </c>
    </row>
    <row r="43" spans="1:10" x14ac:dyDescent="0.25">
      <c r="J43" s="13" t="str">
        <f>MUSIC!D9</f>
        <v>P14</v>
      </c>
    </row>
    <row r="44" spans="1:10" x14ac:dyDescent="0.25">
      <c r="J44" s="13" t="str">
        <f>MUSIC!D10</f>
        <v>F15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B65BD-3723-4883-8522-E4DA0BD826C7}">
  <dimension ref="A1:G12"/>
  <sheetViews>
    <sheetView zoomScaleNormal="100" workbookViewId="0">
      <selection activeCell="F7" sqref="F7"/>
    </sheetView>
  </sheetViews>
  <sheetFormatPr baseColWidth="10" defaultRowHeight="15" x14ac:dyDescent="0.25"/>
  <cols>
    <col min="1" max="1" width="17.28515625" style="1" customWidth="1"/>
    <col min="2" max="3" width="11.42578125" style="1"/>
    <col min="4" max="4" width="14.5703125" style="1" bestFit="1" customWidth="1"/>
    <col min="5" max="6" width="11.42578125" style="1"/>
    <col min="7" max="7" width="93.85546875" style="1" bestFit="1" customWidth="1"/>
    <col min="8" max="16384" width="11.42578125" style="1"/>
  </cols>
  <sheetData>
    <row r="1" spans="1:7" x14ac:dyDescent="0.25">
      <c r="A1" s="1" t="s">
        <v>46</v>
      </c>
      <c r="B1" s="2" t="s">
        <v>42</v>
      </c>
      <c r="C1" s="1" t="s">
        <v>29</v>
      </c>
      <c r="D1" s="2" t="s">
        <v>0</v>
      </c>
      <c r="E1" s="1" t="s">
        <v>1</v>
      </c>
      <c r="F1" s="1" t="s">
        <v>63</v>
      </c>
      <c r="G1" s="3" t="s">
        <v>64</v>
      </c>
    </row>
    <row r="2" spans="1:7" x14ac:dyDescent="0.25">
      <c r="A2" s="1" t="s">
        <v>34</v>
      </c>
      <c r="B2" s="6" t="s">
        <v>74</v>
      </c>
      <c r="C2" s="1" t="s">
        <v>38</v>
      </c>
      <c r="D2" s="2" t="str">
        <f t="shared" ref="D2:D7" si="0">_xlfn.CONCAT(C2,B2)</f>
        <v>UF_A9</v>
      </c>
      <c r="E2" s="1">
        <v>1490</v>
      </c>
      <c r="F2" s="1" t="s">
        <v>66</v>
      </c>
      <c r="G2" s="5" t="s">
        <v>45</v>
      </c>
    </row>
    <row r="3" spans="1:7" x14ac:dyDescent="0.25">
      <c r="A3" s="1" t="s">
        <v>33</v>
      </c>
      <c r="B3" s="2">
        <v>10</v>
      </c>
      <c r="C3" s="1" t="s">
        <v>39</v>
      </c>
      <c r="D3" s="2" t="str">
        <f t="shared" si="0"/>
        <v>UI_A10</v>
      </c>
      <c r="E3" s="1">
        <v>990</v>
      </c>
      <c r="G3" s="1" t="str">
        <f>_xlfn.CONCAT(A2,F2,A3,F2,A5,F2,A6,F2,A7,F2,A9,F2,A10)</f>
        <v>UNLIMITED_FAMI,UNLIMITED_INDI,UNLIMITED_FAMI,UNLIMITED_INDI,UNLIMITED_ECHO,PRIME,FREE</v>
      </c>
    </row>
    <row r="4" spans="1:7" x14ac:dyDescent="0.25">
      <c r="A4" s="1" t="s">
        <v>77</v>
      </c>
      <c r="B4" s="6" t="s">
        <v>79</v>
      </c>
      <c r="D4" s="2" t="str">
        <f t="shared" si="0"/>
        <v xml:space="preserve">   </v>
      </c>
      <c r="E4" s="1" t="s">
        <v>79</v>
      </c>
    </row>
    <row r="5" spans="1:7" x14ac:dyDescent="0.25">
      <c r="A5" s="1" t="s">
        <v>34</v>
      </c>
      <c r="B5" s="2">
        <v>11</v>
      </c>
      <c r="C5" s="1" t="s">
        <v>35</v>
      </c>
      <c r="D5" s="2" t="str">
        <f t="shared" si="0"/>
        <v>UF_M11</v>
      </c>
      <c r="E5" s="1">
        <v>149</v>
      </c>
      <c r="G5" s="5" t="s">
        <v>42</v>
      </c>
    </row>
    <row r="6" spans="1:7" x14ac:dyDescent="0.25">
      <c r="A6" s="1" t="s">
        <v>33</v>
      </c>
      <c r="B6" s="6" t="s">
        <v>68</v>
      </c>
      <c r="C6" s="1" t="s">
        <v>36</v>
      </c>
      <c r="D6" s="2" t="str">
        <f t="shared" si="0"/>
        <v>UI_M12</v>
      </c>
      <c r="E6" s="1">
        <v>99</v>
      </c>
      <c r="G6" s="1" t="str">
        <f>_xlfn.CONCAT(B2,F2,B3,F2,B5,F2,B6,F2,B7,F2,B9,F2,B10)</f>
        <v>9,10,11,12,13,14,15</v>
      </c>
    </row>
    <row r="7" spans="1:7" x14ac:dyDescent="0.25">
      <c r="A7" s="1" t="s">
        <v>32</v>
      </c>
      <c r="B7" s="2">
        <v>13</v>
      </c>
      <c r="C7" s="1" t="s">
        <v>37</v>
      </c>
      <c r="D7" s="2" t="str">
        <f t="shared" si="0"/>
        <v>UE_M13</v>
      </c>
      <c r="E7" s="1">
        <v>39</v>
      </c>
    </row>
    <row r="8" spans="1:7" x14ac:dyDescent="0.25">
      <c r="A8" s="1" t="s">
        <v>78</v>
      </c>
      <c r="B8" s="6" t="s">
        <v>79</v>
      </c>
      <c r="D8" s="1" t="str">
        <f>_xlfn.CONCAT(C8,B8)</f>
        <v xml:space="preserve">   </v>
      </c>
      <c r="E8" s="1" t="s">
        <v>79</v>
      </c>
      <c r="G8" s="5" t="s">
        <v>44</v>
      </c>
    </row>
    <row r="9" spans="1:7" x14ac:dyDescent="0.25">
      <c r="A9" s="1" t="s">
        <v>27</v>
      </c>
      <c r="B9" s="2">
        <v>14</v>
      </c>
      <c r="C9" s="1" t="s">
        <v>30</v>
      </c>
      <c r="D9" s="3" t="str">
        <f>_xlfn.CONCAT(C9,B9)</f>
        <v>P14</v>
      </c>
      <c r="E9" s="1">
        <v>0</v>
      </c>
      <c r="G9" s="1" t="str">
        <f>_xlfn.CONCAT(D2,F2,D3,F2,D5,F2,D6,F2,D7,D9,F2,D10)</f>
        <v>UF_A9,UI_A10,UF_M11,UI_M12,UE_M13P14,F15</v>
      </c>
    </row>
    <row r="10" spans="1:7" x14ac:dyDescent="0.25">
      <c r="A10" s="1" t="s">
        <v>28</v>
      </c>
      <c r="B10" s="2">
        <v>15</v>
      </c>
      <c r="C10" s="1" t="s">
        <v>31</v>
      </c>
      <c r="D10" s="4" t="str">
        <f>_xlfn.CONCAT(C10,B10)</f>
        <v>F15</v>
      </c>
      <c r="E10" s="1">
        <v>0</v>
      </c>
    </row>
    <row r="11" spans="1:7" x14ac:dyDescent="0.25">
      <c r="G11" s="5" t="s">
        <v>1</v>
      </c>
    </row>
    <row r="12" spans="1:7" x14ac:dyDescent="0.25">
      <c r="G12" s="1" t="str">
        <f>_xlfn.CONCAT(E2,F2,E3,F2,E5,F2,E6,F2,E7,F2,E9)</f>
        <v>1490,990,149,99,39,0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VIDEO</vt:lpstr>
      <vt:lpstr>MUSIC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2021-06-24T04:43:57Z</dcterms:created>
  <dcterms:modified xsi:type="dcterms:W3CDTF">2021-06-25T19:46:43Z</dcterms:modified>
</cp:coreProperties>
</file>