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N2270\EXP1.A\"/>
    </mc:Choice>
  </mc:AlternateContent>
  <xr:revisionPtr revIDLastSave="0" documentId="13_ncr:1_{7EA62014-1DF0-4061-AD14-112FE6EC3146}" xr6:coauthVersionLast="46" xr6:coauthVersionMax="46" xr10:uidLastSave="{00000000-0000-0000-0000-000000000000}"/>
  <bookViews>
    <workbookView xWindow="-120" yWindow="-120" windowWidth="29040" windowHeight="15840" xr2:uid="{38D15185-FA82-4936-81F7-60ED15892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  <c r="I23" i="1" l="1"/>
  <c r="I13" i="1"/>
  <c r="K13" i="1" s="1"/>
  <c r="I15" i="1"/>
  <c r="I16" i="1"/>
  <c r="I4" i="1"/>
  <c r="B23" i="1"/>
  <c r="B4" i="1"/>
  <c r="B5" i="1"/>
  <c r="I5" i="1" s="1"/>
  <c r="B6" i="1"/>
  <c r="I6" i="1" s="1"/>
  <c r="B7" i="1"/>
  <c r="I7" i="1" s="1"/>
  <c r="K7" i="1" s="1"/>
  <c r="B8" i="1"/>
  <c r="I8" i="1" s="1"/>
  <c r="K8" i="1" s="1"/>
  <c r="B9" i="1"/>
  <c r="I9" i="1" s="1"/>
  <c r="K9" i="1" s="1"/>
  <c r="B10" i="1"/>
  <c r="I10" i="1" s="1"/>
  <c r="K10" i="1" s="1"/>
  <c r="B11" i="1"/>
  <c r="I11" i="1" s="1"/>
  <c r="K11" i="1" s="1"/>
  <c r="B12" i="1"/>
  <c r="I12" i="1" s="1"/>
  <c r="K12" i="1" s="1"/>
  <c r="B13" i="1"/>
  <c r="B14" i="1"/>
  <c r="I14" i="1" s="1"/>
  <c r="K14" i="1" s="1"/>
  <c r="B15" i="1"/>
  <c r="B16" i="1"/>
  <c r="B17" i="1"/>
  <c r="I17" i="1" s="1"/>
  <c r="B18" i="1"/>
  <c r="I18" i="1" s="1"/>
  <c r="B19" i="1"/>
  <c r="I19" i="1" s="1"/>
  <c r="K19" i="1" s="1"/>
  <c r="B20" i="1"/>
  <c r="I20" i="1" s="1"/>
  <c r="K20" i="1" s="1"/>
  <c r="B21" i="1"/>
  <c r="I21" i="1" s="1"/>
  <c r="K21" i="1" s="1"/>
  <c r="B22" i="1"/>
  <c r="I22" i="1" s="1"/>
  <c r="B3" i="1"/>
  <c r="I3" i="1" s="1"/>
  <c r="K3" i="1" l="1"/>
  <c r="K23" i="1"/>
  <c r="K22" i="1"/>
  <c r="K4" i="1"/>
  <c r="K5" i="1"/>
  <c r="K16" i="1"/>
  <c r="K15" i="1"/>
  <c r="K17" i="1"/>
  <c r="K18" i="1"/>
  <c r="K6" i="1"/>
</calcChain>
</file>

<file path=xl/sharedStrings.xml><?xml version="1.0" encoding="utf-8"?>
<sst xmlns="http://schemas.openxmlformats.org/spreadsheetml/2006/main" count="14" uniqueCount="13">
  <si>
    <t>Frequency</t>
    <phoneticPr fontId="1" type="noConversion"/>
  </si>
  <si>
    <t>Vin(RMS)</t>
    <phoneticPr fontId="1" type="noConversion"/>
  </si>
  <si>
    <t>Vout(RMS)</t>
    <phoneticPr fontId="1" type="noConversion"/>
  </si>
  <si>
    <t>V</t>
    <phoneticPr fontId="1" type="noConversion"/>
  </si>
  <si>
    <t>Gain</t>
    <phoneticPr fontId="1" type="noConversion"/>
  </si>
  <si>
    <t>20log</t>
    <phoneticPr fontId="1" type="noConversion"/>
  </si>
  <si>
    <t>R</t>
    <phoneticPr fontId="1" type="noConversion"/>
  </si>
  <si>
    <t>ohm</t>
    <phoneticPr fontId="1" type="noConversion"/>
  </si>
  <si>
    <t>C</t>
    <phoneticPr fontId="1" type="noConversion"/>
  </si>
  <si>
    <t>F</t>
    <phoneticPr fontId="1" type="noConversion"/>
  </si>
  <si>
    <t>angular f</t>
    <phoneticPr fontId="1" type="noConversion"/>
  </si>
  <si>
    <t>dB</t>
    <phoneticPr fontId="1" type="noConversion"/>
  </si>
  <si>
    <t>Corner 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</si>
</sst>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Voltage vs.</a:t>
            </a:r>
            <a:r>
              <a:rPr lang="en-US" altLang="zh-CN" baseline="0"/>
              <a:t> Frequency</a:t>
            </a:r>
          </a:p>
          <a:p>
            <a:pPr>
              <a:defRPr/>
            </a:pPr>
            <a:endParaRPr lang="en-US" altLang="zh-CN"/>
          </a:p>
        </c:rich>
      </c:tx>
      <c:layout>
        <c:manualLayout>
          <c:xMode val="edge"/>
          <c:yMode val="edge"/>
          <c:x val="0.3199930008748906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100</c:v>
                </c:pt>
                <c:pt idx="1">
                  <c:v>125</c:v>
                </c:pt>
                <c:pt idx="2">
                  <c:v>160</c:v>
                </c:pt>
                <c:pt idx="3">
                  <c:v>200</c:v>
                </c:pt>
                <c:pt idx="4">
                  <c:v>250</c:v>
                </c:pt>
                <c:pt idx="5">
                  <c:v>315</c:v>
                </c:pt>
                <c:pt idx="6">
                  <c:v>400</c:v>
                </c:pt>
                <c:pt idx="7">
                  <c:v>500</c:v>
                </c:pt>
                <c:pt idx="8">
                  <c:v>630</c:v>
                </c:pt>
                <c:pt idx="9">
                  <c:v>800</c:v>
                </c:pt>
                <c:pt idx="10">
                  <c:v>1000</c:v>
                </c:pt>
                <c:pt idx="11">
                  <c:v>2000</c:v>
                </c:pt>
                <c:pt idx="12">
                  <c:v>5000</c:v>
                </c:pt>
                <c:pt idx="13">
                  <c:v>10000</c:v>
                </c:pt>
                <c:pt idx="14">
                  <c:v>20000</c:v>
                </c:pt>
                <c:pt idx="15">
                  <c:v>30000</c:v>
                </c:pt>
                <c:pt idx="16">
                  <c:v>50000</c:v>
                </c:pt>
                <c:pt idx="17">
                  <c:v>75000</c:v>
                </c:pt>
                <c:pt idx="18">
                  <c:v>85000</c:v>
                </c:pt>
                <c:pt idx="19">
                  <c:v>90000</c:v>
                </c:pt>
                <c:pt idx="20">
                  <c:v>100000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3.56</c:v>
                </c:pt>
                <c:pt idx="1">
                  <c:v>3.52</c:v>
                </c:pt>
                <c:pt idx="2">
                  <c:v>3.56</c:v>
                </c:pt>
                <c:pt idx="3">
                  <c:v>3.56</c:v>
                </c:pt>
                <c:pt idx="4">
                  <c:v>3.56</c:v>
                </c:pt>
                <c:pt idx="5">
                  <c:v>3.57</c:v>
                </c:pt>
                <c:pt idx="6">
                  <c:v>3.55</c:v>
                </c:pt>
                <c:pt idx="7">
                  <c:v>3.54</c:v>
                </c:pt>
                <c:pt idx="8">
                  <c:v>3.53</c:v>
                </c:pt>
                <c:pt idx="9">
                  <c:v>3.51</c:v>
                </c:pt>
                <c:pt idx="10">
                  <c:v>3.49</c:v>
                </c:pt>
                <c:pt idx="11">
                  <c:v>3.42</c:v>
                </c:pt>
                <c:pt idx="12">
                  <c:v>3.36</c:v>
                </c:pt>
                <c:pt idx="13">
                  <c:v>3.33</c:v>
                </c:pt>
                <c:pt idx="14">
                  <c:v>3.26</c:v>
                </c:pt>
                <c:pt idx="15">
                  <c:v>3.16</c:v>
                </c:pt>
                <c:pt idx="16">
                  <c:v>2.83</c:v>
                </c:pt>
                <c:pt idx="17">
                  <c:v>2.25</c:v>
                </c:pt>
                <c:pt idx="18">
                  <c:v>1.99</c:v>
                </c:pt>
                <c:pt idx="19">
                  <c:v>1.85</c:v>
                </c:pt>
                <c:pt idx="20">
                  <c:v>1.57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D0-4CA1-80E5-BDE7B3C87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936272"/>
        <c:axId val="785937936"/>
      </c:scatterChart>
      <c:valAx>
        <c:axId val="78593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Frequency(Hz)</a:t>
                </a:r>
              </a:p>
            </c:rich>
          </c:tx>
          <c:layout>
            <c:manualLayout>
              <c:xMode val="edge"/>
              <c:yMode val="edge"/>
              <c:x val="0.45888079615048116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5937936"/>
        <c:crosses val="autoZero"/>
        <c:crossBetween val="midCat"/>
      </c:valAx>
      <c:valAx>
        <c:axId val="7859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Voltage(V)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593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A(f) vs.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100</c:v>
                </c:pt>
                <c:pt idx="1">
                  <c:v>125</c:v>
                </c:pt>
                <c:pt idx="2">
                  <c:v>160</c:v>
                </c:pt>
                <c:pt idx="3">
                  <c:v>200</c:v>
                </c:pt>
                <c:pt idx="4">
                  <c:v>250</c:v>
                </c:pt>
                <c:pt idx="5">
                  <c:v>315</c:v>
                </c:pt>
                <c:pt idx="6">
                  <c:v>400</c:v>
                </c:pt>
                <c:pt idx="7">
                  <c:v>500</c:v>
                </c:pt>
                <c:pt idx="8">
                  <c:v>630</c:v>
                </c:pt>
                <c:pt idx="9">
                  <c:v>800</c:v>
                </c:pt>
                <c:pt idx="10">
                  <c:v>1000</c:v>
                </c:pt>
                <c:pt idx="11">
                  <c:v>2000</c:v>
                </c:pt>
                <c:pt idx="12">
                  <c:v>5000</c:v>
                </c:pt>
                <c:pt idx="13">
                  <c:v>10000</c:v>
                </c:pt>
                <c:pt idx="14">
                  <c:v>20000</c:v>
                </c:pt>
                <c:pt idx="15">
                  <c:v>30000</c:v>
                </c:pt>
                <c:pt idx="16">
                  <c:v>50000</c:v>
                </c:pt>
                <c:pt idx="17">
                  <c:v>75000</c:v>
                </c:pt>
                <c:pt idx="18">
                  <c:v>85000</c:v>
                </c:pt>
                <c:pt idx="19">
                  <c:v>90000</c:v>
                </c:pt>
                <c:pt idx="20">
                  <c:v>100000</c:v>
                </c:pt>
              </c:numCache>
            </c:numRef>
          </c:xVal>
          <c:yVal>
            <c:numRef>
              <c:f>Sheet1!$I$3:$I$23</c:f>
              <c:numCache>
                <c:formatCode>0.00E+00</c:formatCode>
                <c:ptCount val="21"/>
                <c:pt idx="0">
                  <c:v>0.99803190450364476</c:v>
                </c:pt>
                <c:pt idx="1">
                  <c:v>0.99692994458001127</c:v>
                </c:pt>
                <c:pt idx="2">
                  <c:v>0.99498474559809458</c:v>
                </c:pt>
                <c:pt idx="3">
                  <c:v>0.99219661539359161</c:v>
                </c:pt>
                <c:pt idx="4">
                  <c:v>0.98788670192018124</c:v>
                </c:pt>
                <c:pt idx="5">
                  <c:v>0.98097103840978572</c:v>
                </c:pt>
                <c:pt idx="6">
                  <c:v>0.96983883151268391</c:v>
                </c:pt>
                <c:pt idx="7">
                  <c:v>0.95402821637846502</c:v>
                </c:pt>
                <c:pt idx="8">
                  <c:v>0.92980427719952785</c:v>
                </c:pt>
                <c:pt idx="9">
                  <c:v>0.89347636879404779</c:v>
                </c:pt>
                <c:pt idx="10">
                  <c:v>0.84673301596483042</c:v>
                </c:pt>
                <c:pt idx="11">
                  <c:v>0.62267699229949991</c:v>
                </c:pt>
                <c:pt idx="12">
                  <c:v>0.30331447105335285</c:v>
                </c:pt>
                <c:pt idx="13">
                  <c:v>0.15717672547758985</c:v>
                </c:pt>
                <c:pt idx="14">
                  <c:v>7.932669684365852E-2</c:v>
                </c:pt>
                <c:pt idx="15">
                  <c:v>5.2977148587801462E-2</c:v>
                </c:pt>
                <c:pt idx="16">
                  <c:v>3.1814875094938619E-2</c:v>
                </c:pt>
                <c:pt idx="17">
                  <c:v>2.1215882686923281E-2</c:v>
                </c:pt>
                <c:pt idx="18">
                  <c:v>1.8720829549936542E-2</c:v>
                </c:pt>
                <c:pt idx="19">
                  <c:v>1.7681118164862841E-2</c:v>
                </c:pt>
                <c:pt idx="20">
                  <c:v>1.5913478971147699E-2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C-4DEC-80E7-DC25236F6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214112"/>
        <c:axId val="797216608"/>
      </c:scatterChart>
      <c:valAx>
        <c:axId val="79721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Frequency(Hz)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7216608"/>
        <c:crosses val="autoZero"/>
        <c:crossBetween val="midCat"/>
      </c:valAx>
      <c:valAx>
        <c:axId val="79721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Gain(A)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721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20log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Sheet1!$C$3:$C$23</c:f>
              <c:numCache>
                <c:formatCode>General</c:formatCode>
                <c:ptCount val="21"/>
                <c:pt idx="0">
                  <c:v>2</c:v>
                </c:pt>
                <c:pt idx="1">
                  <c:v>2.0969100130080562</c:v>
                </c:pt>
                <c:pt idx="2">
                  <c:v>2.2041199826559246</c:v>
                </c:pt>
                <c:pt idx="3">
                  <c:v>2.3010299956639813</c:v>
                </c:pt>
                <c:pt idx="4">
                  <c:v>2.3979400086720375</c:v>
                </c:pt>
                <c:pt idx="5">
                  <c:v>2.4983105537896004</c:v>
                </c:pt>
                <c:pt idx="6">
                  <c:v>2.6020599913279625</c:v>
                </c:pt>
                <c:pt idx="7">
                  <c:v>2.6989700043360187</c:v>
                </c:pt>
                <c:pt idx="8">
                  <c:v>2.7993405494535817</c:v>
                </c:pt>
                <c:pt idx="9">
                  <c:v>2.9030899869919438</c:v>
                </c:pt>
                <c:pt idx="10">
                  <c:v>3</c:v>
                </c:pt>
                <c:pt idx="11">
                  <c:v>3.3010299956639813</c:v>
                </c:pt>
                <c:pt idx="12">
                  <c:v>3.6989700043360187</c:v>
                </c:pt>
                <c:pt idx="13">
                  <c:v>4</c:v>
                </c:pt>
                <c:pt idx="14">
                  <c:v>4.3010299956639813</c:v>
                </c:pt>
                <c:pt idx="15">
                  <c:v>4.4771212547196626</c:v>
                </c:pt>
                <c:pt idx="16">
                  <c:v>4.6989700043360187</c:v>
                </c:pt>
                <c:pt idx="17">
                  <c:v>4.8750612633917001</c:v>
                </c:pt>
                <c:pt idx="18">
                  <c:v>4.9294189257142929</c:v>
                </c:pt>
                <c:pt idx="19">
                  <c:v>4.9542425094393252</c:v>
                </c:pt>
                <c:pt idx="20">
                  <c:v>5</c:v>
                </c:pt>
              </c:numCache>
            </c:numRef>
          </c:xVal>
          <c:yVal>
            <c:numRef>
              <c:f>Sheet1!$K$3:$K$23</c:f>
              <c:numCache>
                <c:formatCode>General</c:formatCode>
                <c:ptCount val="21"/>
                <c:pt idx="0">
                  <c:v>-1.7111504344582869E-2</c:v>
                </c:pt>
                <c:pt idx="1">
                  <c:v>-2.6707179830923397E-2</c:v>
                </c:pt>
                <c:pt idx="2">
                  <c:v>-4.3671549977071983E-2</c:v>
                </c:pt>
                <c:pt idx="3">
                  <c:v>-6.8045175474465092E-2</c:v>
                </c:pt>
                <c:pt idx="4">
                  <c:v>-0.10585721254596098</c:v>
                </c:pt>
                <c:pt idx="5">
                  <c:v>-0.16687628552000819</c:v>
                </c:pt>
                <c:pt idx="6">
                  <c:v>-0.26600862189675595</c:v>
                </c:pt>
                <c:pt idx="7">
                  <c:v>-0.40877560788352241</c:v>
                </c:pt>
                <c:pt idx="8">
                  <c:v>-0.63216920694161061</c:v>
                </c:pt>
                <c:pt idx="9">
                  <c:v>-0.97833858981619204</c:v>
                </c:pt>
                <c:pt idx="10">
                  <c:v>-1.445070116205287</c:v>
                </c:pt>
                <c:pt idx="11">
                  <c:v>-4.1147436202747096</c:v>
                </c:pt>
                <c:pt idx="12">
                  <c:v>-10.362137382398966</c:v>
                </c:pt>
                <c:pt idx="13">
                  <c:v>-16.072235265805517</c:v>
                </c:pt>
                <c:pt idx="14">
                  <c:v>-22.011612586390065</c:v>
                </c:pt>
                <c:pt idx="15">
                  <c:v>-25.518228412625152</c:v>
                </c:pt>
                <c:pt idx="16">
                  <c:v>-29.947395549253176</c:v>
                </c:pt>
                <c:pt idx="17">
                  <c:v>-33.466777893940368</c:v>
                </c:pt>
                <c:pt idx="18">
                  <c:v>-34.55349821775129</c:v>
                </c:pt>
                <c:pt idx="19">
                  <c:v>-35.049805468049144</c:v>
                </c:pt>
                <c:pt idx="20">
                  <c:v>-35.964697308632857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5F-478D-90A1-21F2AEF46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331424"/>
        <c:axId val="867332256"/>
      </c:scatterChart>
      <c:valAx>
        <c:axId val="86733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Frequency(log)Hz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7332256"/>
        <c:crosses val="autoZero"/>
        <c:crossBetween val="midCat"/>
      </c:valAx>
      <c:valAx>
        <c:axId val="86733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20log 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733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319087</xdr:colOff>
      <xdr:row>4</xdr:row>
      <xdr:rowOff>47625</xdr:rowOff>
    </xdr:from>
    <xdr:to>
      <xdr:col>21</xdr:col>
      <xdr:colOff>90487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2775D7-3D36-43B4-A0AC-5F737ADA5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561975</xdr:colOff>
      <xdr:row>25</xdr:row>
      <xdr:rowOff>172508</xdr:rowOff>
    </xdr:from>
    <xdr:to>
      <xdr:col>10</xdr:col>
      <xdr:colOff>328083</xdr:colOff>
      <xdr:row>41</xdr:row>
      <xdr:rowOff>21167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210BA4-0AC3-4CD2-A2DB-DBC8BA264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407457</xdr:colOff>
      <xdr:row>25</xdr:row>
      <xdr:rowOff>88900</xdr:rowOff>
    </xdr:from>
    <xdr:to>
      <xdr:col>19</xdr:col>
      <xdr:colOff>423333</xdr:colOff>
      <xdr:row>40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552BE8-F57B-4836-BBB8-77830977A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AAAC-FB2F-45AC-8F3C-C07CD3693142}">
  <dimension ref="A2:L28"/>
  <sheetViews>
    <sheetView tabSelected="1" zoomScale="90" zoomScaleNormal="90" workbookViewId="0">
      <selection activeCell="C30" sqref="C30"/>
    </sheetView>
  </sheetViews>
  <sheetFormatPr defaultRowHeight="14.25" x14ac:dyDescent="0.2"/>
  <cols>
    <col min="1" max="1" width="16.5" bestFit="1" customWidth="1"/>
    <col min="2" max="2" width="9.875" customWidth="1"/>
  </cols>
  <sheetData>
    <row r="2" spans="1:12" x14ac:dyDescent="0.2">
      <c r="A2" t="s">
        <v>0</v>
      </c>
      <c r="B2" t="s">
        <v>10</v>
      </c>
      <c r="D2" t="s">
        <v>1</v>
      </c>
      <c r="E2" t="s">
        <v>3</v>
      </c>
      <c r="F2" t="s">
        <v>2</v>
      </c>
      <c r="G2" t="s">
        <v>3</v>
      </c>
      <c r="I2" t="s">
        <v>4</v>
      </c>
      <c r="K2" t="s">
        <v>5</v>
      </c>
      <c r="L2" t="s">
        <v>11</v>
      </c>
    </row>
    <row r="3" spans="1:12" x14ac:dyDescent="0.2">
      <c r="A3">
        <v>100</v>
      </c>
      <c r="B3">
        <f>2*PI()*A3</f>
        <v>628.31853071795865</v>
      </c>
      <c r="C3">
        <f>LOG10(A3)</f>
        <v>2</v>
      </c>
      <c r="D3">
        <v>3.56</v>
      </c>
      <c r="F3">
        <v>3.55</v>
      </c>
      <c r="I3" s="1">
        <f>1/SQRT(($C$26*B3*$C$27)^2+1)</f>
        <v>0.99803190450364476</v>
      </c>
      <c r="K3">
        <f>20*LOG10(I3)</f>
        <v>-1.7111504344582869E-2</v>
      </c>
    </row>
    <row r="4" spans="1:12" x14ac:dyDescent="0.2">
      <c r="A4">
        <v>125</v>
      </c>
      <c r="B4">
        <f t="shared" ref="B4:B22" si="0">2*PI()*A4</f>
        <v>785.39816339744823</v>
      </c>
      <c r="C4">
        <f t="shared" ref="C4:C23" si="1">LOG10(A4)</f>
        <v>2.0969100130080562</v>
      </c>
      <c r="D4">
        <v>3.52</v>
      </c>
      <c r="F4">
        <v>3.5</v>
      </c>
      <c r="I4" s="1">
        <f>1/SQRT(($C$26*B4*$C$27)^2+1)</f>
        <v>0.99692994458001127</v>
      </c>
      <c r="K4">
        <f t="shared" ref="K4:K23" si="2">20*LOG10(I4)</f>
        <v>-2.6707179830923397E-2</v>
      </c>
    </row>
    <row r="5" spans="1:12" x14ac:dyDescent="0.2">
      <c r="A5">
        <v>160</v>
      </c>
      <c r="B5">
        <f t="shared" si="0"/>
        <v>1005.3096491487338</v>
      </c>
      <c r="C5">
        <f t="shared" si="1"/>
        <v>2.2041199826559246</v>
      </c>
      <c r="D5">
        <v>3.56</v>
      </c>
      <c r="F5">
        <v>3.53</v>
      </c>
      <c r="I5" s="1">
        <f t="shared" ref="I5:I22" si="3">1/SQRT(($C$26*B5*$C$27)^2+1)</f>
        <v>0.99498474559809458</v>
      </c>
      <c r="K5">
        <f t="shared" si="2"/>
        <v>-4.3671549977071983E-2</v>
      </c>
    </row>
    <row r="6" spans="1:12" x14ac:dyDescent="0.2">
      <c r="A6">
        <v>200</v>
      </c>
      <c r="B6">
        <f t="shared" si="0"/>
        <v>1256.6370614359173</v>
      </c>
      <c r="C6">
        <f t="shared" si="1"/>
        <v>2.3010299956639813</v>
      </c>
      <c r="D6">
        <v>3.56</v>
      </c>
      <c r="F6">
        <v>3.51</v>
      </c>
      <c r="I6" s="1">
        <f t="shared" si="3"/>
        <v>0.99219661539359161</v>
      </c>
      <c r="K6">
        <f t="shared" si="2"/>
        <v>-6.8045175474465092E-2</v>
      </c>
    </row>
    <row r="7" spans="1:12" x14ac:dyDescent="0.2">
      <c r="A7">
        <v>250</v>
      </c>
      <c r="B7">
        <f t="shared" si="0"/>
        <v>1570.7963267948965</v>
      </c>
      <c r="C7">
        <f t="shared" si="1"/>
        <v>2.3979400086720375</v>
      </c>
      <c r="D7">
        <v>3.56</v>
      </c>
      <c r="F7">
        <v>3.48</v>
      </c>
      <c r="I7" s="1">
        <f t="shared" si="3"/>
        <v>0.98788670192018124</v>
      </c>
      <c r="K7">
        <f t="shared" si="2"/>
        <v>-0.10585721254596098</v>
      </c>
    </row>
    <row r="8" spans="1:12" x14ac:dyDescent="0.2">
      <c r="A8">
        <v>315</v>
      </c>
      <c r="B8">
        <f t="shared" si="0"/>
        <v>1979.2033717615698</v>
      </c>
      <c r="C8">
        <f t="shared" si="1"/>
        <v>2.4983105537896004</v>
      </c>
      <c r="D8">
        <v>3.57</v>
      </c>
      <c r="F8">
        <v>3.46</v>
      </c>
      <c r="I8" s="1">
        <f t="shared" si="3"/>
        <v>0.98097103840978572</v>
      </c>
      <c r="K8">
        <f t="shared" si="2"/>
        <v>-0.16687628552000819</v>
      </c>
    </row>
    <row r="9" spans="1:12" x14ac:dyDescent="0.2">
      <c r="A9">
        <v>400</v>
      </c>
      <c r="B9">
        <f t="shared" si="0"/>
        <v>2513.2741228718346</v>
      </c>
      <c r="C9">
        <f t="shared" si="1"/>
        <v>2.6020599913279625</v>
      </c>
      <c r="D9">
        <v>3.55</v>
      </c>
      <c r="F9">
        <v>3.48</v>
      </c>
      <c r="I9" s="1">
        <f t="shared" si="3"/>
        <v>0.96983883151268391</v>
      </c>
      <c r="K9">
        <f t="shared" si="2"/>
        <v>-0.26600862189675595</v>
      </c>
    </row>
    <row r="10" spans="1:12" x14ac:dyDescent="0.2">
      <c r="A10">
        <v>500</v>
      </c>
      <c r="B10">
        <f t="shared" si="0"/>
        <v>3141.5926535897929</v>
      </c>
      <c r="C10">
        <f t="shared" si="1"/>
        <v>2.6989700043360187</v>
      </c>
      <c r="D10">
        <v>3.54</v>
      </c>
      <c r="F10">
        <v>3.29</v>
      </c>
      <c r="I10" s="1">
        <f t="shared" si="3"/>
        <v>0.95402821637846502</v>
      </c>
      <c r="K10">
        <f t="shared" si="2"/>
        <v>-0.40877560788352241</v>
      </c>
    </row>
    <row r="11" spans="1:12" x14ac:dyDescent="0.2">
      <c r="A11">
        <v>630</v>
      </c>
      <c r="B11">
        <f t="shared" si="0"/>
        <v>3958.4067435231395</v>
      </c>
      <c r="C11">
        <f t="shared" si="1"/>
        <v>2.7993405494535817</v>
      </c>
      <c r="D11">
        <v>3.53</v>
      </c>
      <c r="F11">
        <v>3.17</v>
      </c>
      <c r="I11" s="1">
        <f t="shared" si="3"/>
        <v>0.92980427719952785</v>
      </c>
      <c r="K11">
        <f t="shared" si="2"/>
        <v>-0.63216920694161061</v>
      </c>
    </row>
    <row r="12" spans="1:12" x14ac:dyDescent="0.2">
      <c r="A12">
        <v>800</v>
      </c>
      <c r="B12">
        <f t="shared" si="0"/>
        <v>5026.5482457436692</v>
      </c>
      <c r="C12">
        <f t="shared" si="1"/>
        <v>2.9030899869919438</v>
      </c>
      <c r="D12">
        <v>3.51</v>
      </c>
      <c r="F12">
        <v>3</v>
      </c>
      <c r="I12" s="1">
        <f t="shared" si="3"/>
        <v>0.89347636879404779</v>
      </c>
      <c r="K12">
        <f t="shared" si="2"/>
        <v>-0.97833858981619204</v>
      </c>
    </row>
    <row r="13" spans="1:12" x14ac:dyDescent="0.2">
      <c r="A13">
        <v>1000</v>
      </c>
      <c r="B13">
        <f t="shared" si="0"/>
        <v>6283.1853071795858</v>
      </c>
      <c r="C13">
        <f t="shared" si="1"/>
        <v>3</v>
      </c>
      <c r="D13">
        <v>3.49</v>
      </c>
      <c r="F13">
        <v>2.79</v>
      </c>
      <c r="I13" s="1">
        <f t="shared" si="3"/>
        <v>0.84673301596483042</v>
      </c>
      <c r="K13">
        <f t="shared" si="2"/>
        <v>-1.445070116205287</v>
      </c>
    </row>
    <row r="14" spans="1:12" x14ac:dyDescent="0.2">
      <c r="A14">
        <v>2000</v>
      </c>
      <c r="B14">
        <f t="shared" si="0"/>
        <v>12566.370614359172</v>
      </c>
      <c r="C14">
        <f t="shared" si="1"/>
        <v>3.3010299956639813</v>
      </c>
      <c r="D14">
        <v>3.42</v>
      </c>
      <c r="F14">
        <v>1.96</v>
      </c>
      <c r="I14" s="1">
        <f t="shared" si="3"/>
        <v>0.62267699229949991</v>
      </c>
      <c r="K14">
        <f t="shared" si="2"/>
        <v>-4.1147436202747096</v>
      </c>
    </row>
    <row r="15" spans="1:12" x14ac:dyDescent="0.2">
      <c r="A15">
        <v>5000</v>
      </c>
      <c r="B15">
        <f t="shared" si="0"/>
        <v>31415.926535897932</v>
      </c>
      <c r="C15">
        <f t="shared" si="1"/>
        <v>3.6989700043360187</v>
      </c>
      <c r="D15">
        <v>3.36</v>
      </c>
      <c r="F15">
        <v>0.96</v>
      </c>
      <c r="I15" s="1">
        <f t="shared" si="3"/>
        <v>0.30331447105335285</v>
      </c>
      <c r="K15">
        <f t="shared" si="2"/>
        <v>-10.362137382398966</v>
      </c>
    </row>
    <row r="16" spans="1:12" x14ac:dyDescent="0.2">
      <c r="A16">
        <v>10000</v>
      </c>
      <c r="B16">
        <f t="shared" si="0"/>
        <v>62831.853071795864</v>
      </c>
      <c r="C16">
        <f t="shared" si="1"/>
        <v>4</v>
      </c>
      <c r="D16">
        <v>3.33</v>
      </c>
      <c r="F16">
        <v>0.51</v>
      </c>
      <c r="I16" s="1">
        <f t="shared" si="3"/>
        <v>0.15717672547758985</v>
      </c>
      <c r="K16">
        <f t="shared" si="2"/>
        <v>-16.072235265805517</v>
      </c>
    </row>
    <row r="17" spans="1:11" x14ac:dyDescent="0.2">
      <c r="A17">
        <v>20000</v>
      </c>
      <c r="B17">
        <f t="shared" si="0"/>
        <v>125663.70614359173</v>
      </c>
      <c r="C17">
        <f t="shared" si="1"/>
        <v>4.3010299956639813</v>
      </c>
      <c r="D17">
        <v>3.26</v>
      </c>
      <c r="F17">
        <v>0.27</v>
      </c>
      <c r="I17" s="1">
        <f t="shared" si="3"/>
        <v>7.932669684365852E-2</v>
      </c>
      <c r="K17">
        <f t="shared" si="2"/>
        <v>-22.011612586390065</v>
      </c>
    </row>
    <row r="18" spans="1:11" x14ac:dyDescent="0.2">
      <c r="A18">
        <v>30000</v>
      </c>
      <c r="B18">
        <f t="shared" si="0"/>
        <v>188495.55921538759</v>
      </c>
      <c r="C18">
        <f t="shared" si="1"/>
        <v>4.4771212547196626</v>
      </c>
      <c r="D18">
        <v>3.16</v>
      </c>
      <c r="F18">
        <v>0.18</v>
      </c>
      <c r="I18" s="1">
        <f t="shared" si="3"/>
        <v>5.2977148587801462E-2</v>
      </c>
      <c r="K18">
        <f t="shared" si="2"/>
        <v>-25.518228412625152</v>
      </c>
    </row>
    <row r="19" spans="1:11" x14ac:dyDescent="0.2">
      <c r="A19">
        <v>50000</v>
      </c>
      <c r="B19">
        <f t="shared" si="0"/>
        <v>314159.26535897929</v>
      </c>
      <c r="C19">
        <f t="shared" si="1"/>
        <v>4.6989700043360187</v>
      </c>
      <c r="D19">
        <v>2.83</v>
      </c>
      <c r="F19">
        <v>0.1</v>
      </c>
      <c r="I19" s="1">
        <f t="shared" si="3"/>
        <v>3.1814875094938619E-2</v>
      </c>
      <c r="K19">
        <f t="shared" si="2"/>
        <v>-29.947395549253176</v>
      </c>
    </row>
    <row r="20" spans="1:11" x14ac:dyDescent="0.2">
      <c r="A20">
        <v>75000</v>
      </c>
      <c r="B20">
        <f t="shared" si="0"/>
        <v>471238.89803846896</v>
      </c>
      <c r="C20">
        <f t="shared" si="1"/>
        <v>4.8750612633917001</v>
      </c>
      <c r="D20">
        <v>2.25</v>
      </c>
      <c r="F20">
        <v>5.6000000000000001E-2</v>
      </c>
      <c r="I20" s="1">
        <f t="shared" si="3"/>
        <v>2.1215882686923281E-2</v>
      </c>
      <c r="K20">
        <f t="shared" si="2"/>
        <v>-33.466777893940368</v>
      </c>
    </row>
    <row r="21" spans="1:11" x14ac:dyDescent="0.2">
      <c r="A21">
        <v>85000</v>
      </c>
      <c r="B21">
        <f t="shared" si="0"/>
        <v>534070.7511102648</v>
      </c>
      <c r="C21">
        <f t="shared" si="1"/>
        <v>4.9294189257142929</v>
      </c>
      <c r="D21">
        <v>1.99</v>
      </c>
      <c r="F21">
        <v>4.5999999999999999E-2</v>
      </c>
      <c r="I21" s="1">
        <f t="shared" si="3"/>
        <v>1.8720829549936542E-2</v>
      </c>
      <c r="K21">
        <f t="shared" si="2"/>
        <v>-34.55349821775129</v>
      </c>
    </row>
    <row r="22" spans="1:11" x14ac:dyDescent="0.2">
      <c r="A22">
        <v>90000</v>
      </c>
      <c r="B22">
        <f t="shared" si="0"/>
        <v>565486.6776461628</v>
      </c>
      <c r="C22">
        <f t="shared" si="1"/>
        <v>4.9542425094393252</v>
      </c>
      <c r="D22">
        <v>1.85</v>
      </c>
      <c r="F22">
        <v>4.2000000000000003E-2</v>
      </c>
      <c r="I22" s="1">
        <f t="shared" si="3"/>
        <v>1.7681118164862841E-2</v>
      </c>
      <c r="K22">
        <f t="shared" si="2"/>
        <v>-35.049805468049144</v>
      </c>
    </row>
    <row r="23" spans="1:11" x14ac:dyDescent="0.2">
      <c r="A23">
        <v>100000</v>
      </c>
      <c r="B23">
        <f>2*PI()*A23</f>
        <v>628318.53071795858</v>
      </c>
      <c r="C23">
        <f t="shared" si="1"/>
        <v>5</v>
      </c>
      <c r="D23">
        <v>1.57</v>
      </c>
      <c r="F23">
        <v>3.4000000000000002E-2</v>
      </c>
      <c r="I23" s="1">
        <f>1/SQRT(($C$26*B23*$C$27)^2+1)</f>
        <v>1.5913478971147699E-2</v>
      </c>
      <c r="K23">
        <f t="shared" si="2"/>
        <v>-35.964697308632857</v>
      </c>
    </row>
    <row r="26" spans="1:11" x14ac:dyDescent="0.2">
      <c r="A26" t="s">
        <v>6</v>
      </c>
      <c r="C26">
        <v>1000</v>
      </c>
      <c r="D26" t="s">
        <v>7</v>
      </c>
    </row>
    <row r="27" spans="1:11" x14ac:dyDescent="0.2">
      <c r="A27" t="s">
        <v>8</v>
      </c>
      <c r="C27" s="1">
        <v>9.9999999999999995E-8</v>
      </c>
      <c r="D27" t="s">
        <v>9</v>
      </c>
    </row>
    <row r="28" spans="1:11" x14ac:dyDescent="0.2">
      <c r="A28" t="s">
        <v>12</v>
      </c>
      <c r="C28" s="1">
        <f>1/(2*PI()*C26*C27)</f>
        <v>1591.5494309189537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李承洺</dc:creator>
  <cp:lastModifiedBy>李承洺</cp:lastModifiedBy>
  <dcterms:created xsi:type="dcterms:W3CDTF">2021-01-21T21:30:54Z</dcterms:created>
  <dcterms:modified xsi:type="dcterms:W3CDTF">2021-01-27T03:58:18Z</dcterms:modified>
</cp:coreProperties>
</file>