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<sst xmlns="http://schemas.openxmlformats.org/spreadsheetml/2006/main" count="14" uniqueCount="14">
  <si>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Input</t>
  </si>
  <si>
    <t>Cphase</t>
  </si>
  <si>
    <t>Harmonic</t>
  </si>
  <si>
    <t>RF Tank Transfer Function (430kHz)</t>
  </si>
  <si>
    <t>Load</t>
  </si>
  <si>
    <t>Input into RF Tank</t>
  </si>
  <si>
    <t>RF Tank Output</t>
  </si>
  <si>
    <t>Transformer</t>
  </si>
  <si>
    <t>Voltage Sensor Input</t>
  </si>
  <si>
    <t>Expected Current (A)</t>
  </si>
  <si>
    <t>Current Sensor Input (V)</t>
  </si>
  <si>
    <t>Amplitude</t>
  </si>
  <si>
    <t>Peak-to-peak</t>
  </si>
  <si>
    <t>Peak Value (After biasing)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</si>
</sst>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4" fontId="4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5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17.88"/>
    <col customWidth="1" min="3" max="3" width="15.63"/>
    <col customWidth="1" min="4" max="4" width="15.38"/>
    <col customWidth="1" min="5" max="5" width="18.38"/>
    <col customWidth="1" min="6" max="6" width="19.0"/>
    <col customWidth="1" min="7" max="7" width="19.63"/>
  </cols>
  <sheetData>
    <row r="1">
      <c r="A1" s="1" t="s">
        <v>0</v>
      </c>
      <c r="B1" s="1">
        <v>48.0</v>
      </c>
    </row>
    <row r="2">
      <c r="A2" s="2" t="s">
        <v>1</v>
      </c>
      <c r="B2" s="2">
        <v>120.0</v>
      </c>
    </row>
    <row r="3">
      <c r="A3" s="2" t="s">
        <v>2</v>
      </c>
      <c r="B3" s="2">
        <v>1.0</v>
      </c>
      <c r="D3" s="3"/>
      <c r="E3" s="3"/>
      <c r="F3" s="3"/>
      <c r="G3" s="3"/>
      <c r="H3" s="3"/>
    </row>
    <row r="4">
      <c r="A4" s="2" t="s">
        <v>3</v>
      </c>
      <c r="B4" s="2">
        <v>1.082430448</v>
      </c>
      <c r="D4" s="3"/>
      <c r="E4" s="3"/>
      <c r="F4" s="3"/>
      <c r="G4" s="3"/>
      <c r="H4" s="3"/>
    </row>
    <row r="5">
      <c r="A5" s="2" t="s">
        <v>4</v>
      </c>
      <c r="B5" s="2">
        <v>1000.0</v>
      </c>
      <c r="D5" s="3"/>
      <c r="E5" s="3"/>
      <c r="F5" s="3"/>
      <c r="G5" s="3"/>
      <c r="H5" s="3"/>
    </row>
    <row r="6">
      <c r="F6" s="3"/>
      <c r="H6" s="3"/>
    </row>
    <row r="7">
      <c r="B7" s="4" t="s">
        <v>5</v>
      </c>
      <c r="C7" s="5" t="s">
        <v>6</v>
      </c>
      <c r="D7" s="6" t="s">
        <v>7</v>
      </c>
      <c r="E7" s="7" t="s">
        <v>8</v>
      </c>
      <c r="F7" s="8" t="s">
        <v>9</v>
      </c>
      <c r="G7" s="6" t="s">
        <v>10</v>
      </c>
      <c r="H7" s="3"/>
    </row>
    <row r="8">
      <c r="A8" s="4" t="s">
        <v>11</v>
      </c>
      <c r="B8" s="2">
        <f>( (4*$B$1)/(PI()*$B$3) ) * SIN(($B$3*RADIANS($B$2) )/2)</f>
        <v>52.92757396</v>
      </c>
      <c r="C8" s="9">
        <f>B4*B8</f>
        <v>57.29041759</v>
      </c>
      <c r="D8" s="10">
        <f>2.5*C8</f>
        <v>143.226044</v>
      </c>
      <c r="E8" s="10">
        <f>D8*(15*10^-12)/(1.6*10^-9 + 15*10^-12)</f>
        <v>1.330272854</v>
      </c>
      <c r="F8" s="10">
        <f>D8/B5</f>
        <v>0.143226044</v>
      </c>
      <c r="G8" s="10">
        <f>F8*0.2</f>
        <v>0.0286452088</v>
      </c>
      <c r="H8" s="3"/>
    </row>
    <row r="9">
      <c r="A9" s="4" t="s">
        <v>12</v>
      </c>
      <c r="B9" s="9">
        <f t="shared" ref="B9:G9" si="1">B8*2</f>
        <v>105.8551479</v>
      </c>
      <c r="C9" s="9">
        <f t="shared" si="1"/>
        <v>114.5808352</v>
      </c>
      <c r="D9" s="10">
        <f t="shared" si="1"/>
        <v>286.452088</v>
      </c>
      <c r="E9" s="10">
        <f t="shared" si="1"/>
        <v>2.660545709</v>
      </c>
      <c r="F9" s="10">
        <f t="shared" si="1"/>
        <v>0.286452088</v>
      </c>
      <c r="G9" s="10">
        <f t="shared" si="1"/>
        <v>0.05729041759</v>
      </c>
      <c r="H9" s="3"/>
    </row>
    <row r="10">
      <c r="A10" s="4" t="s">
        <v>13</v>
      </c>
      <c r="B10" s="11"/>
      <c r="C10" s="11"/>
      <c r="D10" s="11"/>
      <c r="E10" s="9">
        <f t="shared" ref="E10:G10" si="2">E8+1.65</f>
        <v>2.980272854</v>
      </c>
      <c r="F10" s="11">
        <f t="shared" si="2"/>
        <v>1.793226044</v>
      </c>
      <c r="G10" s="9">
        <f t="shared" si="2"/>
        <v>1.678645209</v>
      </c>
      <c r="H10" s="3"/>
    </row>
    <row r="11">
      <c r="F11" s="3"/>
      <c r="H11" s="3"/>
    </row>
    <row r="12">
      <c r="F12" s="3"/>
      <c r="G12" s="3"/>
      <c r="H12" s="3"/>
    </row>
  </sheetData>
  <drawing r:id="rId1"/>
</worksheet>
</file>