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xr:revisionPtr revIDLastSave="26" documentId="13_ncr:1_{467DF892-D564-4029-A9C0-C4CA8D0DA53A}" xr6:coauthVersionLast="47" xr6:coauthVersionMax="47" xr10:uidLastSave="{7F025CF9-512E-4B72-9093-0F5ABE2205E9}"/>
  <bookViews>
    <workbookView xWindow="-120" yWindow="-120" windowWidth="20730" windowHeight="11310" tabRatio="691" activeTab="2" xr2:uid="{00000000-000D-0000-FFFF-FFFF00000000}"/>
  </bookViews>
  <sheets>
    <sheet name="Contents" sheetId="3" r:id="rId1"/>
    <sheet name="Expl" sheetId="22" r:id="rId2"/>
    <sheet name="RV-SD" sheetId="23" r:id="rId3"/>
    <sheet name="C(n,x)" sheetId="26" r:id="rId4"/>
    <sheet name="Binom" sheetId="24" r:id="rId5"/>
    <sheet name="Geom" sheetId="28" r:id="rId6"/>
    <sheet name="Poisson" sheetId="30" r:id="rId7"/>
    <sheet name="Countif" sheetId="7" state="hidden" r:id="rId8"/>
    <sheet name="Rand" sheetId="8" state="hidden" r:id="rId9"/>
    <sheet name="Instr" sheetId="10"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24" l="1"/>
  <c r="C67" i="30"/>
  <c r="C68" i="30"/>
  <c r="C69" i="30"/>
  <c r="C70" i="30"/>
  <c r="C71" i="30"/>
  <c r="C72" i="30"/>
  <c r="D67" i="30"/>
  <c r="D68" i="30"/>
  <c r="D69" i="30"/>
  <c r="D70" i="30"/>
  <c r="D71" i="30"/>
  <c r="D72"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D58" i="30"/>
  <c r="D59" i="30"/>
  <c r="D60" i="30"/>
  <c r="D61" i="30"/>
  <c r="D62" i="30"/>
  <c r="D63" i="30"/>
  <c r="D64" i="30"/>
  <c r="D65" i="30"/>
  <c r="D66"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27" i="30"/>
  <c r="C28" i="30"/>
  <c r="C29" i="30"/>
  <c r="C30" i="30"/>
  <c r="C23" i="30"/>
  <c r="C24" i="30"/>
  <c r="C25" i="30"/>
  <c r="C26" i="30"/>
  <c r="C15" i="30"/>
  <c r="C16" i="30"/>
  <c r="C17" i="30"/>
  <c r="C18" i="30"/>
  <c r="I4" i="30" s="1"/>
  <c r="C19" i="30"/>
  <c r="C20" i="30"/>
  <c r="C21" i="30"/>
  <c r="C22" i="30"/>
  <c r="C14" i="30"/>
  <c r="C13" i="30"/>
  <c r="C12" i="30"/>
  <c r="C11" i="30"/>
  <c r="C9" i="30"/>
  <c r="C10" i="30"/>
  <c r="C8" i="30"/>
  <c r="C23" i="28"/>
  <c r="C24" i="28"/>
  <c r="C25" i="28"/>
  <c r="C22" i="28"/>
  <c r="C21" i="28"/>
  <c r="C20" i="28"/>
  <c r="C19" i="28"/>
  <c r="C18" i="28"/>
  <c r="C17" i="28"/>
  <c r="C16" i="28"/>
  <c r="C15" i="28"/>
  <c r="C14" i="28"/>
  <c r="C8" i="28"/>
  <c r="C9" i="28"/>
  <c r="C10" i="28"/>
  <c r="C11" i="28"/>
  <c r="C12" i="28"/>
  <c r="C13" i="28"/>
  <c r="G7" i="28" l="1"/>
  <c r="C9" i="24"/>
  <c r="C10" i="24"/>
  <c r="C11" i="24"/>
  <c r="C12" i="24"/>
  <c r="C13" i="24"/>
  <c r="I4" i="24" s="1"/>
  <c r="C14" i="24"/>
  <c r="C15" i="24"/>
  <c r="C16" i="24"/>
  <c r="C17" i="24"/>
  <c r="C18" i="24"/>
  <c r="C19" i="24"/>
  <c r="E8" i="23"/>
  <c r="F4" i="23" s="1"/>
  <c r="G4" i="23" s="1"/>
  <c r="H4" i="30"/>
  <c r="H4" i="28"/>
  <c r="B6" i="26"/>
  <c r="H4" i="24"/>
  <c r="F3" i="23" l="1"/>
  <c r="G3" i="23" s="1"/>
  <c r="F7" i="23"/>
  <c r="G7" i="23" s="1"/>
  <c r="F6" i="23"/>
  <c r="G6" i="23" s="1"/>
  <c r="F5" i="23"/>
  <c r="G5" i="23" s="1"/>
  <c r="D11" i="24"/>
  <c r="D15" i="24"/>
  <c r="D17" i="24"/>
  <c r="D12" i="24"/>
  <c r="D16" i="24"/>
  <c r="D9" i="24"/>
  <c r="D18" i="24"/>
  <c r="D10" i="24"/>
  <c r="D14" i="24"/>
  <c r="D19" i="24"/>
  <c r="D13" i="24"/>
</calcChain>
</file>

<file path=xl/sharedStrings.xml><?xml version="1.0" encoding="utf-8"?>
<sst xmlns="http://schemas.openxmlformats.org/spreadsheetml/2006/main" count="83" uniqueCount="59">
  <si>
    <t>Sheet Name</t>
  </si>
  <si>
    <t>Objectives</t>
  </si>
  <si>
    <t>Contents</t>
  </si>
  <si>
    <t>Just a table of contents, explaining the sheets in this Excel file. 🙂</t>
  </si>
  <si>
    <t>Red</t>
  </si>
  <si>
    <t>Blue</t>
  </si>
  <si>
    <t>Orange</t>
  </si>
  <si>
    <t>Purple</t>
  </si>
  <si>
    <t>Frequency</t>
  </si>
  <si>
    <t>Color</t>
  </si>
  <si>
    <t>2) In B7, use a formula to calculate a random integer between 888 and 900.</t>
  </si>
  <si>
    <t>1) In B2, type    =RANDBETWEEN(1,5)   Go to an empty cell and hit delete. What is happening.</t>
  </si>
  <si>
    <t>Die Roll</t>
  </si>
  <si>
    <t xml:space="preserve">On the following sheet, you will create a simulation for finding the probabilities of the outcomes of rolling 2 dice. </t>
  </si>
  <si>
    <t>The final product is shown as an image below.</t>
  </si>
  <si>
    <t>Here are some things your work should include:</t>
  </si>
  <si>
    <t>1) At least 500 occurances of "2 dice rolls"</t>
  </si>
  <si>
    <t>2) The ability to regenerate the entire simulation instantly</t>
  </si>
  <si>
    <t>3) Use Countif</t>
  </si>
  <si>
    <t>4) Use "$" to lock a formula before dragging it down.</t>
  </si>
  <si>
    <t>5) Insert a histogram of the sums and their relative frequencies</t>
  </si>
  <si>
    <t>6) If you have time, make the histogram look nice.</t>
  </si>
  <si>
    <t>5) Calculate Relative Frequency. Format it as percentages.</t>
  </si>
  <si>
    <t>3) In the chart below, create a list of 10 random die rolls</t>
  </si>
  <si>
    <t>Column A contain a random list of words. Think of them as answers to a survey: "What is your favorite color?"
1) Write all possible colors in C13, C14, ...  (no formulas. just type)
2) Use "Sort" to put the colors in alphabetical order.
3) In D13, type      =countif(a1:a18, "Blue")
4) Delete what you just wrote. Redo it, referencing cell C13
5) "Lock" ($) your fomula appropriately, so that you can simply drag it down.
6) Use borders to make the table look nice.</t>
  </si>
  <si>
    <t>X</t>
  </si>
  <si>
    <t>P(X)</t>
  </si>
  <si>
    <t>Expl</t>
  </si>
  <si>
    <t>n=</t>
  </si>
  <si>
    <t>p=</t>
  </si>
  <si>
    <t xml:space="preserve"># Successes: </t>
  </si>
  <si>
    <t>x=</t>
  </si>
  <si>
    <t>RV-SD</t>
  </si>
  <si>
    <t>C(n,x)</t>
  </si>
  <si>
    <t>Poisson</t>
  </si>
  <si>
    <t>x</t>
  </si>
  <si>
    <t>P(x)</t>
  </si>
  <si>
    <t>Individual Outome:</t>
  </si>
  <si>
    <t>Binomial Probability Calculator</t>
  </si>
  <si>
    <t>Geometric Probability Calculator</t>
  </si>
  <si>
    <t>λ =</t>
  </si>
  <si>
    <t>Poisson Probability Calculator</t>
  </si>
  <si>
    <t>You will create a Binomial Probability Distribution, practice VLOOKUP, and graph the distribution.</t>
  </si>
  <si>
    <t>You will create a Geometric Probability Distribution, practice VLOOKUP, and graph the distribution.</t>
  </si>
  <si>
    <t>You will create a Poisson Probability Distribution, practice VLOOKUP, and graph the distribution.</t>
  </si>
  <si>
    <t>Binom</t>
  </si>
  <si>
    <t>Geom</t>
  </si>
  <si>
    <t>Many things are blank in this Excel file.
You will follow along to create certain tools.
Mr. Malan will expect that you can use these tools in class and on your homework.</t>
  </si>
  <si>
    <t>Practice COMBIN and create a calculator to make it prettier.</t>
  </si>
  <si>
    <t>Find the SD of a random variable.</t>
  </si>
  <si>
    <t>An explanation of how this files will be used.</t>
  </si>
  <si>
    <t>Create a binomial distribution and graph. Practice VLOOKUP</t>
  </si>
  <si>
    <t>Create a geometric distribution and graph. Practice VLOOKUP</t>
  </si>
  <si>
    <t>Create a Poisson distribution and graph. Practice VLOOKUP</t>
  </si>
  <si>
    <t>x-mean</t>
  </si>
  <si>
    <t>(x-mean)^2</t>
  </si>
  <si>
    <t>P(X=x)</t>
  </si>
  <si>
    <t>CDF</t>
  </si>
  <si>
    <t>cdf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</si>
</sst>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
  </numFmts>
  <fonts count="6" x14ac:knownFonts="1">
    <font>
      <sz val="11"/>
      <color theme="1"/>
      <name val="Calibri"/>
      <family val="2"/>
      <scheme val="minor"/>
    </font>
    <font>
      <b/>
      <sz val="1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2">
    <xf numFmtId="0" fontId="0" fillId="0" borderId="0" xfId="0"/>
    <xf numFmtId="0" fontId="0" fillId="0" borderId="1" xfId="0" applyBorder="1"/>
    <xf numFmtId="0" fontId="0" fillId="0" borderId="1" xfId="0" applyBorder="1" applyAlignment="1">
      <alignment wrapText="1"/>
    </xf>
    <xf numFmtId="0" fontId="1" fillId="0" borderId="1" xfId="0" applyFont="1" applyBorder="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left"/>
    </xf>
    <xf numFmtId="0" fontId="0" fillId="2" borderId="2" xfId="0" applyFill="1" applyBorder="1"/>
    <xf numFmtId="0" fontId="0" fillId="0" borderId="0" xfId="0" applyAlignment="1">
      <alignment horizontal="center"/>
    </xf>
    <xf numFmtId="1" fontId="0" fillId="0" borderId="0" xfId="0" applyNumberFormat="1"/>
    <xf numFmtId="0" fontId="0" fillId="0" borderId="3" xfId="0" applyBorder="1"/>
    <xf numFmtId="0" fontId="0" fillId="0" borderId="4" xfId="0" applyBorder="1"/>
    <xf numFmtId="0" fontId="0" fillId="0" borderId="0" xfId="0" applyAlignment="1">
      <alignment vertical="center" wrapText="1"/>
    </xf>
    <xf numFmtId="0" fontId="0" fillId="0" borderId="0" xfId="0" applyBorder="1" applyAlignment="1">
      <alignment vertical="center" wrapText="1"/>
    </xf>
    <xf numFmtId="0" fontId="3" fillId="0" borderId="0" xfId="0" applyFont="1"/>
    <xf numFmtId="0" fontId="4" fillId="0" borderId="0" xfId="0" applyFont="1" applyAlignment="1">
      <alignment horizontal="center"/>
    </xf>
    <xf numFmtId="164" fontId="0" fillId="0" borderId="4" xfId="0" applyNumberFormat="1" applyBorder="1"/>
    <xf numFmtId="0" fontId="0" fillId="0" borderId="0" xfId="0" applyFont="1"/>
    <xf numFmtId="0" fontId="5" fillId="0" borderId="5" xfId="0" applyFont="1" applyBorder="1" applyAlignment="1">
      <alignment horizontal="center" vertical="center" wrapText="1" readingOrder="1"/>
    </xf>
    <xf numFmtId="0" fontId="0" fillId="0" borderId="0" xfId="0" applyNumberFormat="1"/>
    <xf numFmtId="0" fontId="2" fillId="0" borderId="1" xfId="0" applyFont="1" applyBorder="1" applyAlignment="1">
      <alignment horizontal="left" vertical="center" wrapText="1"/>
    </xf>
    <xf numFmtId="0" fontId="0" fillId="0" borderId="1" xfId="0" applyBorder="1" applyAlignment="1">
      <alignment horizontal="left" vertical="center" wrapText="1"/>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Binom!$C$8</c:f>
              <c:strCache>
                <c:ptCount val="1"/>
                <c:pt idx="0">
                  <c:v>P(X=x)</c:v>
                </c:pt>
              </c:strCache>
            </c:strRef>
          </c:tx>
          <c:spPr>
            <a:solidFill>
              <a:srgbClr val="FFFF00"/>
            </a:solidFill>
            <a:ln>
              <a:solidFill>
                <a:schemeClr val="tx1"/>
              </a:solidFill>
            </a:ln>
            <a:effectLst/>
          </c:spPr>
          <c:invertIfNegative val="0"/>
          <c:cat>
            <c:numRef>
              <c:f>Binom!$B$9:$B$19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Binom!$C$9:$C$19</c:f>
              <c:numCache>
                <c:formatCode>General</c:formatCode>
                <c:ptCount val="11"/>
                <c:pt idx="0">
                  <c:v>0.664832635991501</c:v>
                </c:pt>
                <c:pt idx="1">
                  <c:v>0.27701359832979211</c:v>
                </c:pt>
                <c:pt idx="2">
                  <c:v>5.1940049686836035E-2</c:v>
                </c:pt>
                <c:pt idx="3">
                  <c:v>5.7711166318706736E-3</c:v>
                </c:pt>
                <c:pt idx="4">
                  <c:v>4.2081058774056903E-4</c:v>
                </c:pt>
                <c:pt idx="5">
                  <c:v>2.1040529387028455E-5</c:v>
                </c:pt>
                <c:pt idx="6">
                  <c:v>7.3057393704960071E-7</c:v>
                </c:pt>
                <c:pt idx="7">
                  <c:v>1.7394617548799964E-8</c:v>
                </c:pt>
                <c:pt idx="8">
                  <c:v>2.7179089919999938E-10</c:v>
                </c:pt>
                <c:pt idx="9">
                  <c:v>2.5165824000000044E-12</c:v>
                </c:pt>
                <c:pt idx="10">
                  <c:v>1.048576000000001E-14</c:v>
                </c:pt>
              </c:numCache>
            </c:numRef>
          </c:val>
          <c:extLst>
            <c:ext xmlns:c16="http://schemas.microsoft.com/office/drawing/2014/chart" uri="{C3380CC4-5D6E-409C-BE32-E72D297353CC}">
              <c16:uniqueId val="{00000000-CB66-405F-9C97-C29D5751E1A6}"/>
            </c:ext>
          </c:extLst>
        </c:ser>
        <c:dLbls>
          <c:showLegendKey val="0"/>
          <c:showVal val="0"/>
          <c:showCatName val="0"/>
          <c:showSerName val="0"/>
          <c:showPercent val="0"/>
          <c:showBubbleSize val="0"/>
        </c:dLbls>
        <c:gapWidth val="0"/>
        <c:overlap val="-27"/>
        <c:axId val="1499240000"/>
        <c:axId val="1499254560"/>
      </c:barChart>
      <c:catAx>
        <c:axId val="14992400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X = # of Hits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254560"/>
        <c:crosses val="autoZero"/>
        <c:auto val="1"/>
        <c:lblAlgn val="ctr"/>
        <c:lblOffset val="100"/>
        <c:noMultiLvlLbl val="0"/>
      </c:catAx>
      <c:valAx>
        <c:axId val="149925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600" b="1">
                    <a:solidFill>
                      <a:schemeClr val="tx1"/>
                    </a:solidFill>
                  </a:rPr>
                  <a:t>Probability</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240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Geom!$C$7</c:f>
              <c:strCache>
                <c:ptCount val="1"/>
                <c:pt idx="0">
                  <c:v>P(x)</c:v>
                </c:pt>
              </c:strCache>
            </c:strRef>
          </c:tx>
          <c:spPr>
            <a:solidFill>
              <a:schemeClr val="accent1"/>
            </a:solidFill>
            <a:ln>
              <a:solidFill>
                <a:schemeClr val="tx1"/>
              </a:solidFill>
            </a:ln>
            <a:effectLst/>
          </c:spPr>
          <c:invertIfNegative val="0"/>
          <c:cat>
            <c:numRef>
              <c:f>Geom!$B$8:$B$25</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Geom!$C$8:$C$25</c:f>
              <c:numCache>
                <c:formatCode>General</c:formatCode>
                <c:ptCount val="18"/>
                <c:pt idx="0">
                  <c:v>0.04</c:v>
                </c:pt>
                <c:pt idx="1">
                  <c:v>3.8399999999999997E-2</c:v>
                </c:pt>
                <c:pt idx="2">
                  <c:v>3.6864000000000001E-2</c:v>
                </c:pt>
                <c:pt idx="3">
                  <c:v>3.5389440000000001E-2</c:v>
                </c:pt>
                <c:pt idx="4">
                  <c:v>3.3973862399999999E-2</c:v>
                </c:pt>
                <c:pt idx="5">
                  <c:v>3.2614907903999998E-2</c:v>
                </c:pt>
                <c:pt idx="6">
                  <c:v>3.1310311587839999E-2</c:v>
                </c:pt>
                <c:pt idx="7">
                  <c:v>3.0057899124326399E-2</c:v>
                </c:pt>
                <c:pt idx="8">
                  <c:v>2.8855583159353344E-2</c:v>
                </c:pt>
                <c:pt idx="9">
                  <c:v>2.7701359832979212E-2</c:v>
                </c:pt>
                <c:pt idx="10">
                  <c:v>2.6593305439660042E-2</c:v>
                </c:pt>
                <c:pt idx="11">
                  <c:v>2.5529573222073641E-2</c:v>
                </c:pt>
                <c:pt idx="12">
                  <c:v>2.4508390293190692E-2</c:v>
                </c:pt>
                <c:pt idx="13">
                  <c:v>2.3528054681463066E-2</c:v>
                </c:pt>
                <c:pt idx="14">
                  <c:v>2.2586932494204542E-2</c:v>
                </c:pt>
                <c:pt idx="15">
                  <c:v>2.168345519443636E-2</c:v>
                </c:pt>
                <c:pt idx="16">
                  <c:v>2.0816116986658906E-2</c:v>
                </c:pt>
                <c:pt idx="17">
                  <c:v>1.9983472307192548E-2</c:v>
                </c:pt>
              </c:numCache>
            </c:numRef>
          </c:val>
          <c:extLst>
            <c:ext xmlns:c16="http://schemas.microsoft.com/office/drawing/2014/chart" uri="{C3380CC4-5D6E-409C-BE32-E72D297353CC}">
              <c16:uniqueId val="{00000000-AA89-49A4-9FE6-7720B0C8362F}"/>
            </c:ext>
          </c:extLst>
        </c:ser>
        <c:dLbls>
          <c:showLegendKey val="0"/>
          <c:showVal val="0"/>
          <c:showCatName val="0"/>
          <c:showSerName val="0"/>
          <c:showPercent val="0"/>
          <c:showBubbleSize val="0"/>
        </c:dLbls>
        <c:gapWidth val="0"/>
        <c:overlap val="-27"/>
        <c:axId val="685527951"/>
        <c:axId val="685529199"/>
      </c:barChart>
      <c:catAx>
        <c:axId val="68552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29199"/>
        <c:crosses val="autoZero"/>
        <c:auto val="1"/>
        <c:lblAlgn val="ctr"/>
        <c:lblOffset val="100"/>
        <c:noMultiLvlLbl val="0"/>
      </c:catAx>
      <c:valAx>
        <c:axId val="68552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27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Poisson!$C$7</c:f>
              <c:strCache>
                <c:ptCount val="1"/>
                <c:pt idx="0">
                  <c:v>P(x)</c:v>
                </c:pt>
              </c:strCache>
            </c:strRef>
          </c:tx>
          <c:spPr>
            <a:solidFill>
              <a:schemeClr val="accent1"/>
            </a:solidFill>
            <a:ln>
              <a:solidFill>
                <a:schemeClr val="tx1"/>
              </a:solidFill>
            </a:ln>
            <a:effectLst/>
          </c:spPr>
          <c:invertIfNegative val="0"/>
          <c:cat>
            <c:numRef>
              <c:f>Poisson!$B$8:$B$72</c:f>
              <c:numCache>
                <c:formatCode>General</c:formatCode>
                <c:ptCount val="6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numCache>
            </c:numRef>
          </c:cat>
          <c:val>
            <c:numRef>
              <c:f>Poisson!$C$8:$C$72</c:f>
              <c:numCache>
                <c:formatCode>General</c:formatCode>
                <c:ptCount val="65"/>
                <c:pt idx="0">
                  <c:v>4.9787068367863944E-2</c:v>
                </c:pt>
                <c:pt idx="1">
                  <c:v>0.14936120510359185</c:v>
                </c:pt>
                <c:pt idx="2">
                  <c:v>0.22404180765538775</c:v>
                </c:pt>
                <c:pt idx="3">
                  <c:v>0.22404180765538778</c:v>
                </c:pt>
                <c:pt idx="4">
                  <c:v>0.16803135574154085</c:v>
                </c:pt>
                <c:pt idx="5">
                  <c:v>0.10081881344492449</c:v>
                </c:pt>
                <c:pt idx="6">
                  <c:v>5.0409406722462261E-2</c:v>
                </c:pt>
                <c:pt idx="7">
                  <c:v>2.1604031452483807E-2</c:v>
                </c:pt>
                <c:pt idx="8">
                  <c:v>8.1015117946814375E-3</c:v>
                </c:pt>
                <c:pt idx="9">
                  <c:v>2.7005039315604771E-3</c:v>
                </c:pt>
                <c:pt idx="10">
                  <c:v>8.1015117946814244E-4</c:v>
                </c:pt>
                <c:pt idx="11">
                  <c:v>2.2095032167312987E-4</c:v>
                </c:pt>
                <c:pt idx="12">
                  <c:v>5.5237580418282596E-5</c:v>
                </c:pt>
                <c:pt idx="13">
                  <c:v>1.2747133942680586E-5</c:v>
                </c:pt>
                <c:pt idx="14">
                  <c:v>2.7315287020029766E-6</c:v>
                </c:pt>
                <c:pt idx="15">
                  <c:v>5.4630574040059675E-7</c:v>
                </c:pt>
                <c:pt idx="16">
                  <c:v>1.0243232632511179E-7</c:v>
                </c:pt>
                <c:pt idx="17">
                  <c:v>1.8076292880902042E-8</c:v>
                </c:pt>
                <c:pt idx="18">
                  <c:v>3.0127154801503488E-9</c:v>
                </c:pt>
                <c:pt idx="19">
                  <c:v>4.7569191791847703E-10</c:v>
                </c:pt>
                <c:pt idx="20">
                  <c:v>7.1353787687771353E-11</c:v>
                </c:pt>
                <c:pt idx="21">
                  <c:v>1.019339824111021E-11</c:v>
                </c:pt>
                <c:pt idx="22">
                  <c:v>1.3900088510604827E-12</c:v>
                </c:pt>
                <c:pt idx="23">
                  <c:v>1.813055023122361E-13</c:v>
                </c:pt>
                <c:pt idx="24">
                  <c:v>2.2663187789029742E-14</c:v>
                </c:pt>
                <c:pt idx="25">
                  <c:v>2.7195825346835511E-15</c:v>
                </c:pt>
                <c:pt idx="26">
                  <c:v>3.1379798477118163E-16</c:v>
                </c:pt>
                <c:pt idx="27">
                  <c:v>3.4866442752352905E-17</c:v>
                </c:pt>
                <c:pt idx="28">
                  <c:v>3.7356902948949884E-18</c:v>
                </c:pt>
                <c:pt idx="29">
                  <c:v>3.8645072016154974E-19</c:v>
                </c:pt>
                <c:pt idx="30">
                  <c:v>3.864507201615456E-20</c:v>
                </c:pt>
                <c:pt idx="31">
                  <c:v>3.7398456789827337E-21</c:v>
                </c:pt>
                <c:pt idx="32">
                  <c:v>3.5061053240463089E-22</c:v>
                </c:pt>
                <c:pt idx="33">
                  <c:v>3.1873684764057476E-23</c:v>
                </c:pt>
                <c:pt idx="34">
                  <c:v>2.8123839497697948E-24</c:v>
                </c:pt>
                <c:pt idx="35">
                  <c:v>2.4106148140883866E-25</c:v>
                </c:pt>
                <c:pt idx="36">
                  <c:v>2.0088456784069736E-26</c:v>
                </c:pt>
                <c:pt idx="37">
                  <c:v>1.6287937933029474E-27</c:v>
                </c:pt>
                <c:pt idx="38">
                  <c:v>1.285889836818115E-28</c:v>
                </c:pt>
                <c:pt idx="39">
                  <c:v>9.8914602832163122E-30</c:v>
                </c:pt>
                <c:pt idx="40">
                  <c:v>7.4185952124122751E-31</c:v>
                </c:pt>
                <c:pt idx="41">
                  <c:v>5.4282403993260738E-32</c:v>
                </c:pt>
                <c:pt idx="42">
                  <c:v>3.8773145709472375E-33</c:v>
                </c:pt>
                <c:pt idx="43">
                  <c:v>2.70510318903291E-34</c:v>
                </c:pt>
                <c:pt idx="44">
                  <c:v>1.8443885379769884E-35</c:v>
                </c:pt>
                <c:pt idx="45">
                  <c:v>1.2295923586513161E-36</c:v>
                </c:pt>
                <c:pt idx="46">
                  <c:v>8.0190805998998968E-38</c:v>
                </c:pt>
                <c:pt idx="47">
                  <c:v>5.1185620850425138E-39</c:v>
                </c:pt>
                <c:pt idx="48">
                  <c:v>3.1991013031515944E-40</c:v>
                </c:pt>
                <c:pt idx="49">
                  <c:v>1.958633450909112E-41</c:v>
                </c:pt>
                <c:pt idx="50">
                  <c:v>1.1751800705454661E-42</c:v>
                </c:pt>
                <c:pt idx="51">
                  <c:v>6.9128239443851501E-44</c:v>
                </c:pt>
                <c:pt idx="52">
                  <c:v>3.9881676602222558E-45</c:v>
                </c:pt>
                <c:pt idx="53">
                  <c:v>2.2574533925785915E-46</c:v>
                </c:pt>
                <c:pt idx="54">
                  <c:v>1.2541407736548033E-47</c:v>
                </c:pt>
                <c:pt idx="55">
                  <c:v>6.8407678562988881E-49</c:v>
                </c:pt>
                <c:pt idx="56">
                  <c:v>3.6646970658742951E-50</c:v>
                </c:pt>
                <c:pt idx="57">
                  <c:v>1.928787929407581E-51</c:v>
                </c:pt>
                <c:pt idx="58">
                  <c:v>9.9764892900392155E-53</c:v>
                </c:pt>
                <c:pt idx="59">
                  <c:v>5.0727911644265773E-54</c:v>
                </c:pt>
                <c:pt idx="60">
                  <c:v>2.5363955822133596E-55</c:v>
                </c:pt>
                <c:pt idx="61">
                  <c:v>1.2474076633836298E-56</c:v>
                </c:pt>
                <c:pt idx="62">
                  <c:v>6.035843532501314E-58</c:v>
                </c:pt>
                <c:pt idx="63">
                  <c:v>2.8742112059530067E-59</c:v>
                </c:pt>
                <c:pt idx="64">
                  <c:v>1.3472865027904778E-60</c:v>
                </c:pt>
              </c:numCache>
            </c:numRef>
          </c:val>
          <c:extLst>
            <c:ext xmlns:c16="http://schemas.microsoft.com/office/drawing/2014/chart" uri="{C3380CC4-5D6E-409C-BE32-E72D297353CC}">
              <c16:uniqueId val="{00000000-CBB9-459F-98C1-DF985864CBF1}"/>
            </c:ext>
          </c:extLst>
        </c:ser>
        <c:dLbls>
          <c:showLegendKey val="0"/>
          <c:showVal val="0"/>
          <c:showCatName val="0"/>
          <c:showSerName val="0"/>
          <c:showPercent val="0"/>
          <c:showBubbleSize val="0"/>
        </c:dLbls>
        <c:gapWidth val="0"/>
        <c:overlap val="-27"/>
        <c:axId val="1860990640"/>
        <c:axId val="1860992304"/>
        <c:extLst>
          <c:ext xmlns:c15="http://schemas.microsoft.com/office/drawing/2012/chart" uri="{02D57815-91ED-43cb-92C2-25804820EDAC}">
            <c15:filteredBarSeries>
              <c15:ser>
                <c:idx val="1"/>
                <c:order val="1"/>
                <c:tx>
                  <c:strRef>
                    <c:extLst>
                      <c:ext uri="{02D57815-91ED-43cb-92C2-25804820EDAC}">
                        <c15:formulaRef>
                          <c15:sqref>Poisson!$D$7</c15:sqref>
                        </c15:formulaRef>
                      </c:ext>
                    </c:extLst>
                    <c:strCache>
                      <c:ptCount val="1"/>
                      <c:pt idx="0">
                        <c:v>cdf</c:v>
                      </c:pt>
                    </c:strCache>
                  </c:strRef>
                </c:tx>
                <c:spPr>
                  <a:solidFill>
                    <a:schemeClr val="accent2"/>
                  </a:solidFill>
                  <a:ln>
                    <a:noFill/>
                  </a:ln>
                  <a:effectLst/>
                </c:spPr>
                <c:invertIfNegative val="0"/>
                <c:cat>
                  <c:numRef>
                    <c:extLst>
                      <c:ext uri="{02D57815-91ED-43cb-92C2-25804820EDAC}">
                        <c15:formulaRef>
                          <c15:sqref>Poisson!$B$8:$B$72</c15:sqref>
                        </c15:formulaRef>
                      </c:ext>
                    </c:extLst>
                    <c:numCache>
                      <c:formatCode>General</c:formatCode>
                      <c:ptCount val="6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numCache>
                  </c:numRef>
                </c:cat>
                <c:val>
                  <c:numRef>
                    <c:extLst>
                      <c:ext uri="{02D57815-91ED-43cb-92C2-25804820EDAC}">
                        <c15:formulaRef>
                          <c15:sqref>Poisson!$D$8:$D$72</c15:sqref>
                        </c15:formulaRef>
                      </c:ext>
                    </c:extLst>
                    <c:numCache>
                      <c:formatCode>General</c:formatCode>
                      <c:ptCount val="65"/>
                      <c:pt idx="0">
                        <c:v>4.9787068367863944E-2</c:v>
                      </c:pt>
                      <c:pt idx="1">
                        <c:v>0.19914827347145578</c:v>
                      </c:pt>
                      <c:pt idx="2">
                        <c:v>0.42319008112684342</c:v>
                      </c:pt>
                      <c:pt idx="3">
                        <c:v>0.64723188878223126</c:v>
                      </c:pt>
                      <c:pt idx="4">
                        <c:v>0.81526324452377208</c:v>
                      </c:pt>
                      <c:pt idx="5">
                        <c:v>0.91608205796869657</c:v>
                      </c:pt>
                      <c:pt idx="6">
                        <c:v>0.96649146469115887</c:v>
                      </c:pt>
                      <c:pt idx="7">
                        <c:v>0.98809549614364256</c:v>
                      </c:pt>
                      <c:pt idx="8">
                        <c:v>0.996197007938324</c:v>
                      </c:pt>
                      <c:pt idx="9">
                        <c:v>0.99889751186988451</c:v>
                      </c:pt>
                      <c:pt idx="10">
                        <c:v>0.99970766304935266</c:v>
                      </c:pt>
                      <c:pt idx="11">
                        <c:v>0.99992861337102579</c:v>
                      </c:pt>
                      <c:pt idx="12">
                        <c:v>0.99998385095144404</c:v>
                      </c:pt>
                      <c:pt idx="13">
                        <c:v>0.99999659808538677</c:v>
                      </c:pt>
                      <c:pt idx="14">
                        <c:v>0.99999932961408877</c:v>
                      </c:pt>
                      <c:pt idx="15">
                        <c:v>0.9999998759198292</c:v>
                      </c:pt>
                      <c:pt idx="16">
                        <c:v>0.99999997835215548</c:v>
                      </c:pt>
                      <c:pt idx="17">
                        <c:v>0.99999999642844839</c:v>
                      </c:pt>
                      <c:pt idx="18">
                        <c:v>0.99999999944116391</c:v>
                      </c:pt>
                      <c:pt idx="19">
                        <c:v>0.99999999991685584</c:v>
                      </c:pt>
                      <c:pt idx="20">
                        <c:v>0.99999999998820954</c:v>
                      </c:pt>
                      <c:pt idx="21">
                        <c:v>0.99999999999840294</c:v>
                      </c:pt>
                      <c:pt idx="22">
                        <c:v>0.99999999999979294</c:v>
                      </c:pt>
                      <c:pt idx="23">
                        <c:v>0.99999999999997424</c:v>
                      </c:pt>
                      <c:pt idx="24">
                        <c:v>0.99999999999999689</c:v>
                      </c:pt>
                      <c:pt idx="25">
                        <c:v>0.99999999999999967</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numCache>
                  </c:numRef>
                </c:val>
                <c:extLst>
                  <c:ext xmlns:c16="http://schemas.microsoft.com/office/drawing/2014/chart" uri="{C3380CC4-5D6E-409C-BE32-E72D297353CC}">
                    <c16:uniqueId val="{00000002-CBB9-459F-98C1-DF985864CBF1}"/>
                  </c:ext>
                </c:extLst>
              </c15:ser>
            </c15:filteredBarSeries>
          </c:ext>
        </c:extLst>
      </c:barChart>
      <c:catAx>
        <c:axId val="186099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92304"/>
        <c:crosses val="autoZero"/>
        <c:auto val="1"/>
        <c:lblAlgn val="ctr"/>
        <c:lblOffset val="100"/>
        <c:noMultiLvlLbl val="0"/>
      </c:catAx>
      <c:valAx>
        <c:axId val="186099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9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542571</xdr:colOff>
      <xdr:row>7</xdr:row>
      <xdr:rowOff>26453</xdr:rowOff>
    </xdr:from>
    <xdr:to>
      <xdr:col>9</xdr:col>
      <xdr:colOff>397195</xdr:colOff>
      <xdr:row>17</xdr:row>
      <xdr:rowOff>37339</xdr:rowOff>
    </xdr:to>
    <xdr:graphicFrame macro="">
      <xdr:nvGraphicFramePr>
        <xdr:cNvPr id="2" name="Chart 1">
          <a:extLst>
            <a:ext uri="{FF2B5EF4-FFF2-40B4-BE49-F238E27FC236}">
              <a16:creationId xmlns:a16="http://schemas.microsoft.com/office/drawing/2014/main" id="{618FD62F-378E-5EDE-405C-66BA1E0DA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131379</xdr:colOff>
      <xdr:row>4</xdr:row>
      <xdr:rowOff>63718</xdr:rowOff>
    </xdr:from>
    <xdr:to>
      <xdr:col>13</xdr:col>
      <xdr:colOff>380999</xdr:colOff>
      <xdr:row>18</xdr:row>
      <xdr:rowOff>133349</xdr:rowOff>
    </xdr:to>
    <xdr:graphicFrame macro="">
      <xdr:nvGraphicFramePr>
        <xdr:cNvPr id="2" name="Chart 1">
          <a:extLst>
            <a:ext uri="{FF2B5EF4-FFF2-40B4-BE49-F238E27FC236}">
              <a16:creationId xmlns:a16="http://schemas.microsoft.com/office/drawing/2014/main" id="{5A910FB4-8DDC-3CAB-2D97-8EF0BC5D1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732865</xdr:colOff>
      <xdr:row>6</xdr:row>
      <xdr:rowOff>22691</xdr:rowOff>
    </xdr:from>
    <xdr:to>
      <xdr:col>11</xdr:col>
      <xdr:colOff>483533</xdr:colOff>
      <xdr:row>20</xdr:row>
      <xdr:rowOff>98891</xdr:rowOff>
    </xdr:to>
    <xdr:graphicFrame macro="">
      <xdr:nvGraphicFramePr>
        <xdr:cNvPr id="3" name="Chart 2">
          <a:extLst>
            <a:ext uri="{FF2B5EF4-FFF2-40B4-BE49-F238E27FC236}">
              <a16:creationId xmlns:a16="http://schemas.microsoft.com/office/drawing/2014/main" id="{EA8AF7E9-F45B-C49D-7D4D-CB0F5722A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14</xdr:row>
      <xdr:rowOff>57150</xdr:rowOff>
    </xdr:from>
    <xdr:to>
      <xdr:col>12</xdr:col>
      <xdr:colOff>441260</xdr:colOff>
      <xdr:row>31</xdr:row>
      <xdr:rowOff>162506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21425072">
          <a:off x="142875" y="2343150"/>
          <a:ext cx="7613585" cy="3343856"/>
        </a:xfrm>
        <a:prstGeom prst="rect">
          <a:avLst/>
        </a:prstGeom>
        <a:ln w="57150">
          <a:solidFill>
            <a:sysClr val="windowText" lastClr="000000"/>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EC4E21-1149-4BAE-852C-419D7F169057}" name="binom_calc" displayName="binom_calc" ref="B8:D19" totalsRowShown="0">
  <autoFilter ref="B8:D19" xr:uid="{22EC4E21-1149-4BAE-852C-419D7F169057}"/>
  <tableColumns count="3">
    <tableColumn id="1" xr3:uid="{AFAF958A-7A94-49BD-8CF6-8BC63F4A4E57}" name="x"/>
    <tableColumn id="2" xr3:uid="{2F62EA0E-35F8-4D73-9482-5E8E84EE372E}" name="P(X=x)" dataDxfId="3">
      <calculatedColumnFormula>_xlfn.BINOM.DIST(B9,$C$4,$C$5,0)</calculatedColumnFormula>
    </tableColumn>
    <tableColumn id="3" xr3:uid="{865E49C8-D771-4DED-8FE3-E1F66C01F768}" name="CDF" dataDxfId="2">
      <calculatedColumnFormula>SUM($C$9:C9)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A79008-C55A-4445-904B-F2FB74D9FB29}" name="Table2" displayName="Table2" ref="B7:C25" totalsRowShown="0">
  <autoFilter ref="B7:C25" xr:uid="{D8A79008-C55A-4445-904B-F2FB74D9FB29}"/>
  <tableColumns count="2">
    <tableColumn id="1" xr3:uid="{274338FB-FC19-4865-806E-E4ABD72F931A}" name="x"/>
    <tableColumn id="2" xr3:uid="{58DAB9DC-4CA9-4171-A51A-E468E2FA8D4B}" name="P(x)" dataDxfId="1">
      <calculatedColumnFormula>(1-$C$4)^(Table2[[#This Row],[x]]-1)*$C$4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7EACD3-9798-471A-9326-E7938E396FB3}" name="Pois_calc" displayName="Pois_calc" ref="B7:D72" totalsRowShown="0">
  <autoFilter ref="B7:D72" xr:uid="{857EACD3-9798-471A-9326-E7938E396FB3}"/>
  <tableColumns count="3">
    <tableColumn id="1" xr3:uid="{A6EDDEFA-5FF7-4B8A-BFB8-504589F05F95}" name="x"/>
    <tableColumn id="2" xr3:uid="{8DE8F8F4-6907-443B-9E0E-6EF7A027FAA2}" name="P(x)">
      <calculatedColumnFormula>_xlfn.POISSON.DIST(B8,$C$4, FALSE)</calculatedColumnFormula>
    </tableColumn>
    <tableColumn id="3" xr3:uid="{21CABFB9-56B2-47A7-9004-D60E78D8CAC2}" name="cdf" dataDxfId="0">
      <calculatedColumnFormula>_xlfn.POISSON.DIST(Pois_calc[[#This Row],[x]], C$4, TRUE)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9"/>
  <sheetViews>
    <sheetView workbookViewId="0">
      <selection activeCell="C14" sqref="C14"/>
    </sheetView>
  </sheetViews>
  <sheetFormatPr defaultRowHeight="15" x14ac:dyDescent="0.25"/>
  <cols>
    <col min="1" max="1" width="2.28515625" customWidth="1"/>
    <col min="2" max="2" width="17.5703125" customWidth="1"/>
    <col min="3" max="3" width="63" customWidth="1"/>
  </cols>
  <sheetData>
    <row r="2" spans="2:3" ht="18.75" x14ac:dyDescent="0.3">
      <c r="B2" s="3" t="s">
        <v>0</v>
      </c>
      <c r="C2" s="3" t="s">
        <v>1</v>
      </c>
    </row>
    <row r="3" spans="2:3" x14ac:dyDescent="0.25">
      <c r="B3" s="5" t="s">
        <v>2</v>
      </c>
      <c r="C3" s="6" t="s">
        <v>3</v>
      </c>
    </row>
    <row r="4" spans="2:3" x14ac:dyDescent="0.25">
      <c r="B4" s="4" t="s">
        <v>27</v>
      </c>
      <c r="C4" s="2" t="s">
        <v>50</v>
      </c>
    </row>
    <row r="5" spans="2:3" x14ac:dyDescent="0.25">
      <c r="B5" s="4" t="s">
        <v>32</v>
      </c>
      <c r="C5" s="2" t="s">
        <v>49</v>
      </c>
    </row>
    <row r="6" spans="2:3" x14ac:dyDescent="0.25">
      <c r="B6" s="4" t="s">
        <v>33</v>
      </c>
      <c r="C6" s="2" t="s">
        <v>48</v>
      </c>
    </row>
    <row r="7" spans="2:3" x14ac:dyDescent="0.25">
      <c r="B7" s="4" t="s">
        <v>45</v>
      </c>
      <c r="C7" s="2" t="s">
        <v>51</v>
      </c>
    </row>
    <row r="8" spans="2:3" x14ac:dyDescent="0.25">
      <c r="B8" s="4" t="s">
        <v>46</v>
      </c>
      <c r="C8" s="2" t="s">
        <v>52</v>
      </c>
    </row>
    <row r="9" spans="2:3" x14ac:dyDescent="0.25">
      <c r="B9" s="4" t="s">
        <v>34</v>
      </c>
      <c r="C9" s="2" t="s">
        <v>53</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heetViews>
  <sheetFormatPr defaultRowHeight="15" x14ac:dyDescent="0.25"/>
  <sheetData>
    <row r="2" spans="1:1" x14ac:dyDescent="0.25">
      <c r="A2" t="s">
        <v>13</v>
      </c>
    </row>
    <row r="3" spans="1:1" x14ac:dyDescent="0.25">
      <c r="A3" t="s">
        <v>14</v>
      </c>
    </row>
    <row r="5" spans="1:1" x14ac:dyDescent="0.25">
      <c r="A5" t="s">
        <v>15</v>
      </c>
    </row>
    <row r="6" spans="1:1" x14ac:dyDescent="0.25">
      <c r="A6" t="s">
        <v>16</v>
      </c>
    </row>
    <row r="7" spans="1:1" x14ac:dyDescent="0.25">
      <c r="A7" t="s">
        <v>17</v>
      </c>
    </row>
    <row r="8" spans="1:1" x14ac:dyDescent="0.25">
      <c r="A8" t="s">
        <v>18</v>
      </c>
    </row>
    <row r="9" spans="1:1" x14ac:dyDescent="0.25">
      <c r="A9" t="s">
        <v>19</v>
      </c>
    </row>
    <row r="10" spans="1:1" x14ac:dyDescent="0.25">
      <c r="A10" t="s">
        <v>22</v>
      </c>
    </row>
    <row r="11" spans="1:1" x14ac:dyDescent="0.25">
      <c r="A11" t="s">
        <v>20</v>
      </c>
    </row>
    <row r="12" spans="1:1" x14ac:dyDescent="0.25">
      <c r="A12" t="s">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4FA6-0D29-406F-88F2-B076A5F9195C}">
  <dimension ref="B2:I13"/>
  <sheetViews>
    <sheetView zoomScaleNormal="100" workbookViewId="0"/>
  </sheetViews>
  <sheetFormatPr defaultRowHeight="15" x14ac:dyDescent="0.25"/>
  <cols>
    <col min="1" max="1" width="4.140625" customWidth="1"/>
  </cols>
  <sheetData>
    <row r="2" spans="2:9" x14ac:dyDescent="0.25">
      <c r="B2" s="20" t="s">
        <v>47</v>
      </c>
      <c r="C2" s="20"/>
      <c r="D2" s="20"/>
      <c r="E2" s="20"/>
      <c r="F2" s="20"/>
      <c r="G2" s="20"/>
      <c r="H2" s="20"/>
      <c r="I2" s="20"/>
    </row>
    <row r="3" spans="2:9" x14ac:dyDescent="0.25">
      <c r="B3" s="20"/>
      <c r="C3" s="20"/>
      <c r="D3" s="20"/>
      <c r="E3" s="20"/>
      <c r="F3" s="20"/>
      <c r="G3" s="20"/>
      <c r="H3" s="20"/>
      <c r="I3" s="20"/>
    </row>
    <row r="4" spans="2:9" x14ac:dyDescent="0.25">
      <c r="B4" s="20"/>
      <c r="C4" s="20"/>
      <c r="D4" s="20"/>
      <c r="E4" s="20"/>
      <c r="F4" s="20"/>
      <c r="G4" s="20"/>
      <c r="H4" s="20"/>
      <c r="I4" s="20"/>
    </row>
    <row r="5" spans="2:9" x14ac:dyDescent="0.25">
      <c r="B5" s="20"/>
      <c r="C5" s="20"/>
      <c r="D5" s="20"/>
      <c r="E5" s="20"/>
      <c r="F5" s="20"/>
      <c r="G5" s="20"/>
      <c r="H5" s="20"/>
      <c r="I5" s="20"/>
    </row>
    <row r="6" spans="2:9" x14ac:dyDescent="0.25">
      <c r="B6" s="20"/>
      <c r="C6" s="20"/>
      <c r="D6" s="20"/>
      <c r="E6" s="20"/>
      <c r="F6" s="20"/>
      <c r="G6" s="20"/>
      <c r="H6" s="20"/>
      <c r="I6" s="20"/>
    </row>
    <row r="7" spans="2:9" x14ac:dyDescent="0.25">
      <c r="B7" s="20"/>
      <c r="C7" s="20"/>
      <c r="D7" s="20"/>
      <c r="E7" s="20"/>
      <c r="F7" s="20"/>
      <c r="G7" s="20"/>
      <c r="H7" s="20"/>
      <c r="I7" s="20"/>
    </row>
    <row r="8" spans="2:9" x14ac:dyDescent="0.25">
      <c r="B8" s="20"/>
      <c r="C8" s="20"/>
      <c r="D8" s="20"/>
      <c r="E8" s="20"/>
      <c r="F8" s="20"/>
      <c r="G8" s="20"/>
      <c r="H8" s="20"/>
      <c r="I8" s="20"/>
    </row>
    <row r="9" spans="2:9" x14ac:dyDescent="0.25">
      <c r="B9" s="20"/>
      <c r="C9" s="20"/>
      <c r="D9" s="20"/>
      <c r="E9" s="20"/>
      <c r="F9" s="20"/>
      <c r="G9" s="20"/>
      <c r="H9" s="20"/>
      <c r="I9" s="20"/>
    </row>
    <row r="10" spans="2:9" x14ac:dyDescent="0.25">
      <c r="B10" s="20"/>
      <c r="C10" s="20"/>
      <c r="D10" s="20"/>
      <c r="E10" s="20"/>
      <c r="F10" s="20"/>
      <c r="G10" s="20"/>
      <c r="H10" s="20"/>
      <c r="I10" s="20"/>
    </row>
    <row r="11" spans="2:9" x14ac:dyDescent="0.25">
      <c r="B11" s="20"/>
      <c r="C11" s="20"/>
      <c r="D11" s="20"/>
      <c r="E11" s="20"/>
      <c r="F11" s="20"/>
      <c r="G11" s="20"/>
      <c r="H11" s="20"/>
      <c r="I11" s="20"/>
    </row>
    <row r="12" spans="2:9" x14ac:dyDescent="0.25">
      <c r="B12" s="20"/>
      <c r="C12" s="20"/>
      <c r="D12" s="20"/>
      <c r="E12" s="20"/>
      <c r="F12" s="20"/>
      <c r="G12" s="20"/>
      <c r="H12" s="20"/>
      <c r="I12" s="20"/>
    </row>
    <row r="13" spans="2:9" x14ac:dyDescent="0.25">
      <c r="B13" s="20"/>
      <c r="C13" s="20"/>
      <c r="D13" s="20"/>
      <c r="E13" s="20"/>
      <c r="F13" s="20"/>
      <c r="G13" s="20"/>
      <c r="H13" s="20"/>
      <c r="I13" s="20"/>
    </row>
  </sheetData>
  <mergeCells count="1">
    <mergeCell ref="B2:I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0B7DB-E399-443B-8DB6-F86A45827E9C}">
  <dimension ref="C2:G8"/>
  <sheetViews>
    <sheetView tabSelected="1" zoomScale="190" zoomScaleNormal="190" workbookViewId="0">
      <selection activeCell="D3" sqref="D3"/>
    </sheetView>
  </sheetViews>
  <sheetFormatPr defaultRowHeight="15" x14ac:dyDescent="0.25"/>
  <cols>
    <col min="1" max="1" width="6.140625" style="17" customWidth="1"/>
    <col min="2" max="2" width="7.140625" style="17" customWidth="1"/>
    <col min="3" max="3" width="9.140625" style="17"/>
    <col min="4" max="4" width="15.28515625" style="17" customWidth="1"/>
    <col min="5" max="16384" width="9.140625" style="17"/>
  </cols>
  <sheetData>
    <row r="2" spans="3:7" ht="15.75" thickBot="1" x14ac:dyDescent="0.3">
      <c r="C2" s="17" t="s">
        <v>25</v>
      </c>
      <c r="D2" s="17" t="s">
        <v>26</v>
      </c>
      <c r="F2" s="17" t="s">
        <v>54</v>
      </c>
      <c r="G2" s="17" t="s">
        <v>55</v>
      </c>
    </row>
    <row r="3" spans="3:7" ht="15.75" thickBot="1" x14ac:dyDescent="0.3">
      <c r="C3" s="18">
        <v>0</v>
      </c>
      <c r="D3" s="18">
        <v>0.32</v>
      </c>
      <c r="F3" s="17">
        <f>C3-$E$8</f>
        <v>-1.3800000000000001</v>
      </c>
      <c r="G3" s="17">
        <f>F3^2</f>
        <v>1.9044000000000003</v>
      </c>
    </row>
    <row r="4" spans="3:7" ht="15.75" thickBot="1" x14ac:dyDescent="0.3">
      <c r="C4" s="18">
        <v>1</v>
      </c>
      <c r="D4" s="18">
        <v>0.27</v>
      </c>
      <c r="F4" s="17">
        <f>C4-$E$8</f>
        <v>-0.38000000000000012</v>
      </c>
      <c r="G4" s="17">
        <f t="shared" ref="G4:G7" si="0">F4^2</f>
        <v>0.14440000000000008</v>
      </c>
    </row>
    <row r="5" spans="3:7" ht="15.75" thickBot="1" x14ac:dyDescent="0.3">
      <c r="C5" s="18">
        <v>2</v>
      </c>
      <c r="D5" s="18">
        <v>0.19</v>
      </c>
      <c r="F5" s="17">
        <f t="shared" ref="F5:F7" si="1">C5-$E$8</f>
        <v>0.61999999999999988</v>
      </c>
      <c r="G5" s="17">
        <f t="shared" si="0"/>
        <v>0.38439999999999985</v>
      </c>
    </row>
    <row r="6" spans="3:7" ht="15.75" thickBot="1" x14ac:dyDescent="0.3">
      <c r="C6" s="18">
        <v>3</v>
      </c>
      <c r="D6" s="18">
        <v>0.15</v>
      </c>
      <c r="F6" s="17">
        <f t="shared" si="1"/>
        <v>1.6199999999999999</v>
      </c>
      <c r="G6" s="17">
        <f t="shared" si="0"/>
        <v>2.6243999999999996</v>
      </c>
    </row>
    <row r="7" spans="3:7" ht="15.75" thickBot="1" x14ac:dyDescent="0.3">
      <c r="C7" s="18">
        <v>4</v>
      </c>
      <c r="D7" s="18">
        <v>7.0000000000000007E-2</v>
      </c>
      <c r="F7" s="17">
        <f t="shared" si="1"/>
        <v>2.62</v>
      </c>
      <c r="G7" s="17">
        <f t="shared" si="0"/>
        <v>6.8644000000000007</v>
      </c>
    </row>
    <row r="8" spans="3:7" x14ac:dyDescent="0.25">
      <c r="E8" s="17">
        <f>SUMPRODUCT(C3:C7,D3:D7)</f>
        <v>1.3800000000000001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67572-06B0-4EBD-A18B-8CC72EC655C0}">
  <dimension ref="B1:C6"/>
  <sheetViews>
    <sheetView zoomScale="235" zoomScaleNormal="235" workbookViewId="0">
      <selection activeCell="C7" sqref="C7"/>
    </sheetView>
  </sheetViews>
  <sheetFormatPr defaultRowHeight="15" x14ac:dyDescent="0.25"/>
  <cols>
    <col min="1" max="1" width="3.85546875" customWidth="1"/>
    <col min="2" max="2" width="12.140625" customWidth="1"/>
    <col min="3" max="3" width="29" customWidth="1"/>
  </cols>
  <sheetData>
    <row r="1" spans="2:3" ht="15.75" thickBot="1" x14ac:dyDescent="0.3"/>
    <row r="2" spans="2:3" ht="15.75" thickBot="1" x14ac:dyDescent="0.3">
      <c r="B2" s="8" t="s">
        <v>28</v>
      </c>
      <c r="C2" s="7">
        <v>3</v>
      </c>
    </row>
    <row r="3" spans="2:3" ht="15.75" thickBot="1" x14ac:dyDescent="0.3">
      <c r="B3" s="8" t="s">
        <v>31</v>
      </c>
      <c r="C3" s="7">
        <v>2</v>
      </c>
    </row>
    <row r="6" spans="2:3" x14ac:dyDescent="0.25">
      <c r="B6" t="str">
        <f>_xlfn.CONCAT("C(",C2,",",C3,") = ")</f>
        <v xml:space="preserve">C(3,2) = </v>
      </c>
      <c r="C6"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8C69D-45DA-4016-870F-60E28245C218}">
  <dimension ref="A1:J22"/>
  <sheetViews>
    <sheetView zoomScale="145" zoomScaleNormal="145" workbookViewId="0">
      <selection activeCell="D22" sqref="D22"/>
    </sheetView>
  </sheetViews>
  <sheetFormatPr defaultRowHeight="15" x14ac:dyDescent="0.25"/>
  <cols>
    <col min="1" max="1" width="5.28515625" customWidth="1"/>
    <col min="2" max="2" width="4.85546875" customWidth="1"/>
    <col min="3" max="3" width="16.42578125" customWidth="1"/>
    <col min="4" max="4" width="27.42578125" customWidth="1"/>
    <col min="5" max="5" width="12.140625" bestFit="1" customWidth="1"/>
    <col min="9" max="9" width="21.42578125" customWidth="1"/>
  </cols>
  <sheetData>
    <row r="1" spans="1:10" ht="26.25" x14ac:dyDescent="0.4">
      <c r="A1" s="14" t="s">
        <v>38</v>
      </c>
    </row>
    <row r="2" spans="1:10" x14ac:dyDescent="0.25">
      <c r="A2" t="s">
        <v>42</v>
      </c>
    </row>
    <row r="3" spans="1:10" ht="15.75" thickBot="1" x14ac:dyDescent="0.3"/>
    <row r="4" spans="1:10" ht="15.75" thickBot="1" x14ac:dyDescent="0.3">
      <c r="B4" s="8" t="s">
        <v>28</v>
      </c>
      <c r="C4" s="7">
        <v>10</v>
      </c>
      <c r="E4" t="s">
        <v>37</v>
      </c>
      <c r="H4" s="10" t="str">
        <f>_xlfn.CONCAT("P( X = ",F5," ) =")</f>
        <v>P( X = 4 ) =</v>
      </c>
      <c r="I4" s="11">
        <f>VLOOKUP(F5,binom_calc[],2 )</f>
        <v>4.2081058774056903E-4</v>
      </c>
    </row>
    <row r="5" spans="1:10" ht="15.75" thickBot="1" x14ac:dyDescent="0.3">
      <c r="B5" s="8" t="s">
        <v>29</v>
      </c>
      <c r="C5" s="7">
        <v>0.04</v>
      </c>
      <c r="E5" s="8" t="s">
        <v>30</v>
      </c>
      <c r="F5" s="7">
        <v>4</v>
      </c>
    </row>
    <row r="8" spans="1:10" ht="15" customHeight="1" x14ac:dyDescent="0.25">
      <c r="B8" t="s">
        <v>35</v>
      </c>
      <c r="C8" t="s">
        <v>56</v>
      </c>
      <c r="D8" t="s">
        <v>57</v>
      </c>
      <c r="G8" s="13"/>
      <c r="H8" s="13"/>
      <c r="I8" s="12"/>
      <c r="J8" s="12"/>
    </row>
    <row r="9" spans="1:10" x14ac:dyDescent="0.25">
      <c r="B9">
        <v>0</v>
      </c>
      <c r="C9">
        <f t="shared" ref="C9:C19" si="0">_xlfn.BINOM.DIST(B9,$C$4,$C$5,0)</f>
        <v>0.664832635991501</v>
      </c>
      <c r="D9">
        <f>SUM($C$9:C9)</f>
        <v>0.664832635991501</v>
      </c>
      <c r="E9" s="13"/>
      <c r="F9" s="13"/>
      <c r="G9" s="13"/>
      <c r="H9" s="13"/>
      <c r="I9" s="12"/>
      <c r="J9" s="12"/>
    </row>
    <row r="10" spans="1:10" x14ac:dyDescent="0.25">
      <c r="B10">
        <v>1</v>
      </c>
      <c r="C10">
        <f t="shared" si="0"/>
        <v>0.27701359832979211</v>
      </c>
      <c r="D10">
        <f>SUM($C$9:C10)</f>
        <v>0.94184623432129311</v>
      </c>
      <c r="E10" s="13"/>
      <c r="F10" s="13"/>
      <c r="G10" s="13"/>
      <c r="H10" s="13"/>
      <c r="I10" s="12"/>
      <c r="J10" s="12"/>
    </row>
    <row r="11" spans="1:10" x14ac:dyDescent="0.25">
      <c r="B11">
        <v>2</v>
      </c>
      <c r="C11">
        <f t="shared" si="0"/>
        <v>5.1940049686836035E-2</v>
      </c>
      <c r="D11">
        <f>SUM($C$9:C11)</f>
        <v>0.99378628400812918</v>
      </c>
      <c r="E11" s="13"/>
      <c r="F11" s="13"/>
      <c r="G11" s="13"/>
      <c r="H11" s="13"/>
      <c r="I11" s="12"/>
      <c r="J11" s="12"/>
    </row>
    <row r="12" spans="1:10" x14ac:dyDescent="0.25">
      <c r="B12">
        <v>3</v>
      </c>
      <c r="C12">
        <f t="shared" si="0"/>
        <v>5.7711166318706736E-3</v>
      </c>
      <c r="D12">
        <f>SUM($C$9:C12)</f>
        <v>0.99955740063999987</v>
      </c>
      <c r="E12" s="13"/>
      <c r="F12" s="13"/>
      <c r="G12" s="13"/>
      <c r="H12" s="13"/>
    </row>
    <row r="13" spans="1:10" x14ac:dyDescent="0.25">
      <c r="B13">
        <v>4</v>
      </c>
      <c r="C13">
        <f t="shared" si="0"/>
        <v>4.2081058774056903E-4</v>
      </c>
      <c r="D13">
        <f>SUM($C$9:C13)</f>
        <v>0.99997821122774044</v>
      </c>
      <c r="E13" s="13"/>
      <c r="F13" s="13"/>
      <c r="G13" s="13"/>
      <c r="H13" s="13"/>
    </row>
    <row r="14" spans="1:10" x14ac:dyDescent="0.25">
      <c r="B14">
        <v>5</v>
      </c>
      <c r="C14">
        <f t="shared" si="0"/>
        <v>2.1040529387028455E-5</v>
      </c>
      <c r="D14">
        <f>SUM($C$9:C14)</f>
        <v>0.99999925175712745</v>
      </c>
    </row>
    <row r="15" spans="1:10" x14ac:dyDescent="0.25">
      <c r="B15">
        <v>6</v>
      </c>
      <c r="C15">
        <f t="shared" si="0"/>
        <v>7.3057393704960071E-7</v>
      </c>
      <c r="D15">
        <f>SUM($C$9:C15)</f>
        <v>0.99999998233106446</v>
      </c>
    </row>
    <row r="16" spans="1:10" x14ac:dyDescent="0.25">
      <c r="B16">
        <v>7</v>
      </c>
      <c r="C16">
        <f t="shared" si="0"/>
        <v>1.7394617548799964E-8</v>
      </c>
      <c r="D16">
        <f>SUM($C$9:C16)</f>
        <v>0.99999999972568199</v>
      </c>
    </row>
    <row r="17" spans="2:4" x14ac:dyDescent="0.25">
      <c r="B17">
        <v>8</v>
      </c>
      <c r="C17">
        <f t="shared" si="0"/>
        <v>2.7179089919999938E-10</v>
      </c>
      <c r="D17">
        <f>SUM($C$9:C17)</f>
        <v>0.99999999999747291</v>
      </c>
    </row>
    <row r="18" spans="2:4" x14ac:dyDescent="0.25">
      <c r="B18">
        <v>9</v>
      </c>
      <c r="C18">
        <f t="shared" si="0"/>
        <v>2.5165824000000044E-12</v>
      </c>
      <c r="D18">
        <f>SUM($C$9:C18)</f>
        <v>0.99999999999998945</v>
      </c>
    </row>
    <row r="19" spans="2:4" x14ac:dyDescent="0.25">
      <c r="B19">
        <v>10</v>
      </c>
      <c r="C19">
        <f t="shared" si="0"/>
        <v>1.048576000000001E-14</v>
      </c>
      <c r="D19">
        <f>SUM($C$9:C19)</f>
        <v>0.99999999999999989</v>
      </c>
    </row>
    <row r="22" spans="2:4" x14ac:dyDescent="0.25">
      <c r="D22">
        <f>SQRT(10*0.04*0.96)</f>
        <v>0.6196773353931867</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871B-C829-4257-A482-E45A93FF46BF}">
  <dimension ref="A1:J25"/>
  <sheetViews>
    <sheetView zoomScale="145" zoomScaleNormal="145" workbookViewId="0">
      <selection activeCell="C15" sqref="C15"/>
    </sheetView>
  </sheetViews>
  <sheetFormatPr defaultRowHeight="15" x14ac:dyDescent="0.25"/>
  <cols>
    <col min="1" max="1" width="5.28515625" customWidth="1"/>
    <col min="2" max="2" width="4.85546875" customWidth="1"/>
    <col min="4" max="4" width="3.85546875" customWidth="1"/>
    <col min="5" max="5" width="12.140625" bestFit="1" customWidth="1"/>
    <col min="9" max="9" width="9.85546875" bestFit="1" customWidth="1"/>
  </cols>
  <sheetData>
    <row r="1" spans="1:10" ht="26.25" x14ac:dyDescent="0.4">
      <c r="A1" s="14" t="s">
        <v>39</v>
      </c>
    </row>
    <row r="2" spans="1:10" x14ac:dyDescent="0.25">
      <c r="A2" t="s">
        <v>43</v>
      </c>
    </row>
    <row r="3" spans="1:10" ht="15.75" thickBot="1" x14ac:dyDescent="0.3"/>
    <row r="4" spans="1:10" ht="15.75" thickBot="1" x14ac:dyDescent="0.3">
      <c r="B4" s="8" t="s">
        <v>29</v>
      </c>
      <c r="C4" s="7">
        <v>0.04</v>
      </c>
      <c r="E4" t="s">
        <v>37</v>
      </c>
      <c r="H4" s="10" t="str">
        <f>_xlfn.CONCAT("P( X = ",F5," ) =")</f>
        <v>P( X =  ) =</v>
      </c>
      <c r="I4" s="11"/>
    </row>
    <row r="5" spans="1:10" ht="15.75" thickBot="1" x14ac:dyDescent="0.3">
      <c r="E5" s="8" t="s">
        <v>30</v>
      </c>
      <c r="F5" s="7"/>
    </row>
    <row r="7" spans="1:10" x14ac:dyDescent="0.25">
      <c r="B7" t="s">
        <v>35</v>
      </c>
      <c r="C7" t="s">
        <v>36</v>
      </c>
      <c r="G7">
        <f>SUM(Table2[P(x)])</f>
        <v>0.52039666462737877</v>
      </c>
    </row>
    <row r="8" spans="1:10" ht="15" customHeight="1" x14ac:dyDescent="0.25">
      <c r="B8">
        <v>1</v>
      </c>
      <c r="C8">
        <f>(1-$C$4)^(Table2[[#This Row],[x]]-1)*$C$4</f>
        <v>0.04</v>
      </c>
      <c r="G8" s="13"/>
      <c r="H8" s="13"/>
      <c r="I8" s="12"/>
      <c r="J8" s="12"/>
    </row>
    <row r="9" spans="1:10" x14ac:dyDescent="0.25">
      <c r="B9">
        <v>2</v>
      </c>
      <c r="C9">
        <f>(1-$C$4)^(Table2[[#This Row],[x]]-1)*$C$4</f>
        <v>3.8399999999999997E-2</v>
      </c>
      <c r="E9" s="13"/>
      <c r="F9" s="13"/>
      <c r="G9" s="13"/>
      <c r="H9" s="13"/>
      <c r="I9" s="12"/>
      <c r="J9" s="12"/>
    </row>
    <row r="10" spans="1:10" x14ac:dyDescent="0.25">
      <c r="B10">
        <v>3</v>
      </c>
      <c r="C10">
        <f>(1-$C$4)^(Table2[[#This Row],[x]]-1)*$C$4</f>
        <v>3.6864000000000001E-2</v>
      </c>
      <c r="E10" s="13"/>
      <c r="F10" s="13"/>
      <c r="G10" s="13"/>
      <c r="H10" s="13"/>
      <c r="I10" s="12"/>
      <c r="J10" s="12"/>
    </row>
    <row r="11" spans="1:10" x14ac:dyDescent="0.25">
      <c r="B11">
        <v>4</v>
      </c>
      <c r="C11">
        <f>(1-$C$4)^(Table2[[#This Row],[x]]-1)*$C$4</f>
        <v>3.5389440000000001E-2</v>
      </c>
      <c r="E11" s="13"/>
      <c r="F11" s="13"/>
      <c r="G11" s="13"/>
      <c r="H11" s="13"/>
      <c r="I11" s="12"/>
      <c r="J11" s="12"/>
    </row>
    <row r="12" spans="1:10" x14ac:dyDescent="0.25">
      <c r="B12">
        <v>5</v>
      </c>
      <c r="C12">
        <f>(1-$C$4)^(Table2[[#This Row],[x]]-1)*$C$4</f>
        <v>3.3973862399999999E-2</v>
      </c>
      <c r="E12" s="13"/>
      <c r="F12" s="13"/>
      <c r="G12" s="13"/>
      <c r="H12" s="13"/>
    </row>
    <row r="13" spans="1:10" x14ac:dyDescent="0.25">
      <c r="B13">
        <v>6</v>
      </c>
      <c r="C13">
        <f>(1-$C$4)^(Table2[[#This Row],[x]]-1)*$C$4</f>
        <v>3.2614907903999998E-2</v>
      </c>
      <c r="E13" s="13"/>
      <c r="F13" s="13"/>
      <c r="G13" s="13"/>
      <c r="H13" s="13"/>
    </row>
    <row r="14" spans="1:10" x14ac:dyDescent="0.25">
      <c r="B14">
        <v>7</v>
      </c>
      <c r="C14" s="19">
        <f>(1-$C$4)^(Table2[[#This Row],[x]]-1)*$C$4</f>
        <v>3.1310311587839999E-2</v>
      </c>
    </row>
    <row r="15" spans="1:10" x14ac:dyDescent="0.25">
      <c r="B15">
        <v>8</v>
      </c>
      <c r="C15" s="19">
        <f>(1-$C$4)^(Table2[[#This Row],[x]]-1)*$C$4</f>
        <v>3.0057899124326399E-2</v>
      </c>
    </row>
    <row r="16" spans="1:10" x14ac:dyDescent="0.25">
      <c r="B16">
        <v>9</v>
      </c>
      <c r="C16" s="19">
        <f>(1-$C$4)^(Table2[[#This Row],[x]]-1)*$C$4</f>
        <v>2.8855583159353344E-2</v>
      </c>
    </row>
    <row r="17" spans="2:3" x14ac:dyDescent="0.25">
      <c r="B17">
        <v>10</v>
      </c>
      <c r="C17" s="19">
        <f>(1-$C$4)^(Table2[[#This Row],[x]]-1)*$C$4</f>
        <v>2.7701359832979212E-2</v>
      </c>
    </row>
    <row r="18" spans="2:3" x14ac:dyDescent="0.25">
      <c r="B18">
        <v>11</v>
      </c>
      <c r="C18" s="19">
        <f>(1-$C$4)^(Table2[[#This Row],[x]]-1)*$C$4</f>
        <v>2.6593305439660042E-2</v>
      </c>
    </row>
    <row r="19" spans="2:3" x14ac:dyDescent="0.25">
      <c r="B19">
        <v>12</v>
      </c>
      <c r="C19" s="19">
        <f>(1-$C$4)^(Table2[[#This Row],[x]]-1)*$C$4</f>
        <v>2.5529573222073641E-2</v>
      </c>
    </row>
    <row r="20" spans="2:3" x14ac:dyDescent="0.25">
      <c r="B20">
        <v>13</v>
      </c>
      <c r="C20" s="19">
        <f>(1-$C$4)^(Table2[[#This Row],[x]]-1)*$C$4</f>
        <v>2.4508390293190692E-2</v>
      </c>
    </row>
    <row r="21" spans="2:3" x14ac:dyDescent="0.25">
      <c r="B21">
        <v>14</v>
      </c>
      <c r="C21" s="19">
        <f>(1-$C$4)^(Table2[[#This Row],[x]]-1)*$C$4</f>
        <v>2.3528054681463066E-2</v>
      </c>
    </row>
    <row r="22" spans="2:3" x14ac:dyDescent="0.25">
      <c r="B22">
        <v>15</v>
      </c>
      <c r="C22" s="19">
        <f>(1-$C$4)^(Table2[[#This Row],[x]]-1)*$C$4</f>
        <v>2.2586932494204542E-2</v>
      </c>
    </row>
    <row r="23" spans="2:3" x14ac:dyDescent="0.25">
      <c r="B23">
        <v>16</v>
      </c>
      <c r="C23" s="19">
        <f>(1-$C$4)^(Table2[[#This Row],[x]]-1)*$C$4</f>
        <v>2.168345519443636E-2</v>
      </c>
    </row>
    <row r="24" spans="2:3" x14ac:dyDescent="0.25">
      <c r="B24">
        <v>17</v>
      </c>
      <c r="C24" s="19">
        <f>(1-$C$4)^(Table2[[#This Row],[x]]-1)*$C$4</f>
        <v>2.0816116986658906E-2</v>
      </c>
    </row>
    <row r="25" spans="2:3" x14ac:dyDescent="0.25">
      <c r="B25">
        <v>18</v>
      </c>
      <c r="C25" s="19">
        <f>(1-$C$4)^(Table2[[#This Row],[x]]-1)*$C$4</f>
        <v>1.9983472307192548E-2</v>
      </c>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712A7-3C53-4092-9B24-F8470DD78DD0}">
  <dimension ref="A1:J72"/>
  <sheetViews>
    <sheetView topLeftCell="A3" zoomScale="160" zoomScaleNormal="160" workbookViewId="0">
      <selection activeCell="C13" sqref="C13"/>
    </sheetView>
  </sheetViews>
  <sheetFormatPr defaultRowHeight="15" x14ac:dyDescent="0.25"/>
  <cols>
    <col min="1" max="1" width="5.28515625" customWidth="1"/>
    <col min="2" max="2" width="4.85546875" customWidth="1"/>
    <col min="3" max="3" width="9.140625" customWidth="1"/>
    <col min="4" max="4" width="16.85546875" customWidth="1"/>
    <col min="5" max="5" width="12.140625" bestFit="1" customWidth="1"/>
    <col min="8" max="8" width="11" bestFit="1" customWidth="1"/>
    <col min="9" max="9" width="22.5703125" customWidth="1"/>
  </cols>
  <sheetData>
    <row r="1" spans="1:10" ht="26.25" x14ac:dyDescent="0.4">
      <c r="A1" s="14" t="s">
        <v>41</v>
      </c>
    </row>
    <row r="2" spans="1:10" x14ac:dyDescent="0.25">
      <c r="A2" t="s">
        <v>44</v>
      </c>
    </row>
    <row r="3" spans="1:10" ht="15.75" thickBot="1" x14ac:dyDescent="0.3"/>
    <row r="4" spans="1:10" ht="15.75" thickBot="1" x14ac:dyDescent="0.3">
      <c r="B4" s="15" t="s">
        <v>40</v>
      </c>
      <c r="C4" s="7">
        <v>3</v>
      </c>
      <c r="E4" t="s">
        <v>37</v>
      </c>
      <c r="H4" s="10" t="str">
        <f>_xlfn.CONCAT("P( X = ",F5," ) =")</f>
        <v>P( X = 39 ) =</v>
      </c>
      <c r="I4" s="16">
        <f>VLOOKUP(F5,Pois_calc[], 2)</f>
        <v>9.8914602832163122E-30</v>
      </c>
    </row>
    <row r="5" spans="1:10" ht="15.75" thickBot="1" x14ac:dyDescent="0.3">
      <c r="E5" s="8" t="s">
        <v>30</v>
      </c>
      <c r="F5" s="7">
        <v>39</v>
      </c>
    </row>
    <row r="7" spans="1:10" x14ac:dyDescent="0.25">
      <c r="B7" t="s">
        <v>35</v>
      </c>
      <c r="C7" t="s">
        <v>36</v>
      </c>
      <c r="D7" t="s">
        <v>58</v>
      </c>
    </row>
    <row r="8" spans="1:10" ht="15" customHeight="1" x14ac:dyDescent="0.25">
      <c r="B8">
        <v>0</v>
      </c>
      <c r="C8">
        <f>_xlfn.POISSON.DIST(B8,$C$4, FALSE)</f>
        <v>4.9787068367863944E-2</v>
      </c>
      <c r="D8">
        <f>_xlfn.POISSON.DIST(Pois_calc[[#This Row],[x]], C$4, TRUE)</f>
        <v>4.9787068367863944E-2</v>
      </c>
      <c r="G8" s="13"/>
      <c r="H8" s="13"/>
      <c r="I8" s="12"/>
      <c r="J8" s="12"/>
    </row>
    <row r="9" spans="1:10" x14ac:dyDescent="0.25">
      <c r="B9">
        <v>1</v>
      </c>
      <c r="C9">
        <f>_xlfn.POISSON.DIST(B9,$C$4, FALSE)</f>
        <v>0.14936120510359185</v>
      </c>
      <c r="D9">
        <f>_xlfn.POISSON.DIST(Pois_calc[[#This Row],[x]], C$4, TRUE)</f>
        <v>0.19914827347145578</v>
      </c>
      <c r="E9" s="13"/>
      <c r="F9" s="13"/>
      <c r="G9" s="13"/>
      <c r="H9" s="13"/>
      <c r="I9" s="12"/>
      <c r="J9" s="12"/>
    </row>
    <row r="10" spans="1:10" x14ac:dyDescent="0.25">
      <c r="B10">
        <v>2</v>
      </c>
      <c r="C10">
        <f t="shared" ref="C10" si="0">_xlfn.POISSON.DIST(B10,$C$4, FALSE)</f>
        <v>0.22404180765538775</v>
      </c>
      <c r="D10">
        <f>_xlfn.POISSON.DIST(Pois_calc[[#This Row],[x]], C$4, TRUE)</f>
        <v>0.42319008112684342</v>
      </c>
      <c r="E10" s="13"/>
      <c r="F10" s="13"/>
      <c r="G10" s="13"/>
      <c r="H10" s="13"/>
      <c r="I10" s="12"/>
      <c r="J10" s="12"/>
    </row>
    <row r="11" spans="1:10" x14ac:dyDescent="0.25">
      <c r="B11">
        <v>3</v>
      </c>
      <c r="C11">
        <f>_xlfn.POISSON.DIST(B11,$C$4, FALSE)</f>
        <v>0.22404180765538778</v>
      </c>
      <c r="D11">
        <f>_xlfn.POISSON.DIST(Pois_calc[[#This Row],[x]], C$4, TRUE)</f>
        <v>0.64723188878223126</v>
      </c>
      <c r="E11" s="13"/>
      <c r="F11" s="13"/>
      <c r="G11" s="13"/>
      <c r="H11" s="13"/>
      <c r="I11" s="12"/>
      <c r="J11" s="12"/>
    </row>
    <row r="12" spans="1:10" x14ac:dyDescent="0.25">
      <c r="B12">
        <v>4</v>
      </c>
      <c r="C12">
        <f>_xlfn.POISSON.DIST(B12,$C$4, FALSE)</f>
        <v>0.16803135574154085</v>
      </c>
      <c r="D12">
        <f>_xlfn.POISSON.DIST(Pois_calc[[#This Row],[x]], C$4, TRUE)</f>
        <v>0.81526324452377208</v>
      </c>
      <c r="E12" s="13"/>
      <c r="F12" s="13"/>
      <c r="G12" s="13"/>
      <c r="H12" s="13"/>
    </row>
    <row r="13" spans="1:10" x14ac:dyDescent="0.25">
      <c r="B13">
        <v>5</v>
      </c>
      <c r="C13">
        <f>_xlfn.POISSON.DIST(B13,$C$4, FALSE)</f>
        <v>0.10081881344492449</v>
      </c>
      <c r="D13">
        <f>_xlfn.POISSON.DIST(Pois_calc[[#This Row],[x]], C$4, TRUE)</f>
        <v>0.91608205796869657</v>
      </c>
      <c r="E13" s="13"/>
      <c r="F13" s="13"/>
      <c r="G13" s="13"/>
      <c r="H13" s="13"/>
    </row>
    <row r="14" spans="1:10" x14ac:dyDescent="0.25">
      <c r="B14">
        <v>6</v>
      </c>
      <c r="C14">
        <f>_xlfn.POISSON.DIST(B14,$C$4, FALSE)</f>
        <v>5.0409406722462261E-2</v>
      </c>
      <c r="D14">
        <f>_xlfn.POISSON.DIST(Pois_calc[[#This Row],[x]], C$4, TRUE)</f>
        <v>0.96649146469115887</v>
      </c>
    </row>
    <row r="15" spans="1:10" x14ac:dyDescent="0.25">
      <c r="B15">
        <v>7</v>
      </c>
      <c r="C15">
        <f t="shared" ref="C15:C66" si="1">_xlfn.POISSON.DIST(B15,$C$4, FALSE)</f>
        <v>2.1604031452483807E-2</v>
      </c>
      <c r="D15">
        <f>_xlfn.POISSON.DIST(Pois_calc[[#This Row],[x]], C$4, TRUE)</f>
        <v>0.98809549614364256</v>
      </c>
      <c r="E15" s="13"/>
      <c r="F15" s="13"/>
      <c r="G15" s="13"/>
      <c r="H15" s="13"/>
    </row>
    <row r="16" spans="1:10" x14ac:dyDescent="0.25">
      <c r="B16">
        <v>8</v>
      </c>
      <c r="C16">
        <f t="shared" si="1"/>
        <v>8.1015117946814375E-3</v>
      </c>
      <c r="D16">
        <f>_xlfn.POISSON.DIST(Pois_calc[[#This Row],[x]], C$4, TRUE)</f>
        <v>0.996197007938324</v>
      </c>
      <c r="E16" s="13"/>
      <c r="F16" s="13"/>
      <c r="G16" s="13"/>
      <c r="H16" s="13"/>
    </row>
    <row r="17" spans="2:8" x14ac:dyDescent="0.25">
      <c r="B17">
        <v>9</v>
      </c>
      <c r="C17">
        <f t="shared" si="1"/>
        <v>2.7005039315604771E-3</v>
      </c>
      <c r="D17">
        <f>_xlfn.POISSON.DIST(Pois_calc[[#This Row],[x]], C$4, TRUE)</f>
        <v>0.99889751186988451</v>
      </c>
      <c r="E17" s="13"/>
      <c r="F17" s="13"/>
      <c r="G17" s="13"/>
      <c r="H17" s="13"/>
    </row>
    <row r="18" spans="2:8" x14ac:dyDescent="0.25">
      <c r="B18">
        <v>10</v>
      </c>
      <c r="C18">
        <f t="shared" si="1"/>
        <v>8.1015117946814244E-4</v>
      </c>
      <c r="D18">
        <f>_xlfn.POISSON.DIST(Pois_calc[[#This Row],[x]], C$4, TRUE)</f>
        <v>0.99970766304935266</v>
      </c>
      <c r="E18" s="13"/>
      <c r="F18" s="13"/>
      <c r="G18" s="13"/>
      <c r="H18" s="13"/>
    </row>
    <row r="19" spans="2:8" x14ac:dyDescent="0.25">
      <c r="B19">
        <v>11</v>
      </c>
      <c r="C19">
        <f t="shared" si="1"/>
        <v>2.2095032167312987E-4</v>
      </c>
      <c r="D19">
        <f>_xlfn.POISSON.DIST(Pois_calc[[#This Row],[x]], C$4, TRUE)</f>
        <v>0.99992861337102579</v>
      </c>
    </row>
    <row r="20" spans="2:8" x14ac:dyDescent="0.25">
      <c r="B20">
        <v>12</v>
      </c>
      <c r="C20">
        <f t="shared" si="1"/>
        <v>5.5237580418282596E-5</v>
      </c>
      <c r="D20">
        <f>_xlfn.POISSON.DIST(Pois_calc[[#This Row],[x]], C$4, TRUE)</f>
        <v>0.99998385095144404</v>
      </c>
    </row>
    <row r="21" spans="2:8" x14ac:dyDescent="0.25">
      <c r="B21">
        <v>13</v>
      </c>
      <c r="C21">
        <f t="shared" si="1"/>
        <v>1.2747133942680586E-5</v>
      </c>
      <c r="D21">
        <f>_xlfn.POISSON.DIST(Pois_calc[[#This Row],[x]], C$4, TRUE)</f>
        <v>0.99999659808538677</v>
      </c>
    </row>
    <row r="22" spans="2:8" x14ac:dyDescent="0.25">
      <c r="B22">
        <v>14</v>
      </c>
      <c r="C22">
        <f t="shared" si="1"/>
        <v>2.7315287020029766E-6</v>
      </c>
      <c r="D22">
        <f>_xlfn.POISSON.DIST(Pois_calc[[#This Row],[x]], C$4, TRUE)</f>
        <v>0.99999932961408877</v>
      </c>
    </row>
    <row r="23" spans="2:8" x14ac:dyDescent="0.25">
      <c r="B23">
        <v>15</v>
      </c>
      <c r="C23">
        <f t="shared" si="1"/>
        <v>5.4630574040059675E-7</v>
      </c>
      <c r="D23">
        <f>_xlfn.POISSON.DIST(Pois_calc[[#This Row],[x]], C$4, TRUE)</f>
        <v>0.9999998759198292</v>
      </c>
    </row>
    <row r="24" spans="2:8" x14ac:dyDescent="0.25">
      <c r="B24">
        <v>16</v>
      </c>
      <c r="C24">
        <f t="shared" si="1"/>
        <v>1.0243232632511179E-7</v>
      </c>
      <c r="D24">
        <f>_xlfn.POISSON.DIST(Pois_calc[[#This Row],[x]], C$4, TRUE)</f>
        <v>0.99999997835215548</v>
      </c>
    </row>
    <row r="25" spans="2:8" x14ac:dyDescent="0.25">
      <c r="B25">
        <v>17</v>
      </c>
      <c r="C25">
        <f t="shared" si="1"/>
        <v>1.8076292880902042E-8</v>
      </c>
      <c r="D25">
        <f>_xlfn.POISSON.DIST(Pois_calc[[#This Row],[x]], C$4, TRUE)</f>
        <v>0.99999999642844839</v>
      </c>
    </row>
    <row r="26" spans="2:8" x14ac:dyDescent="0.25">
      <c r="B26">
        <v>18</v>
      </c>
      <c r="C26">
        <f t="shared" si="1"/>
        <v>3.0127154801503488E-9</v>
      </c>
      <c r="D26">
        <f>_xlfn.POISSON.DIST(Pois_calc[[#This Row],[x]], C$4, TRUE)</f>
        <v>0.99999999944116391</v>
      </c>
    </row>
    <row r="27" spans="2:8" x14ac:dyDescent="0.25">
      <c r="B27">
        <v>19</v>
      </c>
      <c r="C27">
        <f t="shared" si="1"/>
        <v>4.7569191791847703E-10</v>
      </c>
      <c r="D27">
        <f>_xlfn.POISSON.DIST(Pois_calc[[#This Row],[x]], C$4, TRUE)</f>
        <v>0.99999999991685584</v>
      </c>
    </row>
    <row r="28" spans="2:8" x14ac:dyDescent="0.25">
      <c r="B28">
        <v>20</v>
      </c>
      <c r="C28">
        <f t="shared" si="1"/>
        <v>7.1353787687771353E-11</v>
      </c>
      <c r="D28">
        <f>_xlfn.POISSON.DIST(Pois_calc[[#This Row],[x]], C$4, TRUE)</f>
        <v>0.99999999998820954</v>
      </c>
    </row>
    <row r="29" spans="2:8" x14ac:dyDescent="0.25">
      <c r="B29">
        <v>21</v>
      </c>
      <c r="C29">
        <f t="shared" si="1"/>
        <v>1.019339824111021E-11</v>
      </c>
      <c r="D29">
        <f>_xlfn.POISSON.DIST(Pois_calc[[#This Row],[x]], C$4, TRUE)</f>
        <v>0.99999999999840294</v>
      </c>
    </row>
    <row r="30" spans="2:8" x14ac:dyDescent="0.25">
      <c r="B30">
        <v>22</v>
      </c>
      <c r="C30">
        <f t="shared" si="1"/>
        <v>1.3900088510604827E-12</v>
      </c>
      <c r="D30">
        <f>_xlfn.POISSON.DIST(Pois_calc[[#This Row],[x]], C$4, TRUE)</f>
        <v>0.99999999999979294</v>
      </c>
    </row>
    <row r="31" spans="2:8" x14ac:dyDescent="0.25">
      <c r="B31">
        <v>23</v>
      </c>
      <c r="C31">
        <f t="shared" si="1"/>
        <v>1.813055023122361E-13</v>
      </c>
      <c r="D31">
        <f>_xlfn.POISSON.DIST(Pois_calc[[#This Row],[x]], C$4, TRUE)</f>
        <v>0.99999999999997424</v>
      </c>
    </row>
    <row r="32" spans="2:8" x14ac:dyDescent="0.25">
      <c r="B32">
        <v>24</v>
      </c>
      <c r="C32">
        <f t="shared" si="1"/>
        <v>2.2663187789029742E-14</v>
      </c>
      <c r="D32">
        <f>_xlfn.POISSON.DIST(Pois_calc[[#This Row],[x]], C$4, TRUE)</f>
        <v>0.99999999999999689</v>
      </c>
    </row>
    <row r="33" spans="2:4" x14ac:dyDescent="0.25">
      <c r="B33">
        <v>25</v>
      </c>
      <c r="C33">
        <f t="shared" si="1"/>
        <v>2.7195825346835511E-15</v>
      </c>
      <c r="D33">
        <f>_xlfn.POISSON.DIST(Pois_calc[[#This Row],[x]], C$4, TRUE)</f>
        <v>0.99999999999999967</v>
      </c>
    </row>
    <row r="34" spans="2:4" x14ac:dyDescent="0.25">
      <c r="B34">
        <v>26</v>
      </c>
      <c r="C34">
        <f t="shared" si="1"/>
        <v>3.1379798477118163E-16</v>
      </c>
      <c r="D34">
        <f>_xlfn.POISSON.DIST(Pois_calc[[#This Row],[x]], C$4, TRUE)</f>
        <v>1</v>
      </c>
    </row>
    <row r="35" spans="2:4" x14ac:dyDescent="0.25">
      <c r="B35">
        <v>27</v>
      </c>
      <c r="C35">
        <f t="shared" si="1"/>
        <v>3.4866442752352905E-17</v>
      </c>
      <c r="D35">
        <f>_xlfn.POISSON.DIST(Pois_calc[[#This Row],[x]], C$4, TRUE)</f>
        <v>1</v>
      </c>
    </row>
    <row r="36" spans="2:4" x14ac:dyDescent="0.25">
      <c r="B36">
        <v>28</v>
      </c>
      <c r="C36">
        <f t="shared" si="1"/>
        <v>3.7356902948949884E-18</v>
      </c>
      <c r="D36">
        <f>_xlfn.POISSON.DIST(Pois_calc[[#This Row],[x]], C$4, TRUE)</f>
        <v>1</v>
      </c>
    </row>
    <row r="37" spans="2:4" x14ac:dyDescent="0.25">
      <c r="B37">
        <v>29</v>
      </c>
      <c r="C37">
        <f t="shared" si="1"/>
        <v>3.8645072016154974E-19</v>
      </c>
      <c r="D37">
        <f>_xlfn.POISSON.DIST(Pois_calc[[#This Row],[x]], C$4, TRUE)</f>
        <v>1</v>
      </c>
    </row>
    <row r="38" spans="2:4" x14ac:dyDescent="0.25">
      <c r="B38">
        <v>30</v>
      </c>
      <c r="C38">
        <f t="shared" si="1"/>
        <v>3.864507201615456E-20</v>
      </c>
      <c r="D38">
        <f>_xlfn.POISSON.DIST(Pois_calc[[#This Row],[x]], C$4, TRUE)</f>
        <v>1</v>
      </c>
    </row>
    <row r="39" spans="2:4" x14ac:dyDescent="0.25">
      <c r="B39">
        <v>31</v>
      </c>
      <c r="C39">
        <f t="shared" si="1"/>
        <v>3.7398456789827337E-21</v>
      </c>
      <c r="D39">
        <f>_xlfn.POISSON.DIST(Pois_calc[[#This Row],[x]], C$4, TRUE)</f>
        <v>1</v>
      </c>
    </row>
    <row r="40" spans="2:4" x14ac:dyDescent="0.25">
      <c r="B40">
        <v>32</v>
      </c>
      <c r="C40">
        <f t="shared" si="1"/>
        <v>3.5061053240463089E-22</v>
      </c>
      <c r="D40">
        <f>_xlfn.POISSON.DIST(Pois_calc[[#This Row],[x]], C$4, TRUE)</f>
        <v>1</v>
      </c>
    </row>
    <row r="41" spans="2:4" x14ac:dyDescent="0.25">
      <c r="B41">
        <v>33</v>
      </c>
      <c r="C41">
        <f t="shared" si="1"/>
        <v>3.1873684764057476E-23</v>
      </c>
      <c r="D41">
        <f>_xlfn.POISSON.DIST(Pois_calc[[#This Row],[x]], C$4, TRUE)</f>
        <v>1</v>
      </c>
    </row>
    <row r="42" spans="2:4" x14ac:dyDescent="0.25">
      <c r="B42">
        <v>34</v>
      </c>
      <c r="C42">
        <f t="shared" si="1"/>
        <v>2.8123839497697948E-24</v>
      </c>
      <c r="D42">
        <f>_xlfn.POISSON.DIST(Pois_calc[[#This Row],[x]], C$4, TRUE)</f>
        <v>1</v>
      </c>
    </row>
    <row r="43" spans="2:4" x14ac:dyDescent="0.25">
      <c r="B43">
        <v>35</v>
      </c>
      <c r="C43">
        <f t="shared" si="1"/>
        <v>2.4106148140883866E-25</v>
      </c>
      <c r="D43">
        <f>_xlfn.POISSON.DIST(Pois_calc[[#This Row],[x]], C$4, TRUE)</f>
        <v>1</v>
      </c>
    </row>
    <row r="44" spans="2:4" x14ac:dyDescent="0.25">
      <c r="B44">
        <v>36</v>
      </c>
      <c r="C44">
        <f t="shared" si="1"/>
        <v>2.0088456784069736E-26</v>
      </c>
      <c r="D44">
        <f>_xlfn.POISSON.DIST(Pois_calc[[#This Row],[x]], C$4, TRUE)</f>
        <v>1</v>
      </c>
    </row>
    <row r="45" spans="2:4" x14ac:dyDescent="0.25">
      <c r="B45">
        <v>37</v>
      </c>
      <c r="C45">
        <f t="shared" si="1"/>
        <v>1.6287937933029474E-27</v>
      </c>
      <c r="D45">
        <f>_xlfn.POISSON.DIST(Pois_calc[[#This Row],[x]], C$4, TRUE)</f>
        <v>1</v>
      </c>
    </row>
    <row r="46" spans="2:4" x14ac:dyDescent="0.25">
      <c r="B46">
        <v>38</v>
      </c>
      <c r="C46">
        <f t="shared" si="1"/>
        <v>1.285889836818115E-28</v>
      </c>
      <c r="D46">
        <f>_xlfn.POISSON.DIST(Pois_calc[[#This Row],[x]], C$4, TRUE)</f>
        <v>1</v>
      </c>
    </row>
    <row r="47" spans="2:4" x14ac:dyDescent="0.25">
      <c r="B47">
        <v>39</v>
      </c>
      <c r="C47">
        <f t="shared" si="1"/>
        <v>9.8914602832163122E-30</v>
      </c>
      <c r="D47">
        <f>_xlfn.POISSON.DIST(Pois_calc[[#This Row],[x]], C$4, TRUE)</f>
        <v>1</v>
      </c>
    </row>
    <row r="48" spans="2:4" x14ac:dyDescent="0.25">
      <c r="B48">
        <v>40</v>
      </c>
      <c r="C48">
        <f t="shared" si="1"/>
        <v>7.4185952124122751E-31</v>
      </c>
      <c r="D48">
        <f>_xlfn.POISSON.DIST(Pois_calc[[#This Row],[x]], C$4, TRUE)</f>
        <v>1</v>
      </c>
    </row>
    <row r="49" spans="2:4" x14ac:dyDescent="0.25">
      <c r="B49">
        <v>41</v>
      </c>
      <c r="C49">
        <f t="shared" si="1"/>
        <v>5.4282403993260738E-32</v>
      </c>
      <c r="D49">
        <f>_xlfn.POISSON.DIST(Pois_calc[[#This Row],[x]], C$4, TRUE)</f>
        <v>1</v>
      </c>
    </row>
    <row r="50" spans="2:4" x14ac:dyDescent="0.25">
      <c r="B50">
        <v>42</v>
      </c>
      <c r="C50">
        <f t="shared" si="1"/>
        <v>3.8773145709472375E-33</v>
      </c>
      <c r="D50">
        <f>_xlfn.POISSON.DIST(Pois_calc[[#This Row],[x]], C$4, TRUE)</f>
        <v>1</v>
      </c>
    </row>
    <row r="51" spans="2:4" x14ac:dyDescent="0.25">
      <c r="B51">
        <v>43</v>
      </c>
      <c r="C51">
        <f t="shared" si="1"/>
        <v>2.70510318903291E-34</v>
      </c>
      <c r="D51">
        <f>_xlfn.POISSON.DIST(Pois_calc[[#This Row],[x]], C$4, TRUE)</f>
        <v>1</v>
      </c>
    </row>
    <row r="52" spans="2:4" x14ac:dyDescent="0.25">
      <c r="B52">
        <v>44</v>
      </c>
      <c r="C52">
        <f t="shared" si="1"/>
        <v>1.8443885379769884E-35</v>
      </c>
      <c r="D52">
        <f>_xlfn.POISSON.DIST(Pois_calc[[#This Row],[x]], C$4, TRUE)</f>
        <v>1</v>
      </c>
    </row>
    <row r="53" spans="2:4" x14ac:dyDescent="0.25">
      <c r="B53">
        <v>45</v>
      </c>
      <c r="C53">
        <f t="shared" si="1"/>
        <v>1.2295923586513161E-36</v>
      </c>
      <c r="D53">
        <f>_xlfn.POISSON.DIST(Pois_calc[[#This Row],[x]], C$4, TRUE)</f>
        <v>1</v>
      </c>
    </row>
    <row r="54" spans="2:4" x14ac:dyDescent="0.25">
      <c r="B54">
        <v>46</v>
      </c>
      <c r="C54">
        <f t="shared" si="1"/>
        <v>8.0190805998998968E-38</v>
      </c>
      <c r="D54">
        <f>_xlfn.POISSON.DIST(Pois_calc[[#This Row],[x]], C$4, TRUE)</f>
        <v>1</v>
      </c>
    </row>
    <row r="55" spans="2:4" x14ac:dyDescent="0.25">
      <c r="B55">
        <v>47</v>
      </c>
      <c r="C55">
        <f t="shared" si="1"/>
        <v>5.1185620850425138E-39</v>
      </c>
      <c r="D55">
        <f>_xlfn.POISSON.DIST(Pois_calc[[#This Row],[x]], C$4, TRUE)</f>
        <v>1</v>
      </c>
    </row>
    <row r="56" spans="2:4" x14ac:dyDescent="0.25">
      <c r="B56">
        <v>48</v>
      </c>
      <c r="C56">
        <f t="shared" si="1"/>
        <v>3.1991013031515944E-40</v>
      </c>
      <c r="D56">
        <f>_xlfn.POISSON.DIST(Pois_calc[[#This Row],[x]], C$4, TRUE)</f>
        <v>1</v>
      </c>
    </row>
    <row r="57" spans="2:4" x14ac:dyDescent="0.25">
      <c r="B57">
        <v>49</v>
      </c>
      <c r="C57">
        <f t="shared" si="1"/>
        <v>1.958633450909112E-41</v>
      </c>
      <c r="D57">
        <f>_xlfn.POISSON.DIST(Pois_calc[[#This Row],[x]], C$4, TRUE)</f>
        <v>1</v>
      </c>
    </row>
    <row r="58" spans="2:4" x14ac:dyDescent="0.25">
      <c r="B58">
        <v>50</v>
      </c>
      <c r="C58">
        <f t="shared" si="1"/>
        <v>1.1751800705454661E-42</v>
      </c>
      <c r="D58">
        <f>_xlfn.POISSON.DIST(Pois_calc[[#This Row],[x]], C$4, TRUE)</f>
        <v>1</v>
      </c>
    </row>
    <row r="59" spans="2:4" x14ac:dyDescent="0.25">
      <c r="B59">
        <v>51</v>
      </c>
      <c r="C59">
        <f t="shared" si="1"/>
        <v>6.9128239443851501E-44</v>
      </c>
      <c r="D59">
        <f>_xlfn.POISSON.DIST(Pois_calc[[#This Row],[x]], C$4, TRUE)</f>
        <v>1</v>
      </c>
    </row>
    <row r="60" spans="2:4" x14ac:dyDescent="0.25">
      <c r="B60">
        <v>52</v>
      </c>
      <c r="C60">
        <f t="shared" si="1"/>
        <v>3.9881676602222558E-45</v>
      </c>
      <c r="D60">
        <f>_xlfn.POISSON.DIST(Pois_calc[[#This Row],[x]], C$4, TRUE)</f>
        <v>1</v>
      </c>
    </row>
    <row r="61" spans="2:4" x14ac:dyDescent="0.25">
      <c r="B61">
        <v>53</v>
      </c>
      <c r="C61">
        <f t="shared" si="1"/>
        <v>2.2574533925785915E-46</v>
      </c>
      <c r="D61">
        <f>_xlfn.POISSON.DIST(Pois_calc[[#This Row],[x]], C$4, TRUE)</f>
        <v>1</v>
      </c>
    </row>
    <row r="62" spans="2:4" x14ac:dyDescent="0.25">
      <c r="B62">
        <v>54</v>
      </c>
      <c r="C62">
        <f t="shared" si="1"/>
        <v>1.2541407736548033E-47</v>
      </c>
      <c r="D62">
        <f>_xlfn.POISSON.DIST(Pois_calc[[#This Row],[x]], C$4, TRUE)</f>
        <v>1</v>
      </c>
    </row>
    <row r="63" spans="2:4" x14ac:dyDescent="0.25">
      <c r="B63">
        <v>55</v>
      </c>
      <c r="C63">
        <f t="shared" si="1"/>
        <v>6.8407678562988881E-49</v>
      </c>
      <c r="D63">
        <f>_xlfn.POISSON.DIST(Pois_calc[[#This Row],[x]], C$4, TRUE)</f>
        <v>1</v>
      </c>
    </row>
    <row r="64" spans="2:4" x14ac:dyDescent="0.25">
      <c r="B64">
        <v>56</v>
      </c>
      <c r="C64">
        <f t="shared" si="1"/>
        <v>3.6646970658742951E-50</v>
      </c>
      <c r="D64">
        <f>_xlfn.POISSON.DIST(Pois_calc[[#This Row],[x]], C$4, TRUE)</f>
        <v>1</v>
      </c>
    </row>
    <row r="65" spans="2:4" x14ac:dyDescent="0.25">
      <c r="B65">
        <v>57</v>
      </c>
      <c r="C65">
        <f t="shared" si="1"/>
        <v>1.928787929407581E-51</v>
      </c>
      <c r="D65">
        <f>_xlfn.POISSON.DIST(Pois_calc[[#This Row],[x]], C$4, TRUE)</f>
        <v>1</v>
      </c>
    </row>
    <row r="66" spans="2:4" x14ac:dyDescent="0.25">
      <c r="B66">
        <v>58</v>
      </c>
      <c r="C66">
        <f t="shared" si="1"/>
        <v>9.9764892900392155E-53</v>
      </c>
      <c r="D66">
        <f>_xlfn.POISSON.DIST(Pois_calc[[#This Row],[x]], C$4, TRUE)</f>
        <v>1</v>
      </c>
    </row>
    <row r="67" spans="2:4" x14ac:dyDescent="0.25">
      <c r="B67">
        <v>59</v>
      </c>
      <c r="C67">
        <f t="shared" ref="C67:C72" si="2">_xlfn.POISSON.DIST(B67,$C$4, FALSE)</f>
        <v>5.0727911644265773E-54</v>
      </c>
      <c r="D67" s="19">
        <f>_xlfn.POISSON.DIST(Pois_calc[[#This Row],[x]], C$4, TRUE)</f>
        <v>1</v>
      </c>
    </row>
    <row r="68" spans="2:4" x14ac:dyDescent="0.25">
      <c r="B68">
        <v>60</v>
      </c>
      <c r="C68">
        <f t="shared" si="2"/>
        <v>2.5363955822133596E-55</v>
      </c>
      <c r="D68" s="19">
        <f>_xlfn.POISSON.DIST(Pois_calc[[#This Row],[x]], C$4, TRUE)</f>
        <v>1</v>
      </c>
    </row>
    <row r="69" spans="2:4" x14ac:dyDescent="0.25">
      <c r="B69">
        <v>61</v>
      </c>
      <c r="C69">
        <f t="shared" si="2"/>
        <v>1.2474076633836298E-56</v>
      </c>
      <c r="D69" s="19">
        <f>_xlfn.POISSON.DIST(Pois_calc[[#This Row],[x]], C$4, TRUE)</f>
        <v>1</v>
      </c>
    </row>
    <row r="70" spans="2:4" x14ac:dyDescent="0.25">
      <c r="B70">
        <v>62</v>
      </c>
      <c r="C70">
        <f t="shared" si="2"/>
        <v>6.035843532501314E-58</v>
      </c>
      <c r="D70" s="19">
        <f>_xlfn.POISSON.DIST(Pois_calc[[#This Row],[x]], C$4, TRUE)</f>
        <v>1</v>
      </c>
    </row>
    <row r="71" spans="2:4" x14ac:dyDescent="0.25">
      <c r="B71">
        <v>63</v>
      </c>
      <c r="C71">
        <f t="shared" si="2"/>
        <v>2.8742112059530067E-59</v>
      </c>
      <c r="D71" s="19">
        <f>_xlfn.POISSON.DIST(Pois_calc[[#This Row],[x]], C$4, TRUE)</f>
        <v>1</v>
      </c>
    </row>
    <row r="72" spans="2:4" x14ac:dyDescent="0.25">
      <c r="B72">
        <v>64</v>
      </c>
      <c r="C72">
        <f t="shared" si="2"/>
        <v>1.3472865027904778E-60</v>
      </c>
      <c r="D72" s="19">
        <f>_xlfn.POISSON.DIST(Pois_calc[[#This Row],[x]], C$4, TRUE)</f>
        <v>1</v>
      </c>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heetViews>
  <sheetFormatPr defaultRowHeight="15" x14ac:dyDescent="0.25"/>
  <cols>
    <col min="2" max="2" width="5.85546875" customWidth="1"/>
    <col min="10" max="10" width="38.85546875" customWidth="1"/>
  </cols>
  <sheetData>
    <row r="1" spans="1:10" x14ac:dyDescent="0.25">
      <c r="A1" t="s">
        <v>4</v>
      </c>
    </row>
    <row r="2" spans="1:10" ht="15" customHeight="1" x14ac:dyDescent="0.25">
      <c r="A2" t="s">
        <v>5</v>
      </c>
      <c r="C2" s="21" t="s">
        <v>24</v>
      </c>
      <c r="D2" s="21"/>
      <c r="E2" s="21"/>
      <c r="F2" s="21"/>
      <c r="G2" s="21"/>
      <c r="H2" s="21"/>
      <c r="I2" s="21"/>
      <c r="J2" s="21"/>
    </row>
    <row r="3" spans="1:10" x14ac:dyDescent="0.25">
      <c r="A3" t="s">
        <v>5</v>
      </c>
      <c r="C3" s="21"/>
      <c r="D3" s="21"/>
      <c r="E3" s="21"/>
      <c r="F3" s="21"/>
      <c r="G3" s="21"/>
      <c r="H3" s="21"/>
      <c r="I3" s="21"/>
      <c r="J3" s="21"/>
    </row>
    <row r="4" spans="1:10" x14ac:dyDescent="0.25">
      <c r="A4" t="s">
        <v>6</v>
      </c>
      <c r="C4" s="21"/>
      <c r="D4" s="21"/>
      <c r="E4" s="21"/>
      <c r="F4" s="21"/>
      <c r="G4" s="21"/>
      <c r="H4" s="21"/>
      <c r="I4" s="21"/>
      <c r="J4" s="21"/>
    </row>
    <row r="5" spans="1:10" x14ac:dyDescent="0.25">
      <c r="A5" t="s">
        <v>4</v>
      </c>
      <c r="C5" s="21"/>
      <c r="D5" s="21"/>
      <c r="E5" s="21"/>
      <c r="F5" s="21"/>
      <c r="G5" s="21"/>
      <c r="H5" s="21"/>
      <c r="I5" s="21"/>
      <c r="J5" s="21"/>
    </row>
    <row r="6" spans="1:10" x14ac:dyDescent="0.25">
      <c r="A6" t="s">
        <v>6</v>
      </c>
      <c r="C6" s="21"/>
      <c r="D6" s="21"/>
      <c r="E6" s="21"/>
      <c r="F6" s="21"/>
      <c r="G6" s="21"/>
      <c r="H6" s="21"/>
      <c r="I6" s="21"/>
      <c r="J6" s="21"/>
    </row>
    <row r="7" spans="1:10" x14ac:dyDescent="0.25">
      <c r="A7" t="s">
        <v>4</v>
      </c>
      <c r="C7" s="21"/>
      <c r="D7" s="21"/>
      <c r="E7" s="21"/>
      <c r="F7" s="21"/>
      <c r="G7" s="21"/>
      <c r="H7" s="21"/>
      <c r="I7" s="21"/>
      <c r="J7" s="21"/>
    </row>
    <row r="8" spans="1:10" x14ac:dyDescent="0.25">
      <c r="A8" t="s">
        <v>7</v>
      </c>
      <c r="C8" s="21"/>
      <c r="D8" s="21"/>
      <c r="E8" s="21"/>
      <c r="F8" s="21"/>
      <c r="G8" s="21"/>
      <c r="H8" s="21"/>
      <c r="I8" s="21"/>
      <c r="J8" s="21"/>
    </row>
    <row r="9" spans="1:10" x14ac:dyDescent="0.25">
      <c r="A9" t="s">
        <v>5</v>
      </c>
      <c r="C9" s="21"/>
      <c r="D9" s="21"/>
      <c r="E9" s="21"/>
      <c r="F9" s="21"/>
      <c r="G9" s="21"/>
      <c r="H9" s="21"/>
      <c r="I9" s="21"/>
      <c r="J9" s="21"/>
    </row>
    <row r="10" spans="1:10" x14ac:dyDescent="0.25">
      <c r="A10" t="s">
        <v>6</v>
      </c>
      <c r="C10" s="21"/>
      <c r="D10" s="21"/>
      <c r="E10" s="21"/>
      <c r="F10" s="21"/>
      <c r="G10" s="21"/>
      <c r="H10" s="21"/>
      <c r="I10" s="21"/>
      <c r="J10" s="21"/>
    </row>
    <row r="11" spans="1:10" x14ac:dyDescent="0.25">
      <c r="A11" t="s">
        <v>4</v>
      </c>
    </row>
    <row r="12" spans="1:10" x14ac:dyDescent="0.25">
      <c r="A12" t="s">
        <v>6</v>
      </c>
      <c r="C12" t="s">
        <v>9</v>
      </c>
      <c r="D12" t="s">
        <v>8</v>
      </c>
    </row>
    <row r="13" spans="1:10" x14ac:dyDescent="0.25">
      <c r="A13" t="s">
        <v>4</v>
      </c>
      <c r="C13" t="s">
        <v>5</v>
      </c>
    </row>
    <row r="14" spans="1:10" x14ac:dyDescent="0.25">
      <c r="A14" t="s">
        <v>4</v>
      </c>
    </row>
    <row r="15" spans="1:10" x14ac:dyDescent="0.25">
      <c r="A15" t="s">
        <v>5</v>
      </c>
    </row>
    <row r="16" spans="1:10" x14ac:dyDescent="0.25">
      <c r="A16" t="s">
        <v>4</v>
      </c>
    </row>
    <row r="17" spans="1:1" x14ac:dyDescent="0.25">
      <c r="A17" t="s">
        <v>4</v>
      </c>
    </row>
    <row r="18" spans="1:1" x14ac:dyDescent="0.25">
      <c r="A18" t="s">
        <v>5</v>
      </c>
    </row>
  </sheetData>
  <mergeCells count="1">
    <mergeCell ref="C2:J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workbookViewId="0"/>
  </sheetViews>
  <sheetFormatPr defaultRowHeight="15" x14ac:dyDescent="0.25"/>
  <sheetData>
    <row r="1" spans="1:2" x14ac:dyDescent="0.25">
      <c r="A1" t="s">
        <v>11</v>
      </c>
    </row>
    <row r="3" spans="1:2" x14ac:dyDescent="0.25">
      <c r="B3" s="1"/>
    </row>
    <row r="5" spans="1:2" x14ac:dyDescent="0.25">
      <c r="A5" t="s">
        <v>10</v>
      </c>
    </row>
    <row r="7" spans="1:2" x14ac:dyDescent="0.25">
      <c r="B7" s="1"/>
    </row>
    <row r="9" spans="1:2" x14ac:dyDescent="0.25">
      <c r="A9" t="s">
        <v>23</v>
      </c>
    </row>
    <row r="11" spans="1:2" x14ac:dyDescent="0.25">
      <c r="B11" s="1" t="s">
        <v>12</v>
      </c>
    </row>
    <row r="12" spans="1:2" x14ac:dyDescent="0.25">
      <c r="B12" s="1"/>
    </row>
    <row r="13" spans="1:2" x14ac:dyDescent="0.25">
      <c r="B13" s="1"/>
    </row>
    <row r="14" spans="1:2" x14ac:dyDescent="0.25">
      <c r="B14" s="1"/>
    </row>
    <row r="15" spans="1:2" x14ac:dyDescent="0.25">
      <c r="B15" s="1"/>
    </row>
    <row r="16" spans="1:2" x14ac:dyDescent="0.25">
      <c r="B16" s="1"/>
    </row>
    <row r="17" spans="2:2" x14ac:dyDescent="0.25">
      <c r="B17" s="1"/>
    </row>
    <row r="18" spans="2:2" x14ac:dyDescent="0.25">
      <c r="B18" s="1"/>
    </row>
    <row r="19" spans="2:2" x14ac:dyDescent="0.25">
      <c r="B19" s="1"/>
    </row>
    <row r="20" spans="2:2" x14ac:dyDescent="0.25">
      <c r="B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Expl</vt:lpstr>
      <vt:lpstr>RV-SD</vt:lpstr>
      <vt:lpstr>C(n,x)</vt:lpstr>
      <vt:lpstr>Binom</vt:lpstr>
      <vt:lpstr>Geom</vt:lpstr>
      <vt:lpstr>Poisson</vt:lpstr>
      <vt:lpstr>Countif</vt:lpstr>
      <vt:lpstr>Rand</vt:lpstr>
      <vt:lpstr>Instr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2023-03-20T03:42:11Z</dcterms:modified>
</cp:coreProperties>
</file>