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teS\source\repos\AgOpenGPSV4\"/>
    </mc:Choice>
  </mc:AlternateContent>
  <xr:revisionPtr revIDLastSave="0" documentId="13_ncr:1_{83A713AE-73DB-4CB0-B455-2A8770139107}" xr6:coauthVersionLast="47" xr6:coauthVersionMax="47" xr10:uidLastSave="{00000000-0000-0000-0000-000000000000}"/>
  <bookViews>
    <workbookView xWindow="-108" yWindow="-108" windowWidth="23256" windowHeight="12576" tabRatio="500" activeTab="7" xr2:uid="{00000000-000D-0000-FFFF-FFFF00000000}"/>
  </bookViews>
  <sheets>
    <sheet name="Sheet1" sheetId="1" r:id="rId1"/>
    <sheet name="Sheet4" sheetId="4" r:id="rId2"/>
    <sheet name="Sheet5" sheetId="5" r:id="rId3"/>
    <sheet name="Sheet2" sheetId="6" r:id="rId4"/>
    <sheet name="Sheet3" sheetId="7" r:id="rId5"/>
    <sheet name="Sheet6" sheetId="8" r:id="rId6"/>
    <sheet name="PGN_List_V7" sheetId="9" r:id="rId7"/>
    <sheet name="Sheet7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7" l="1"/>
  <c r="E6" i="7"/>
  <c r="E8" i="7" s="1"/>
  <c r="F5" i="8" a="1"/>
  <c r="F5" i="8" s="1"/>
  <c r="L6" i="6"/>
  <c r="Q6" i="6" a="1"/>
  <c r="Q6" i="6" s="1"/>
  <c r="C4" i="1"/>
  <c r="C5" i="1"/>
  <c r="C6" i="1"/>
  <c r="D24" i="1"/>
  <c r="D23" i="1"/>
  <c r="D22" i="1"/>
  <c r="D21" i="1"/>
  <c r="D20" i="1"/>
  <c r="D19" i="1"/>
  <c r="D18" i="1"/>
  <c r="D17" i="1"/>
  <c r="D16" i="1"/>
  <c r="D15" i="1"/>
  <c r="C11" i="1"/>
  <c r="C10" i="1"/>
  <c r="C9" i="1"/>
  <c r="C8" i="1"/>
  <c r="C7" i="1"/>
  <c r="E7" i="7" l="1"/>
  <c r="H7" i="7" s="1" a="1"/>
  <c r="H7" i="7" s="1"/>
  <c r="H5" i="8"/>
  <c r="G5" i="8"/>
  <c r="R6" i="6"/>
  <c r="I7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Nolte</author>
  </authors>
  <commentList>
    <comment ref="J15" authorId="0" shapeId="0" xr:uid="{C4A24DDA-316A-49AF-9167-E13B93610C36}">
      <text>
        <r>
          <rPr>
            <b/>
            <sz val="9"/>
            <color indexed="81"/>
            <rFont val="Tahoma"/>
            <charset val="1"/>
          </rPr>
          <t>Steve Nolte:</t>
        </r>
        <r>
          <rPr>
            <sz val="9"/>
            <color indexed="81"/>
            <rFont val="Tahoma"/>
            <charset val="1"/>
          </rPr>
          <t xml:space="preserve">
Software Version Installed
</t>
        </r>
      </text>
    </comment>
    <comment ref="N15" authorId="0" shapeId="0" xr:uid="{088BD6E6-44D8-49B8-9787-8DEC1903A03D}">
      <text>
        <r>
          <rPr>
            <b/>
            <sz val="9"/>
            <color indexed="81"/>
            <rFont val="Tahoma"/>
            <charset val="1"/>
          </rPr>
          <t>Steve Nolte:</t>
        </r>
        <r>
          <rPr>
            <sz val="9"/>
            <color indexed="81"/>
            <rFont val="Tahoma"/>
            <charset val="1"/>
          </rPr>
          <t xml:space="preserve">
State denotes if the PC is on or off which is determined by the amp draw measured by the INA219</t>
        </r>
      </text>
    </comment>
  </commentList>
</comments>
</file>

<file path=xl/sharedStrings.xml><?xml version="1.0" encoding="utf-8"?>
<sst xmlns="http://schemas.openxmlformats.org/spreadsheetml/2006/main" count="585" uniqueCount="222">
  <si>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</si>
  <si>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</si>
  <si>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</si>
  <si>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</si>
  <si>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</si>
  <si>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</si>
  <si>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</si>
  <si>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</si>
  <si>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</si>
  <si>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</si>
  <si>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</si>
  <si>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</si>
  <si>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</si>
  <si>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</si>
  <si>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</si>
  <si>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</si>
  <si>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</si>
  <si>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</si>
  <si>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</si>
  <si>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</si>
  <si>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</si>
  <si>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Byte 21</t>
  </si>
  <si>
    <t>Byte 22</t>
  </si>
  <si>
    <t>Byte 23</t>
  </si>
  <si>
    <t>Byte 24</t>
  </si>
  <si>
    <t>Byte 25</t>
  </si>
  <si>
    <t>Byte 26</t>
  </si>
  <si>
    <t>AOG</t>
  </si>
  <si>
    <t>AIO</t>
  </si>
  <si>
    <t>SRC</t>
  </si>
  <si>
    <t>PGN</t>
  </si>
  <si>
    <t>LENGTH</t>
  </si>
  <si>
    <t>Row Commands</t>
  </si>
  <si>
    <t>0x80</t>
  </si>
  <si>
    <t>0x81</t>
  </si>
  <si>
    <t>0x9A</t>
  </si>
  <si>
    <t>Row Reports</t>
  </si>
  <si>
    <t>0x99</t>
  </si>
  <si>
    <t>Row 1 FlowRate</t>
  </si>
  <si>
    <t>Central Reports</t>
  </si>
  <si>
    <t>0x98</t>
  </si>
  <si>
    <t>Product Commands</t>
  </si>
  <si>
    <t>0x97</t>
  </si>
  <si>
    <r>
      <rPr>
        <sz val="11"/>
        <color rgb="FF000000"/>
        <rFont val="Calibri"/>
        <family val="2"/>
        <charset val="1"/>
      </rPr>
      <t xml:space="preserve">Product Enable
</t>
    </r>
    <r>
      <rPr>
        <i/>
        <sz val="8"/>
        <color rgb="FF000000"/>
        <rFont val="Calibri"/>
        <family val="2"/>
        <charset val="1"/>
      </rPr>
      <t>0 = Off
1 = Agitate
2 = On</t>
    </r>
  </si>
  <si>
    <t>Number of Sections</t>
  </si>
  <si>
    <t>Section Width</t>
  </si>
  <si>
    <t>Central Speed</t>
  </si>
  <si>
    <t>Target FlowRate</t>
  </si>
  <si>
    <t>Target Application Rate</t>
  </si>
  <si>
    <t>Target Pressure</t>
  </si>
  <si>
    <t>Section 1 Cmd</t>
  </si>
  <si>
    <t>Section 2 Cmd</t>
  </si>
  <si>
    <t>Section 3 Cmd</t>
  </si>
  <si>
    <t>Section 4 Cmd</t>
  </si>
  <si>
    <t>Section 5 Cmd</t>
  </si>
  <si>
    <t>CRC</t>
  </si>
  <si>
    <t>Fold Commands</t>
  </si>
  <si>
    <t>0x96</t>
  </si>
  <si>
    <t>Hyd Flow Target</t>
  </si>
  <si>
    <r>
      <rPr>
        <sz val="11"/>
        <color rgb="FF000000"/>
        <rFont val="Calibri"/>
        <family val="2"/>
        <charset val="1"/>
      </rPr>
      <t xml:space="preserve">LH Wing Rotate
</t>
    </r>
    <r>
      <rPr>
        <i/>
        <sz val="9"/>
        <color rgb="FF000000"/>
        <rFont val="Calibri"/>
        <family val="2"/>
        <charset val="1"/>
      </rPr>
      <t>0 = No Action
1 = Swing Out
2 = Swing In</t>
    </r>
  </si>
  <si>
    <r>
      <rPr>
        <sz val="11"/>
        <color rgb="FF000000"/>
        <rFont val="Calibri"/>
        <family val="2"/>
        <charset val="1"/>
      </rPr>
      <t xml:space="preserve">LH Wing Lift
</t>
    </r>
    <r>
      <rPr>
        <i/>
        <sz val="8"/>
        <color rgb="FF000000"/>
        <rFont val="Calibri"/>
        <family val="2"/>
        <charset val="1"/>
      </rPr>
      <t>0 = No Action
1 =Up
2 = Down</t>
    </r>
  </si>
  <si>
    <r>
      <rPr>
        <sz val="11"/>
        <color rgb="FF000000"/>
        <rFont val="Calibri"/>
        <family val="2"/>
        <charset val="1"/>
      </rPr>
      <t xml:space="preserve">Center Lift
</t>
    </r>
    <r>
      <rPr>
        <i/>
        <sz val="8"/>
        <color rgb="FF000000"/>
        <rFont val="Calibri"/>
        <family val="2"/>
        <charset val="1"/>
      </rPr>
      <t>0 = No Action
1 = Lift
2 = Lower</t>
    </r>
  </si>
  <si>
    <r>
      <rPr>
        <sz val="11"/>
        <color rgb="FF000000"/>
        <rFont val="Calibri"/>
        <family val="2"/>
        <charset val="1"/>
      </rPr>
      <t xml:space="preserve">RH Wing Lift
</t>
    </r>
    <r>
      <rPr>
        <i/>
        <sz val="8"/>
        <color rgb="FF000000"/>
        <rFont val="Calibri"/>
        <family val="2"/>
        <charset val="1"/>
      </rPr>
      <t>0 = No Action
1 =Up
2 = Down</t>
    </r>
  </si>
  <si>
    <r>
      <rPr>
        <sz val="11"/>
        <color rgb="FF000000"/>
        <rFont val="Calibri"/>
        <family val="2"/>
        <charset val="1"/>
      </rPr>
      <t xml:space="preserve">RH Wing Rotate
</t>
    </r>
    <r>
      <rPr>
        <i/>
        <sz val="8"/>
        <color rgb="FF000000"/>
        <rFont val="Calibri"/>
        <family val="2"/>
        <charset val="1"/>
      </rPr>
      <t>0 = No Action
1 = Swing Out
2 = Swing In</t>
    </r>
  </si>
  <si>
    <r>
      <rPr>
        <sz val="11"/>
        <color rgb="FF000000"/>
        <rFont val="Calibri"/>
        <family val="2"/>
        <charset val="1"/>
      </rPr>
      <t xml:space="preserve">RH Outer Wing Rotate
</t>
    </r>
    <r>
      <rPr>
        <i/>
        <sz val="8"/>
        <color rgb="FF000000"/>
        <rFont val="Calibri"/>
        <family val="2"/>
        <charset val="1"/>
      </rPr>
      <t>0 = No Action
1 = Swing Out
2 = Swing In</t>
    </r>
  </si>
  <si>
    <t>Auto Boom State</t>
  </si>
  <si>
    <t>D0</t>
  </si>
  <si>
    <t>E5</t>
  </si>
  <si>
    <t>EB</t>
  </si>
  <si>
    <t>EC</t>
  </si>
  <si>
    <t>EE</t>
  </si>
  <si>
    <t>EF</t>
  </si>
  <si>
    <t>FB</t>
  </si>
  <si>
    <t>FC</t>
  </si>
  <si>
    <t>FD</t>
  </si>
  <si>
    <t>FE</t>
  </si>
  <si>
    <t>Heartbeat</t>
  </si>
  <si>
    <t>FlowData</t>
  </si>
  <si>
    <t>Reboot</t>
  </si>
  <si>
    <t>9D</t>
  </si>
  <si>
    <t>IP to reboot</t>
  </si>
  <si>
    <t>Placeholder</t>
  </si>
  <si>
    <r>
      <t xml:space="preserve">Cmd Type
</t>
    </r>
    <r>
      <rPr>
        <i/>
        <sz val="8"/>
        <color rgb="FF000000"/>
        <rFont val="Calibri"/>
        <family val="2"/>
        <charset val="1"/>
      </rPr>
      <t>0 = NA
1 = Duty Cycle
2 = Frequency</t>
    </r>
  </si>
  <si>
    <t>Voltages</t>
  </si>
  <si>
    <t>HYD FLOW TARGET</t>
  </si>
  <si>
    <t>LH OUTER WING ROTATE</t>
  </si>
  <si>
    <t>LH WING ROTATE</t>
  </si>
  <si>
    <t>LH WING LIFT</t>
  </si>
  <si>
    <t>CENTER LIFT</t>
  </si>
  <si>
    <t>RH WING LIFT</t>
  </si>
  <si>
    <t xml:space="preserve">RH WING ROTATE </t>
  </si>
  <si>
    <t>RH OUTER WING ROTATE</t>
  </si>
  <si>
    <r>
      <t xml:space="preserve">LH Outer Wing Rotate
</t>
    </r>
    <r>
      <rPr>
        <i/>
        <sz val="8"/>
        <color rgb="FF000000"/>
        <rFont val="Calibri"/>
        <family val="2"/>
        <charset val="1"/>
      </rPr>
      <t>0 = No Action
1 = Swing Out
2 = Swing In</t>
    </r>
  </si>
  <si>
    <t>0 = No Action
1 = Swing Out
2 = Swing In</t>
  </si>
  <si>
    <t xml:space="preserve">Product Enable
</t>
  </si>
  <si>
    <t>0 = Off
1 = Agitate
2 = On</t>
  </si>
  <si>
    <t>0 = NA
1 = Duty Cycle
2 = Frequency</t>
  </si>
  <si>
    <t>Cmd Type</t>
  </si>
  <si>
    <t>byte</t>
  </si>
  <si>
    <t>Description</t>
  </si>
  <si>
    <t>Value</t>
  </si>
  <si>
    <t>MachineID</t>
  </si>
  <si>
    <t>udpState</t>
  </si>
  <si>
    <t>CAN FM0 SN</t>
  </si>
  <si>
    <t>CAN FM1 SN</t>
  </si>
  <si>
    <t>CAN FM2 SN</t>
  </si>
  <si>
    <t>CAN FM3 SN</t>
  </si>
  <si>
    <t>Settings</t>
  </si>
  <si>
    <t>Target IP</t>
  </si>
  <si>
    <t>Target Reg Position</t>
  </si>
  <si>
    <t>Target RPM</t>
  </si>
  <si>
    <t>pumpState</t>
  </si>
  <si>
    <t>regulatorState</t>
  </si>
  <si>
    <t>suctionValveState</t>
  </si>
  <si>
    <t>Pump RPM</t>
  </si>
  <si>
    <t>Regulator Position</t>
  </si>
  <si>
    <t>pressure sensor State</t>
  </si>
  <si>
    <t>Rail Pressure</t>
  </si>
  <si>
    <t>Manual Pump Cmd</t>
  </si>
  <si>
    <t>IP Address</t>
  </si>
  <si>
    <t>Machine</t>
  </si>
  <si>
    <t>Planter</t>
  </si>
  <si>
    <t>Module</t>
  </si>
  <si>
    <t>Central Product</t>
  </si>
  <si>
    <t>Rows 1-4</t>
  </si>
  <si>
    <t>Rows 5-8</t>
  </si>
  <si>
    <t>Rows 9-12</t>
  </si>
  <si>
    <t>Rows 13-16</t>
  </si>
  <si>
    <t>Rows 21-24</t>
  </si>
  <si>
    <t>Rows 17-20</t>
  </si>
  <si>
    <t>Tablet</t>
  </si>
  <si>
    <t>Directional</t>
  </si>
  <si>
    <t>Left Outer Wing Flip Ram End</t>
  </si>
  <si>
    <t>Left Boom Swing Base End</t>
  </si>
  <si>
    <t>Right Wing Swing Base End</t>
  </si>
  <si>
    <t>Right Outer Wing Flip Ram End</t>
  </si>
  <si>
    <t>Right Outer Wing Flip Base End</t>
  </si>
  <si>
    <t>Right Wing Swing</t>
  </si>
  <si>
    <t>Right Wing Tilt</t>
  </si>
  <si>
    <t>Left Wing Tilt</t>
  </si>
  <si>
    <t>Left Wing Swing</t>
  </si>
  <si>
    <t>Left Wing Swing Ram End</t>
  </si>
  <si>
    <t>Left Wing Tilt Ram End</t>
  </si>
  <si>
    <t>Main Tower Lift Base End</t>
  </si>
  <si>
    <t>Right Wing Tilt Base End</t>
  </si>
  <si>
    <t>Right Wing Swing Ram End</t>
  </si>
  <si>
    <t>Ram</t>
  </si>
  <si>
    <t>Base</t>
  </si>
  <si>
    <t>Left Outer Wing Flip</t>
  </si>
  <si>
    <t>Right Outer Wing Flip</t>
  </si>
  <si>
    <t>Main Tower</t>
  </si>
  <si>
    <t>Sensor</t>
  </si>
  <si>
    <t>psi</t>
  </si>
  <si>
    <t>mV</t>
  </si>
  <si>
    <t>mV divider</t>
  </si>
  <si>
    <t>TimeStamp</t>
  </si>
  <si>
    <t>Rail Flowrate</t>
  </si>
  <si>
    <t>Planter Row</t>
  </si>
  <si>
    <t>Sprayer Row</t>
  </si>
  <si>
    <t>41 - 49</t>
  </si>
  <si>
    <t>MachineId</t>
  </si>
  <si>
    <t>row 1 state</t>
  </si>
  <si>
    <t>row 2 state</t>
  </si>
  <si>
    <t>row 3 state</t>
  </si>
  <si>
    <t>row 4 state</t>
  </si>
  <si>
    <t>row 5 state</t>
  </si>
  <si>
    <t>row 6 state</t>
  </si>
  <si>
    <t>row 7 state</t>
  </si>
  <si>
    <t>row 8 state</t>
  </si>
  <si>
    <t>row 9 state</t>
  </si>
  <si>
    <t>row 10 state</t>
  </si>
  <si>
    <t>Measured Distance</t>
  </si>
  <si>
    <t>Input Current</t>
  </si>
  <si>
    <t>Version first Num</t>
  </si>
  <si>
    <t>Version second Num</t>
  </si>
  <si>
    <t>Version third Num</t>
  </si>
  <si>
    <t>Sprayer Central</t>
  </si>
  <si>
    <t>railPressureState</t>
  </si>
  <si>
    <t>Input Current (mA)</t>
  </si>
  <si>
    <t>Pump Current (mA)</t>
  </si>
  <si>
    <t>rtcState</t>
  </si>
  <si>
    <t>sdCardState</t>
  </si>
  <si>
    <t>canState</t>
  </si>
  <si>
    <t>Pressure</t>
  </si>
  <si>
    <t>Flow</t>
  </si>
  <si>
    <t>RH UP</t>
  </si>
  <si>
    <t>LH BUTTON</t>
  </si>
  <si>
    <t>RH BUTTON</t>
  </si>
  <si>
    <t>CENTER LOWER</t>
  </si>
  <si>
    <t>LH UP</t>
  </si>
  <si>
    <t>LH DOWN</t>
  </si>
  <si>
    <t>RH DOWN</t>
  </si>
  <si>
    <t>51-59</t>
  </si>
  <si>
    <t>1 = Planter
2 = Sprayer</t>
  </si>
  <si>
    <t>41-49 = Row
51-59 = Central
61 = Joystick</t>
  </si>
  <si>
    <t>Joystick</t>
  </si>
  <si>
    <t>Central Commands</t>
  </si>
  <si>
    <t>Fold Cmds</t>
  </si>
  <si>
    <t>AOG Header</t>
  </si>
  <si>
    <t>src</t>
  </si>
  <si>
    <t>pgn</t>
  </si>
  <si>
    <t>length</t>
  </si>
  <si>
    <t>myPGNs</t>
  </si>
  <si>
    <t>ISO Monitor/ Power Heartbeat</t>
  </si>
  <si>
    <t>isConnectedAOG</t>
  </si>
  <si>
    <t>isConnectedCAN1</t>
  </si>
  <si>
    <t>Version1</t>
  </si>
  <si>
    <t>Version2</t>
  </si>
  <si>
    <t>Version3</t>
  </si>
  <si>
    <t>isConnectedCAN2</t>
  </si>
  <si>
    <t>keyPowerState</t>
  </si>
  <si>
    <t>PC Power State</t>
  </si>
  <si>
    <t>isConnectedISOvehicle</t>
  </si>
  <si>
    <t>isConnectedISOimp</t>
  </si>
  <si>
    <t>IP-4th position</t>
  </si>
  <si>
    <t>Grain Flow and Moisture</t>
  </si>
  <si>
    <t>Moisture [%*100]</t>
  </si>
  <si>
    <t>Mass Flow [kg/s*???]</t>
  </si>
  <si>
    <t>shutdown</t>
  </si>
  <si>
    <t>Update Info</t>
  </si>
  <si>
    <t>Server IP 4th position</t>
  </si>
  <si>
    <t>Server Port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</si>
</sst>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i/>
      <sz val="8"/>
      <color rgb="FF000000"/>
      <name val="Calibri"/>
      <family val="2"/>
      <charset val="1"/>
    </font>
    <font>
      <i/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theme="2" tint="-9.9978637043366805E-2"/>
      <name val="Calibri"/>
      <family val="2"/>
      <charset val="1"/>
    </font>
    <font>
      <sz val="11"/>
      <color theme="2" tint="-9.9978637043366805E-2"/>
      <name val="Calibri"/>
      <family val="2"/>
      <charset val="1"/>
    </font>
    <font>
      <sz val="20"/>
      <color rgb="FF000000"/>
      <name val="Calibri"/>
      <family val="2"/>
      <charset val="1"/>
    </font>
    <font>
      <sz val="8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1" xfId="0" applyFont="1" applyBorder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textRotation="135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textRotation="135"/>
    </xf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Sheet6!$D$3:$D$12</c:f>
              <c:numCache>
                <c:formatCode>General</c:formatCode>
                <c:ptCount val="10"/>
                <c:pt idx="0">
                  <c:v>0.24</c:v>
                </c:pt>
                <c:pt idx="1">
                  <c:v>0.28000000000000003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0.49</c:v>
                </c:pt>
                <c:pt idx="6">
                  <c:v>0.53</c:v>
                </c:pt>
                <c:pt idx="7">
                  <c:v>0.56999999999999995</c:v>
                </c:pt>
                <c:pt idx="8">
                  <c:v>0.6</c:v>
                </c:pt>
                <c:pt idx="9">
                  <c:v>0.63</c:v>
                </c:pt>
              </c:numCache>
            </c:numRef>
          </c:xVal>
          <c:yVal>
            <c:numRef>
              <c:f>Sheet6!$C$3:$C$12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B-4541-818D-CBB183FF3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207856"/>
        <c:axId val="857208216"/>
      </c:scatterChart>
      <c:valAx>
        <c:axId val="85720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208216"/>
        <c:crosses val="autoZero"/>
        <c:crossBetween val="midCat"/>
      </c:valAx>
      <c:valAx>
        <c:axId val="85720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20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85724</xdr:colOff>
      <xdr:row>4</xdr:row>
      <xdr:rowOff>71437</xdr:rowOff>
    </xdr:from>
    <xdr:to>
      <xdr:col>22</xdr:col>
      <xdr:colOff>438149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FE2685-DE1D-00E6-F287-DC6974D2C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D24"/>
  <sheetViews>
    <sheetView zoomScaleNormal="100" workbookViewId="0">
      <selection activeCell="F24" sqref="F24"/>
    </sheetView>
  </sheetViews>
  <sheetFormatPr defaultColWidth="8.7109375" defaultRowHeight="15" x14ac:dyDescent="0.25"/>
  <cols>
    <col min="5" max="5" width="18.42578125" customWidth="1"/>
    <col min="6" max="6" width="21.85546875" customWidth="1"/>
    <col min="11" max="18" width="16" customWidth="1"/>
    <col min="19" max="19" width="15.140625" customWidth="1"/>
    <col min="20" max="22" width="13.5703125" customWidth="1"/>
    <col min="23" max="23" width="8.42578125" bestFit="1" customWidth="1"/>
    <col min="24" max="27" width="12.5703125" bestFit="1" customWidth="1"/>
    <col min="28" max="28" width="7.140625" bestFit="1" customWidth="1"/>
  </cols>
  <sheetData>
    <row r="1" spans="3:108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3:108" x14ac:dyDescent="0.25"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3:108" x14ac:dyDescent="0.25">
      <c r="D3">
        <v>158</v>
      </c>
      <c r="E3" t="s">
        <v>83</v>
      </c>
    </row>
    <row r="4" spans="3:108" x14ac:dyDescent="0.25">
      <c r="C4" t="str">
        <f t="shared" ref="C4:C6" si="0">DEC2HEX(D4)</f>
        <v>9D</v>
      </c>
      <c r="D4">
        <v>157</v>
      </c>
      <c r="E4" t="s">
        <v>78</v>
      </c>
      <c r="F4" t="s">
        <v>33</v>
      </c>
      <c r="G4" t="s">
        <v>34</v>
      </c>
      <c r="I4" t="s">
        <v>79</v>
      </c>
      <c r="K4" t="s">
        <v>80</v>
      </c>
    </row>
    <row r="5" spans="3:108" x14ac:dyDescent="0.25">
      <c r="C5" t="str">
        <f t="shared" si="0"/>
        <v>9C</v>
      </c>
      <c r="D5">
        <v>156</v>
      </c>
      <c r="E5" t="s">
        <v>77</v>
      </c>
    </row>
    <row r="6" spans="3:108" x14ac:dyDescent="0.25">
      <c r="C6" t="str">
        <f t="shared" si="0"/>
        <v>9B</v>
      </c>
      <c r="D6">
        <v>155</v>
      </c>
      <c r="E6" t="s">
        <v>76</v>
      </c>
      <c r="F6" t="s">
        <v>33</v>
      </c>
      <c r="G6" t="s">
        <v>34</v>
      </c>
    </row>
    <row r="7" spans="3:108" ht="49.5" x14ac:dyDescent="0.25">
      <c r="C7" t="str">
        <f>DEC2HEX(D7)</f>
        <v>9A</v>
      </c>
      <c r="D7">
        <v>154</v>
      </c>
      <c r="E7" t="s">
        <v>32</v>
      </c>
      <c r="F7" t="s">
        <v>33</v>
      </c>
      <c r="G7" t="s">
        <v>34</v>
      </c>
      <c r="I7" t="s">
        <v>35</v>
      </c>
      <c r="K7" s="2" t="s">
        <v>82</v>
      </c>
      <c r="L7" s="9" t="s">
        <v>81</v>
      </c>
      <c r="M7" s="40">
        <v>1</v>
      </c>
      <c r="N7" s="40"/>
      <c r="O7" s="40">
        <v>2</v>
      </c>
      <c r="P7" s="40"/>
      <c r="Q7" s="40">
        <v>3</v>
      </c>
      <c r="R7" s="40"/>
      <c r="S7" s="40">
        <v>4</v>
      </c>
      <c r="T7" s="40"/>
      <c r="U7" s="40">
        <v>5</v>
      </c>
      <c r="V7" s="40"/>
      <c r="W7" s="40">
        <v>6</v>
      </c>
      <c r="X7" s="40"/>
      <c r="Y7" s="40">
        <v>7</v>
      </c>
      <c r="Z7" s="40"/>
      <c r="AA7" s="40">
        <v>8</v>
      </c>
      <c r="AB7" s="40"/>
      <c r="AC7" s="40">
        <v>9</v>
      </c>
      <c r="AD7" s="40"/>
      <c r="AE7" s="40">
        <v>10</v>
      </c>
      <c r="AF7" s="40"/>
      <c r="AG7" s="40">
        <v>11</v>
      </c>
      <c r="AH7" s="40"/>
      <c r="AI7" s="40">
        <v>12</v>
      </c>
      <c r="AJ7" s="40"/>
      <c r="AK7" s="40">
        <v>13</v>
      </c>
      <c r="AL7" s="40"/>
      <c r="AM7" s="40">
        <v>14</v>
      </c>
      <c r="AN7" s="40"/>
      <c r="AO7" s="40">
        <v>15</v>
      </c>
      <c r="AP7" s="40"/>
      <c r="AQ7" s="40">
        <v>16</v>
      </c>
      <c r="AR7" s="40"/>
      <c r="AS7" s="40">
        <v>17</v>
      </c>
      <c r="AT7" s="40"/>
      <c r="AU7" s="40">
        <v>18</v>
      </c>
      <c r="AV7" s="40"/>
      <c r="AW7" s="40">
        <v>19</v>
      </c>
      <c r="AX7" s="40"/>
      <c r="AY7" s="40">
        <v>20</v>
      </c>
      <c r="AZ7" s="40"/>
      <c r="BA7" s="40">
        <v>21</v>
      </c>
      <c r="BB7" s="40"/>
      <c r="BC7" s="40">
        <v>22</v>
      </c>
      <c r="BD7" s="40"/>
      <c r="BE7" s="40">
        <v>23</v>
      </c>
      <c r="BF7" s="40"/>
      <c r="BG7" s="40">
        <v>24</v>
      </c>
      <c r="BH7" s="40"/>
      <c r="BI7" s="40">
        <v>25</v>
      </c>
      <c r="BJ7" s="40"/>
      <c r="BK7" s="40">
        <v>26</v>
      </c>
      <c r="BL7" s="40"/>
      <c r="BM7" s="40">
        <v>27</v>
      </c>
      <c r="BN7" s="40"/>
      <c r="BO7" s="40">
        <v>28</v>
      </c>
      <c r="BP7" s="40"/>
      <c r="BQ7" s="40">
        <v>29</v>
      </c>
      <c r="BR7" s="40"/>
      <c r="BS7" s="40">
        <v>30</v>
      </c>
      <c r="BT7" s="40"/>
      <c r="BU7" s="40">
        <v>31</v>
      </c>
      <c r="BV7" s="40"/>
      <c r="BW7" s="40">
        <v>32</v>
      </c>
      <c r="BX7" s="40"/>
      <c r="BY7" s="40">
        <v>33</v>
      </c>
      <c r="BZ7" s="40"/>
      <c r="CA7" s="40">
        <v>34</v>
      </c>
      <c r="CB7" s="40"/>
      <c r="CC7" s="40">
        <v>35</v>
      </c>
      <c r="CD7" s="40"/>
      <c r="CE7" s="40">
        <v>36</v>
      </c>
      <c r="CF7" s="40"/>
      <c r="CG7" s="40">
        <v>37</v>
      </c>
      <c r="CH7" s="40"/>
      <c r="CI7" s="40">
        <v>38</v>
      </c>
      <c r="CJ7" s="40"/>
      <c r="CK7" s="40">
        <v>39</v>
      </c>
      <c r="CL7" s="40"/>
      <c r="CM7" s="40">
        <v>40</v>
      </c>
      <c r="CN7" s="40"/>
      <c r="CO7" s="40">
        <v>41</v>
      </c>
      <c r="CP7" s="40"/>
      <c r="CQ7" s="40">
        <v>42</v>
      </c>
      <c r="CR7" s="40"/>
      <c r="CS7" s="40">
        <v>43</v>
      </c>
      <c r="CT7" s="40"/>
      <c r="CU7" s="40">
        <v>44</v>
      </c>
      <c r="CV7" s="40"/>
      <c r="CW7" s="40">
        <v>45</v>
      </c>
      <c r="CX7" s="40"/>
      <c r="CY7" s="40">
        <v>46</v>
      </c>
      <c r="CZ7" s="40"/>
      <c r="DA7" s="40">
        <v>47</v>
      </c>
      <c r="DB7" s="40"/>
      <c r="DC7" s="40">
        <v>48</v>
      </c>
      <c r="DD7" s="40"/>
    </row>
    <row r="8" spans="3:108" x14ac:dyDescent="0.25">
      <c r="C8" t="str">
        <f>DEC2HEX(D8)</f>
        <v>99</v>
      </c>
      <c r="D8">
        <v>153</v>
      </c>
      <c r="E8" t="s">
        <v>36</v>
      </c>
      <c r="F8" t="s">
        <v>33</v>
      </c>
      <c r="G8" t="s">
        <v>34</v>
      </c>
      <c r="I8" t="s">
        <v>37</v>
      </c>
      <c r="K8" t="s">
        <v>38</v>
      </c>
    </row>
    <row r="9" spans="3:108" x14ac:dyDescent="0.25">
      <c r="C9" t="str">
        <f>DEC2HEX(D9)</f>
        <v>98</v>
      </c>
      <c r="D9">
        <v>152</v>
      </c>
      <c r="E9" t="s">
        <v>39</v>
      </c>
      <c r="F9" t="s">
        <v>33</v>
      </c>
      <c r="G9" t="s">
        <v>34</v>
      </c>
      <c r="I9" t="s">
        <v>40</v>
      </c>
    </row>
    <row r="10" spans="3:108" ht="49.5" customHeight="1" x14ac:dyDescent="0.25">
      <c r="C10" t="str">
        <f>DEC2HEX(D10)</f>
        <v>97</v>
      </c>
      <c r="D10">
        <v>151</v>
      </c>
      <c r="E10" t="s">
        <v>41</v>
      </c>
      <c r="F10" t="s">
        <v>33</v>
      </c>
      <c r="G10" t="s">
        <v>34</v>
      </c>
      <c r="I10" s="1" t="s">
        <v>42</v>
      </c>
      <c r="J10" s="1">
        <v>24</v>
      </c>
      <c r="K10" s="2" t="s">
        <v>43</v>
      </c>
      <c r="L10" s="3" t="s">
        <v>44</v>
      </c>
      <c r="M10" s="41" t="s">
        <v>45</v>
      </c>
      <c r="N10" s="41"/>
      <c r="O10" s="42" t="s">
        <v>46</v>
      </c>
      <c r="P10" s="42"/>
      <c r="Q10" s="41" t="s">
        <v>47</v>
      </c>
      <c r="R10" s="41"/>
      <c r="S10" s="41" t="s">
        <v>48</v>
      </c>
      <c r="T10" s="41"/>
      <c r="U10" s="41" t="s">
        <v>49</v>
      </c>
      <c r="V10" s="41"/>
      <c r="W10" s="3" t="s">
        <v>50</v>
      </c>
      <c r="X10" s="1" t="s">
        <v>51</v>
      </c>
      <c r="Y10" s="1" t="s">
        <v>52</v>
      </c>
      <c r="Z10" s="1" t="s">
        <v>53</v>
      </c>
      <c r="AA10" s="1" t="s">
        <v>54</v>
      </c>
      <c r="AK10" t="s">
        <v>55</v>
      </c>
    </row>
    <row r="11" spans="3:108" ht="63.75" x14ac:dyDescent="0.25">
      <c r="C11" t="str">
        <f>DEC2HEX(D11)</f>
        <v>96</v>
      </c>
      <c r="D11">
        <v>150</v>
      </c>
      <c r="E11" t="s">
        <v>56</v>
      </c>
      <c r="F11" t="s">
        <v>33</v>
      </c>
      <c r="G11" t="s">
        <v>34</v>
      </c>
      <c r="I11" s="1" t="s">
        <v>57</v>
      </c>
      <c r="J11" s="1">
        <v>24</v>
      </c>
      <c r="K11" s="4" t="s">
        <v>58</v>
      </c>
      <c r="L11" s="5" t="s">
        <v>92</v>
      </c>
      <c r="M11" s="5" t="s">
        <v>59</v>
      </c>
      <c r="N11" s="5" t="s">
        <v>60</v>
      </c>
      <c r="O11" s="5" t="s">
        <v>61</v>
      </c>
      <c r="P11" s="5" t="s">
        <v>62</v>
      </c>
      <c r="Q11" s="5" t="s">
        <v>63</v>
      </c>
      <c r="R11" s="5" t="s">
        <v>64</v>
      </c>
      <c r="S11" s="1" t="s">
        <v>65</v>
      </c>
      <c r="AF11" t="s">
        <v>55</v>
      </c>
    </row>
    <row r="12" spans="3:108" x14ac:dyDescent="0.25">
      <c r="I12" s="1"/>
      <c r="J12" s="1"/>
      <c r="K12" s="4"/>
      <c r="L12" s="5"/>
      <c r="M12" s="5"/>
      <c r="N12" s="5"/>
      <c r="O12" s="5"/>
      <c r="P12" s="5"/>
      <c r="Q12" s="5"/>
      <c r="R12" s="5"/>
      <c r="S12" s="1"/>
    </row>
    <row r="13" spans="3:108" x14ac:dyDescent="0.25">
      <c r="I13" s="1"/>
      <c r="J13" s="1"/>
      <c r="K13" s="4"/>
      <c r="L13" s="5"/>
      <c r="M13" s="5"/>
      <c r="N13" s="5"/>
      <c r="O13" s="5"/>
      <c r="P13" s="5"/>
      <c r="Q13" s="5"/>
      <c r="R13" s="5"/>
      <c r="S13" s="1"/>
    </row>
    <row r="14" spans="3:108" x14ac:dyDescent="0.25">
      <c r="I14" s="1"/>
      <c r="J14" s="1"/>
      <c r="K14" s="4"/>
      <c r="L14" s="5"/>
      <c r="M14" s="5"/>
      <c r="N14" s="5"/>
      <c r="O14" s="5"/>
      <c r="P14" s="5"/>
      <c r="Q14" s="5"/>
      <c r="R14" s="5"/>
      <c r="S14" s="1"/>
    </row>
    <row r="15" spans="3:108" x14ac:dyDescent="0.25">
      <c r="C15" s="6" t="s">
        <v>66</v>
      </c>
      <c r="D15" s="6">
        <f t="shared" ref="D15:D24" si="1">HEX2DEC(C15)</f>
        <v>208</v>
      </c>
    </row>
    <row r="16" spans="3:108" x14ac:dyDescent="0.25">
      <c r="C16" t="s">
        <v>67</v>
      </c>
      <c r="D16">
        <f t="shared" si="1"/>
        <v>229</v>
      </c>
    </row>
    <row r="17" spans="3:4" x14ac:dyDescent="0.25">
      <c r="C17" t="s">
        <v>68</v>
      </c>
      <c r="D17">
        <f t="shared" si="1"/>
        <v>235</v>
      </c>
    </row>
    <row r="18" spans="3:4" x14ac:dyDescent="0.25">
      <c r="C18" t="s">
        <v>69</v>
      </c>
      <c r="D18">
        <f t="shared" si="1"/>
        <v>236</v>
      </c>
    </row>
    <row r="19" spans="3:4" x14ac:dyDescent="0.25">
      <c r="C19" t="s">
        <v>70</v>
      </c>
      <c r="D19">
        <f t="shared" si="1"/>
        <v>238</v>
      </c>
    </row>
    <row r="20" spans="3:4" x14ac:dyDescent="0.25">
      <c r="C20" t="s">
        <v>71</v>
      </c>
      <c r="D20">
        <f t="shared" si="1"/>
        <v>239</v>
      </c>
    </row>
    <row r="21" spans="3:4" x14ac:dyDescent="0.25">
      <c r="C21" t="s">
        <v>72</v>
      </c>
      <c r="D21">
        <f t="shared" si="1"/>
        <v>251</v>
      </c>
    </row>
    <row r="22" spans="3:4" x14ac:dyDescent="0.25">
      <c r="C22" t="s">
        <v>73</v>
      </c>
      <c r="D22">
        <f t="shared" si="1"/>
        <v>252</v>
      </c>
    </row>
    <row r="23" spans="3:4" x14ac:dyDescent="0.25">
      <c r="C23" t="s">
        <v>74</v>
      </c>
      <c r="D23">
        <f t="shared" si="1"/>
        <v>253</v>
      </c>
    </row>
    <row r="24" spans="3:4" x14ac:dyDescent="0.25">
      <c r="C24" t="s">
        <v>75</v>
      </c>
      <c r="D24">
        <f t="shared" si="1"/>
        <v>254</v>
      </c>
    </row>
  </sheetData>
  <mergeCells count="53">
    <mergeCell ref="CY7:CZ7"/>
    <mergeCell ref="DA7:DB7"/>
    <mergeCell ref="DC7:DD7"/>
    <mergeCell ref="M10:N10"/>
    <mergeCell ref="O10:P10"/>
    <mergeCell ref="Q10:R10"/>
    <mergeCell ref="S10:T10"/>
    <mergeCell ref="U10:V10"/>
    <mergeCell ref="CO7:CP7"/>
    <mergeCell ref="CQ7:CR7"/>
    <mergeCell ref="CS7:CT7"/>
    <mergeCell ref="CU7:CV7"/>
    <mergeCell ref="CW7:CX7"/>
    <mergeCell ref="CE7:CF7"/>
    <mergeCell ref="CG7:CH7"/>
    <mergeCell ref="CI7:CJ7"/>
    <mergeCell ref="CK7:CL7"/>
    <mergeCell ref="CM7:CN7"/>
    <mergeCell ref="BU7:BV7"/>
    <mergeCell ref="BW7:BX7"/>
    <mergeCell ref="BY7:BZ7"/>
    <mergeCell ref="CA7:CB7"/>
    <mergeCell ref="CC7:CD7"/>
    <mergeCell ref="BK7:BL7"/>
    <mergeCell ref="BM7:BN7"/>
    <mergeCell ref="BO7:BP7"/>
    <mergeCell ref="BQ7:BR7"/>
    <mergeCell ref="BS7:BT7"/>
    <mergeCell ref="BA7:BB7"/>
    <mergeCell ref="BC7:BD7"/>
    <mergeCell ref="BE7:BF7"/>
    <mergeCell ref="BG7:BH7"/>
    <mergeCell ref="BI7:BJ7"/>
    <mergeCell ref="AQ7:AR7"/>
    <mergeCell ref="AS7:AT7"/>
    <mergeCell ref="AU7:AV7"/>
    <mergeCell ref="AW7:AX7"/>
    <mergeCell ref="AY7:AZ7"/>
    <mergeCell ref="AG7:AH7"/>
    <mergeCell ref="AI7:AJ7"/>
    <mergeCell ref="AK7:AL7"/>
    <mergeCell ref="AM7:AN7"/>
    <mergeCell ref="AO7:AP7"/>
    <mergeCell ref="W7:X7"/>
    <mergeCell ref="Y7:Z7"/>
    <mergeCell ref="AA7:AB7"/>
    <mergeCell ref="AC7:AD7"/>
    <mergeCell ref="AE7:AF7"/>
    <mergeCell ref="M7:N7"/>
    <mergeCell ref="O7:P7"/>
    <mergeCell ref="Q7:R7"/>
    <mergeCell ref="S7:T7"/>
    <mergeCell ref="U7:V7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96D8-FD40-4246-BA05-0605DAAD9F5B}">
  <sheetPr>
    <outlinePr summaryRight="0"/>
  </sheetPr>
  <dimension ref="B1:AW106"/>
  <sheetViews>
    <sheetView topLeftCell="U1" workbookViewId="0">
      <selection activeCell="Y2" sqref="Y2:Z2"/>
    </sheetView>
  </sheetViews>
  <sheetFormatPr defaultRowHeight="15" outlineLevelCol="1" x14ac:dyDescent="0.25"/>
  <cols>
    <col min="1" max="1" width="16.7109375" customWidth="1"/>
    <col min="2" max="2" width="5" style="17" bestFit="1" customWidth="1"/>
    <col min="3" max="3" width="23" customWidth="1" outlineLevel="1"/>
    <col min="4" max="4" width="8.5703125" customWidth="1" outlineLevel="1"/>
    <col min="5" max="5" width="1.7109375" style="16" customWidth="1"/>
    <col min="6" max="6" width="5" style="17" bestFit="1" customWidth="1"/>
    <col min="7" max="7" width="22" customWidth="1" outlineLevel="1"/>
    <col min="8" max="8" width="9.140625" customWidth="1" outlineLevel="1"/>
    <col min="9" max="9" width="1.7109375" style="16" customWidth="1"/>
    <col min="10" max="10" width="5" style="17" bestFit="1" customWidth="1"/>
    <col min="11" max="11" width="20.28515625" bestFit="1" customWidth="1" outlineLevel="1"/>
    <col min="12" max="12" width="6.140625" customWidth="1" outlineLevel="1"/>
    <col min="13" max="13" width="1.7109375" style="16" customWidth="1"/>
    <col min="14" max="14" width="8.42578125" style="29" bestFit="1" customWidth="1"/>
    <col min="15" max="15" width="11.140625" style="28" customWidth="1" outlineLevel="1"/>
    <col min="16" max="16" width="6.140625" style="28" customWidth="1" outlineLevel="1"/>
    <col min="17" max="17" width="11.140625" style="28" customWidth="1" outlineLevel="1"/>
    <col min="18" max="18" width="6.140625" style="28" customWidth="1" outlineLevel="1"/>
    <col min="19" max="19" width="1.7109375" style="16" customWidth="1"/>
    <col min="20" max="20" width="5" style="17" bestFit="1" customWidth="1"/>
    <col min="21" max="21" width="11.5703125" customWidth="1" outlineLevel="1"/>
    <col min="22" max="22" width="13.140625" customWidth="1" outlineLevel="1"/>
    <col min="23" max="23" width="1.7109375" style="16" customWidth="1"/>
    <col min="24" max="24" width="7.42578125" style="17" bestFit="1" customWidth="1"/>
    <col min="25" max="25" width="19.5703125" bestFit="1" customWidth="1" outlineLevel="1"/>
    <col min="26" max="26" width="14.140625" customWidth="1" outlineLevel="1"/>
    <col min="27" max="27" width="19.5703125" customWidth="1" outlineLevel="1"/>
    <col min="28" max="28" width="12" customWidth="1" outlineLevel="1"/>
    <col min="29" max="29" width="19.5703125" customWidth="1" outlineLevel="1"/>
    <col min="30" max="30" width="12" customWidth="1" outlineLevel="1"/>
    <col min="31" max="31" width="1.7109375" style="16" customWidth="1"/>
    <col min="32" max="32" width="8.42578125" style="17" bestFit="1" customWidth="1"/>
    <col min="33" max="33" width="11.140625" customWidth="1" outlineLevel="1"/>
    <col min="34" max="34" width="6.140625" customWidth="1" outlineLevel="1"/>
    <col min="35" max="35" width="11.140625" customWidth="1" outlineLevel="1"/>
    <col min="36" max="36" width="6.140625" customWidth="1" outlineLevel="1"/>
    <col min="37" max="37" width="1.7109375" style="16" customWidth="1"/>
    <col min="38" max="38" width="5" style="17" bestFit="1" customWidth="1"/>
    <col min="39" max="39" width="11.140625" customWidth="1" outlineLevel="1"/>
    <col min="40" max="40" width="6.140625" customWidth="1" outlineLevel="1"/>
    <col min="41" max="41" width="1.7109375" style="16" customWidth="1"/>
    <col min="43" max="43" width="11.85546875" bestFit="1" customWidth="1"/>
    <col min="45" max="45" width="1.7109375" style="16" customWidth="1"/>
  </cols>
  <sheetData>
    <row r="1" spans="2:49" ht="38.25" x14ac:dyDescent="0.4">
      <c r="B1" s="17" t="s">
        <v>30</v>
      </c>
      <c r="N1" s="27"/>
      <c r="X1" s="45" t="s">
        <v>76</v>
      </c>
      <c r="Y1" s="45"/>
      <c r="Z1" s="45"/>
      <c r="AA1" s="45"/>
      <c r="AB1" s="45"/>
      <c r="AC1" s="45"/>
      <c r="AD1" s="45"/>
      <c r="AF1" s="20"/>
      <c r="AP1" s="20" t="s">
        <v>107</v>
      </c>
      <c r="AT1" s="20" t="s">
        <v>155</v>
      </c>
    </row>
    <row r="2" spans="2:49" x14ac:dyDescent="0.25">
      <c r="B2" s="18">
        <v>150</v>
      </c>
      <c r="C2" s="11"/>
      <c r="F2" s="18">
        <v>151</v>
      </c>
      <c r="J2" s="17">
        <v>152</v>
      </c>
      <c r="N2" s="29">
        <v>153</v>
      </c>
      <c r="O2" s="48" t="s">
        <v>157</v>
      </c>
      <c r="P2" s="48"/>
      <c r="Q2" s="48" t="s">
        <v>158</v>
      </c>
      <c r="R2" s="48"/>
      <c r="T2" s="17">
        <v>154</v>
      </c>
      <c r="X2" s="17">
        <v>155</v>
      </c>
      <c r="Y2" s="46" t="s">
        <v>157</v>
      </c>
      <c r="Z2" s="46"/>
      <c r="AA2" s="46" t="s">
        <v>158</v>
      </c>
      <c r="AB2" s="46"/>
      <c r="AC2" s="46" t="s">
        <v>176</v>
      </c>
      <c r="AD2" s="46"/>
      <c r="AF2" s="17">
        <v>156</v>
      </c>
      <c r="AG2" s="46" t="s">
        <v>157</v>
      </c>
      <c r="AH2" s="46"/>
      <c r="AI2" s="46" t="s">
        <v>158</v>
      </c>
      <c r="AJ2" s="46"/>
      <c r="AL2" s="17">
        <v>157</v>
      </c>
      <c r="AP2">
        <v>160</v>
      </c>
      <c r="AT2">
        <v>161</v>
      </c>
      <c r="AW2">
        <v>162</v>
      </c>
    </row>
    <row r="3" spans="2:49" x14ac:dyDescent="0.25">
      <c r="B3" s="18" t="s">
        <v>98</v>
      </c>
      <c r="C3" s="8" t="s">
        <v>99</v>
      </c>
      <c r="D3" s="8" t="s">
        <v>100</v>
      </c>
      <c r="F3" s="18" t="s">
        <v>98</v>
      </c>
      <c r="G3" s="8" t="s">
        <v>99</v>
      </c>
      <c r="H3" s="8" t="s">
        <v>100</v>
      </c>
      <c r="J3" s="18" t="s">
        <v>98</v>
      </c>
      <c r="K3" s="8" t="s">
        <v>99</v>
      </c>
      <c r="L3" s="8" t="s">
        <v>100</v>
      </c>
      <c r="N3" s="30" t="s">
        <v>98</v>
      </c>
      <c r="O3" s="31" t="s">
        <v>99</v>
      </c>
      <c r="P3" s="31" t="s">
        <v>100</v>
      </c>
      <c r="Q3" s="31" t="s">
        <v>99</v>
      </c>
      <c r="R3" s="31" t="s">
        <v>100</v>
      </c>
      <c r="T3" s="18" t="s">
        <v>98</v>
      </c>
      <c r="U3" s="8" t="s">
        <v>99</v>
      </c>
      <c r="V3" s="8" t="s">
        <v>100</v>
      </c>
      <c r="X3" s="18" t="s">
        <v>98</v>
      </c>
      <c r="Y3" s="8" t="s">
        <v>99</v>
      </c>
      <c r="Z3" s="8" t="s">
        <v>100</v>
      </c>
      <c r="AA3" s="24" t="s">
        <v>99</v>
      </c>
      <c r="AB3" s="24" t="s">
        <v>100</v>
      </c>
      <c r="AC3" s="24" t="s">
        <v>99</v>
      </c>
      <c r="AD3" s="24" t="s">
        <v>100</v>
      </c>
      <c r="AF3" s="18" t="s">
        <v>98</v>
      </c>
      <c r="AG3" s="24" t="s">
        <v>99</v>
      </c>
      <c r="AH3" s="24" t="s">
        <v>100</v>
      </c>
      <c r="AI3" s="24" t="s">
        <v>99</v>
      </c>
      <c r="AJ3" s="24" t="s">
        <v>100</v>
      </c>
      <c r="AL3" s="18" t="s">
        <v>98</v>
      </c>
      <c r="AM3" s="8" t="s">
        <v>99</v>
      </c>
      <c r="AN3" s="8" t="s">
        <v>100</v>
      </c>
      <c r="AP3" s="18" t="s">
        <v>98</v>
      </c>
      <c r="AQ3" s="10" t="s">
        <v>99</v>
      </c>
      <c r="AR3" s="10" t="s">
        <v>100</v>
      </c>
      <c r="AT3" s="18" t="s">
        <v>98</v>
      </c>
      <c r="AU3" s="23" t="s">
        <v>99</v>
      </c>
      <c r="AV3" s="23" t="s">
        <v>100</v>
      </c>
    </row>
    <row r="4" spans="2:49" x14ac:dyDescent="0.25">
      <c r="B4" s="19">
        <v>0</v>
      </c>
      <c r="C4" s="8" t="s">
        <v>27</v>
      </c>
      <c r="D4" s="8" t="s">
        <v>33</v>
      </c>
      <c r="F4" s="19">
        <v>0</v>
      </c>
      <c r="G4" s="8" t="s">
        <v>27</v>
      </c>
      <c r="H4" s="8" t="s">
        <v>33</v>
      </c>
      <c r="J4" s="19">
        <v>0</v>
      </c>
      <c r="K4" s="8" t="s">
        <v>27</v>
      </c>
      <c r="L4" s="8" t="s">
        <v>33</v>
      </c>
      <c r="N4" s="32">
        <v>0</v>
      </c>
      <c r="O4" s="31" t="s">
        <v>27</v>
      </c>
      <c r="P4" s="31" t="s">
        <v>33</v>
      </c>
      <c r="Q4" s="31" t="s">
        <v>27</v>
      </c>
      <c r="R4" s="31" t="s">
        <v>33</v>
      </c>
      <c r="T4" s="19">
        <v>0</v>
      </c>
      <c r="U4" s="8" t="s">
        <v>27</v>
      </c>
      <c r="V4" s="8" t="s">
        <v>33</v>
      </c>
      <c r="X4" s="19">
        <v>0</v>
      </c>
      <c r="Y4" s="8" t="s">
        <v>27</v>
      </c>
      <c r="Z4" s="8" t="s">
        <v>33</v>
      </c>
      <c r="AA4" s="24" t="s">
        <v>27</v>
      </c>
      <c r="AB4" s="24" t="s">
        <v>33</v>
      </c>
      <c r="AC4" s="24" t="s">
        <v>27</v>
      </c>
      <c r="AD4" s="24" t="s">
        <v>33</v>
      </c>
      <c r="AF4" s="19">
        <v>0</v>
      </c>
      <c r="AG4" s="24" t="s">
        <v>27</v>
      </c>
      <c r="AH4" s="24" t="s">
        <v>33</v>
      </c>
      <c r="AI4" s="24" t="s">
        <v>27</v>
      </c>
      <c r="AJ4" s="24" t="s">
        <v>33</v>
      </c>
      <c r="AL4" s="19">
        <v>0</v>
      </c>
      <c r="AM4" s="8" t="s">
        <v>27</v>
      </c>
      <c r="AN4" s="8" t="s">
        <v>33</v>
      </c>
      <c r="AP4" s="19">
        <v>0</v>
      </c>
      <c r="AQ4" s="10" t="s">
        <v>27</v>
      </c>
      <c r="AR4" s="10" t="s">
        <v>33</v>
      </c>
      <c r="AT4" s="19">
        <v>0</v>
      </c>
      <c r="AU4" s="23" t="s">
        <v>27</v>
      </c>
      <c r="AV4" s="23" t="s">
        <v>33</v>
      </c>
    </row>
    <row r="5" spans="2:49" x14ac:dyDescent="0.25">
      <c r="B5" s="19">
        <v>1</v>
      </c>
      <c r="C5" s="8" t="s">
        <v>28</v>
      </c>
      <c r="D5" s="8" t="s">
        <v>34</v>
      </c>
      <c r="F5" s="19">
        <v>1</v>
      </c>
      <c r="G5" s="8" t="s">
        <v>28</v>
      </c>
      <c r="H5" s="8" t="s">
        <v>34</v>
      </c>
      <c r="J5" s="19">
        <v>1</v>
      </c>
      <c r="K5" s="8" t="s">
        <v>28</v>
      </c>
      <c r="L5" s="8" t="s">
        <v>34</v>
      </c>
      <c r="N5" s="32">
        <v>1</v>
      </c>
      <c r="O5" s="31" t="s">
        <v>28</v>
      </c>
      <c r="P5" s="31" t="s">
        <v>34</v>
      </c>
      <c r="Q5" s="31" t="s">
        <v>28</v>
      </c>
      <c r="R5" s="31" t="s">
        <v>34</v>
      </c>
      <c r="T5" s="19">
        <v>1</v>
      </c>
      <c r="U5" s="8" t="s">
        <v>28</v>
      </c>
      <c r="V5" s="8" t="s">
        <v>34</v>
      </c>
      <c r="X5" s="19">
        <v>1</v>
      </c>
      <c r="Y5" s="8" t="s">
        <v>28</v>
      </c>
      <c r="Z5" s="8" t="s">
        <v>34</v>
      </c>
      <c r="AA5" s="24" t="s">
        <v>28</v>
      </c>
      <c r="AB5" s="24" t="s">
        <v>34</v>
      </c>
      <c r="AC5" s="24" t="s">
        <v>28</v>
      </c>
      <c r="AD5" s="24" t="s">
        <v>34</v>
      </c>
      <c r="AF5" s="19">
        <v>1</v>
      </c>
      <c r="AG5" s="24" t="s">
        <v>28</v>
      </c>
      <c r="AH5" s="24" t="s">
        <v>34</v>
      </c>
      <c r="AI5" s="24" t="s">
        <v>28</v>
      </c>
      <c r="AJ5" s="24" t="s">
        <v>34</v>
      </c>
      <c r="AL5" s="19">
        <v>1</v>
      </c>
      <c r="AM5" s="8" t="s">
        <v>28</v>
      </c>
      <c r="AN5" s="8" t="s">
        <v>34</v>
      </c>
      <c r="AP5" s="19">
        <v>1</v>
      </c>
      <c r="AQ5" s="10" t="s">
        <v>28</v>
      </c>
      <c r="AR5" s="10" t="s">
        <v>34</v>
      </c>
      <c r="AT5" s="19">
        <v>1</v>
      </c>
      <c r="AU5" s="23" t="s">
        <v>28</v>
      </c>
      <c r="AV5" s="23" t="s">
        <v>34</v>
      </c>
    </row>
    <row r="6" spans="2:49" x14ac:dyDescent="0.25">
      <c r="B6" s="19">
        <v>2</v>
      </c>
      <c r="C6" s="8" t="s">
        <v>29</v>
      </c>
      <c r="D6" s="8"/>
      <c r="F6" s="19">
        <v>2</v>
      </c>
      <c r="G6" s="8" t="s">
        <v>29</v>
      </c>
      <c r="H6" s="8"/>
      <c r="J6" s="19">
        <v>2</v>
      </c>
      <c r="K6" s="8" t="s">
        <v>29</v>
      </c>
      <c r="L6" s="8"/>
      <c r="N6" s="32">
        <v>2</v>
      </c>
      <c r="O6" s="31" t="s">
        <v>29</v>
      </c>
      <c r="P6" s="31"/>
      <c r="Q6" s="31" t="s">
        <v>29</v>
      </c>
      <c r="R6" s="31"/>
      <c r="T6" s="19">
        <v>2</v>
      </c>
      <c r="U6" s="8" t="s">
        <v>29</v>
      </c>
      <c r="V6" s="8"/>
      <c r="X6" s="19">
        <v>2</v>
      </c>
      <c r="Y6" s="8" t="s">
        <v>29</v>
      </c>
      <c r="Z6" s="8" t="s">
        <v>159</v>
      </c>
      <c r="AA6" s="24" t="s">
        <v>29</v>
      </c>
      <c r="AB6" s="24" t="s">
        <v>159</v>
      </c>
      <c r="AC6" s="24" t="s">
        <v>29</v>
      </c>
      <c r="AD6" s="24" t="s">
        <v>192</v>
      </c>
      <c r="AF6" s="19">
        <v>2</v>
      </c>
      <c r="AG6" s="24" t="s">
        <v>29</v>
      </c>
      <c r="AH6" s="24"/>
      <c r="AI6" s="24" t="s">
        <v>29</v>
      </c>
      <c r="AJ6" s="24"/>
      <c r="AL6" s="19">
        <v>2</v>
      </c>
      <c r="AM6" s="8" t="s">
        <v>29</v>
      </c>
      <c r="AN6" s="8"/>
      <c r="AP6" s="19">
        <v>2</v>
      </c>
      <c r="AQ6" s="10" t="s">
        <v>29</v>
      </c>
      <c r="AR6" s="10"/>
      <c r="AT6" s="19">
        <v>2</v>
      </c>
      <c r="AU6" s="23" t="s">
        <v>29</v>
      </c>
      <c r="AV6" s="23"/>
    </row>
    <row r="7" spans="2:49" x14ac:dyDescent="0.25">
      <c r="B7" s="19">
        <v>3</v>
      </c>
      <c r="C7" s="8" t="s">
        <v>30</v>
      </c>
      <c r="D7" s="8">
        <v>150</v>
      </c>
      <c r="F7" s="19">
        <v>3</v>
      </c>
      <c r="G7" s="8" t="s">
        <v>30</v>
      </c>
      <c r="H7" s="8">
        <v>151</v>
      </c>
      <c r="J7" s="19">
        <v>3</v>
      </c>
      <c r="K7" s="8" t="s">
        <v>30</v>
      </c>
      <c r="L7" s="8">
        <v>152</v>
      </c>
      <c r="N7" s="32">
        <v>3</v>
      </c>
      <c r="O7" s="31" t="s">
        <v>30</v>
      </c>
      <c r="P7" s="31">
        <v>153</v>
      </c>
      <c r="Q7" s="31" t="s">
        <v>30</v>
      </c>
      <c r="R7" s="31">
        <v>153</v>
      </c>
      <c r="T7" s="19">
        <v>3</v>
      </c>
      <c r="U7" s="8" t="s">
        <v>30</v>
      </c>
      <c r="V7" s="8">
        <v>154</v>
      </c>
      <c r="X7" s="19">
        <v>3</v>
      </c>
      <c r="Y7" s="8" t="s">
        <v>30</v>
      </c>
      <c r="Z7" s="8">
        <v>155</v>
      </c>
      <c r="AA7" s="24" t="s">
        <v>30</v>
      </c>
      <c r="AB7" s="24">
        <v>155</v>
      </c>
      <c r="AC7" s="24" t="s">
        <v>30</v>
      </c>
      <c r="AD7" s="24">
        <v>155</v>
      </c>
      <c r="AF7" s="19">
        <v>3</v>
      </c>
      <c r="AG7" s="24" t="s">
        <v>30</v>
      </c>
      <c r="AH7" s="24">
        <v>153</v>
      </c>
      <c r="AI7" s="24" t="s">
        <v>30</v>
      </c>
      <c r="AJ7" s="24">
        <v>153</v>
      </c>
      <c r="AL7" s="19">
        <v>3</v>
      </c>
      <c r="AM7" s="8" t="s">
        <v>30</v>
      </c>
      <c r="AN7" s="8">
        <v>157</v>
      </c>
      <c r="AP7" s="19">
        <v>3</v>
      </c>
      <c r="AQ7" s="10" t="s">
        <v>30</v>
      </c>
      <c r="AR7" s="10">
        <v>160</v>
      </c>
      <c r="AT7" s="19">
        <v>3</v>
      </c>
      <c r="AU7" s="23" t="s">
        <v>30</v>
      </c>
      <c r="AV7" s="23">
        <v>161</v>
      </c>
    </row>
    <row r="8" spans="2:49" x14ac:dyDescent="0.25">
      <c r="B8" s="19">
        <v>4</v>
      </c>
      <c r="C8" s="8" t="s">
        <v>31</v>
      </c>
      <c r="F8" s="19">
        <v>4</v>
      </c>
      <c r="G8" s="8" t="s">
        <v>31</v>
      </c>
      <c r="H8" s="12"/>
      <c r="J8" s="19">
        <v>4</v>
      </c>
      <c r="K8" s="8" t="s">
        <v>31</v>
      </c>
      <c r="L8" s="12"/>
      <c r="N8" s="32">
        <v>4</v>
      </c>
      <c r="O8" s="31" t="s">
        <v>31</v>
      </c>
      <c r="P8" s="33"/>
      <c r="Q8" s="31" t="s">
        <v>31</v>
      </c>
      <c r="R8" s="33"/>
      <c r="T8" s="19">
        <v>4</v>
      </c>
      <c r="U8" s="8" t="s">
        <v>31</v>
      </c>
      <c r="V8" s="12"/>
      <c r="X8" s="19">
        <v>4</v>
      </c>
      <c r="Y8" s="8" t="s">
        <v>31</v>
      </c>
      <c r="Z8" s="24"/>
      <c r="AA8" s="24" t="s">
        <v>31</v>
      </c>
      <c r="AB8" s="24"/>
      <c r="AC8" s="24" t="s">
        <v>31</v>
      </c>
      <c r="AD8" s="24"/>
      <c r="AF8" s="19">
        <v>4</v>
      </c>
      <c r="AG8" s="24" t="s">
        <v>31</v>
      </c>
      <c r="AH8" s="12"/>
      <c r="AI8" s="24" t="s">
        <v>31</v>
      </c>
      <c r="AJ8" s="12"/>
      <c r="AL8" s="19">
        <v>4</v>
      </c>
      <c r="AM8" s="8" t="s">
        <v>31</v>
      </c>
      <c r="AN8" s="12"/>
      <c r="AP8" s="19">
        <v>4</v>
      </c>
      <c r="AQ8" s="10" t="s">
        <v>31</v>
      </c>
      <c r="AR8" s="12"/>
      <c r="AT8" s="19">
        <v>4</v>
      </c>
      <c r="AU8" s="23" t="s">
        <v>31</v>
      </c>
      <c r="AV8" s="12"/>
    </row>
    <row r="9" spans="2:49" ht="34.5" x14ac:dyDescent="0.25">
      <c r="B9" s="19">
        <v>5</v>
      </c>
      <c r="C9" s="8" t="s">
        <v>84</v>
      </c>
      <c r="D9" s="8"/>
      <c r="F9" s="19">
        <v>5</v>
      </c>
      <c r="G9" s="13" t="s">
        <v>94</v>
      </c>
      <c r="H9" s="12" t="s">
        <v>95</v>
      </c>
      <c r="J9" s="19">
        <v>5</v>
      </c>
      <c r="K9" s="21" t="s">
        <v>111</v>
      </c>
      <c r="N9" s="32">
        <v>5</v>
      </c>
      <c r="O9" s="31" t="s">
        <v>160</v>
      </c>
      <c r="P9" s="28">
        <v>1</v>
      </c>
      <c r="Q9" s="31" t="s">
        <v>160</v>
      </c>
      <c r="R9" s="28">
        <v>2</v>
      </c>
      <c r="T9" s="19">
        <v>5</v>
      </c>
      <c r="U9" s="7" t="s">
        <v>97</v>
      </c>
      <c r="V9" s="14" t="s">
        <v>96</v>
      </c>
      <c r="X9" s="19">
        <v>5</v>
      </c>
      <c r="Y9" s="10" t="s">
        <v>101</v>
      </c>
      <c r="Z9" s="24">
        <v>1</v>
      </c>
      <c r="AA9" s="24" t="s">
        <v>101</v>
      </c>
      <c r="AB9" s="24">
        <v>2</v>
      </c>
      <c r="AC9" s="24" t="s">
        <v>101</v>
      </c>
      <c r="AD9" s="24">
        <v>2</v>
      </c>
      <c r="AF9" s="19">
        <v>5</v>
      </c>
      <c r="AG9" s="24" t="s">
        <v>160</v>
      </c>
      <c r="AH9">
        <v>1</v>
      </c>
      <c r="AI9" s="24" t="s">
        <v>160</v>
      </c>
      <c r="AJ9">
        <v>2</v>
      </c>
      <c r="AL9" s="17">
        <v>5</v>
      </c>
      <c r="AM9" t="s">
        <v>80</v>
      </c>
      <c r="AP9" s="19">
        <v>5</v>
      </c>
      <c r="AQ9" s="10" t="s">
        <v>108</v>
      </c>
      <c r="AT9" s="19">
        <v>5</v>
      </c>
      <c r="AW9" t="s">
        <v>185</v>
      </c>
    </row>
    <row r="10" spans="2:49" ht="57" x14ac:dyDescent="0.25">
      <c r="B10" s="19">
        <v>6</v>
      </c>
      <c r="C10" s="8" t="s">
        <v>85</v>
      </c>
      <c r="D10" s="12" t="s">
        <v>93</v>
      </c>
      <c r="F10" s="19">
        <v>6</v>
      </c>
      <c r="G10" s="7" t="s">
        <v>44</v>
      </c>
      <c r="J10" s="19">
        <v>6</v>
      </c>
      <c r="K10" s="21" t="s">
        <v>112</v>
      </c>
      <c r="T10" s="19">
        <v>6</v>
      </c>
      <c r="U10" s="8" t="s">
        <v>81</v>
      </c>
      <c r="X10" s="19">
        <v>6</v>
      </c>
      <c r="Y10" s="26" t="s">
        <v>173</v>
      </c>
      <c r="AA10" s="24" t="s">
        <v>173</v>
      </c>
      <c r="AC10" s="24" t="s">
        <v>173</v>
      </c>
      <c r="AI10" s="47" t="s">
        <v>171</v>
      </c>
      <c r="AP10" s="19">
        <v>6</v>
      </c>
      <c r="AQ10" s="43" t="s">
        <v>103</v>
      </c>
      <c r="AT10" s="19">
        <v>6</v>
      </c>
      <c r="AW10" t="s">
        <v>186</v>
      </c>
    </row>
    <row r="11" spans="2:49" x14ac:dyDescent="0.25">
      <c r="B11" s="19">
        <v>7</v>
      </c>
      <c r="C11" s="8" t="s">
        <v>86</v>
      </c>
      <c r="F11" s="19">
        <v>7</v>
      </c>
      <c r="G11" s="41" t="s">
        <v>45</v>
      </c>
      <c r="J11" s="19">
        <v>7</v>
      </c>
      <c r="K11" s="21" t="s">
        <v>113</v>
      </c>
      <c r="T11" s="19">
        <v>7</v>
      </c>
      <c r="U11" s="43">
        <v>1</v>
      </c>
      <c r="X11" s="19">
        <v>7</v>
      </c>
      <c r="Y11" s="26" t="s">
        <v>174</v>
      </c>
      <c r="AA11" s="24" t="s">
        <v>174</v>
      </c>
      <c r="AC11" s="24" t="s">
        <v>174</v>
      </c>
      <c r="AI11" s="47"/>
      <c r="AP11" s="19">
        <v>7</v>
      </c>
      <c r="AQ11" s="43"/>
      <c r="AT11" s="19">
        <v>7</v>
      </c>
      <c r="AW11" t="s">
        <v>187</v>
      </c>
    </row>
    <row r="12" spans="2:49" x14ac:dyDescent="0.25">
      <c r="B12" s="19">
        <v>8</v>
      </c>
      <c r="C12" s="8" t="s">
        <v>87</v>
      </c>
      <c r="F12" s="19">
        <v>8</v>
      </c>
      <c r="G12" s="41"/>
      <c r="J12" s="19">
        <v>8</v>
      </c>
      <c r="K12" s="21" t="s">
        <v>116</v>
      </c>
      <c r="T12" s="19">
        <v>8</v>
      </c>
      <c r="U12" s="43"/>
      <c r="X12" s="19">
        <v>8</v>
      </c>
      <c r="Y12" s="26" t="s">
        <v>175</v>
      </c>
      <c r="AA12" s="24" t="s">
        <v>175</v>
      </c>
      <c r="AC12" s="24" t="s">
        <v>175</v>
      </c>
      <c r="AI12" s="47" t="s">
        <v>172</v>
      </c>
      <c r="AP12" s="19">
        <v>8</v>
      </c>
      <c r="AQ12" s="43" t="s">
        <v>104</v>
      </c>
      <c r="AT12" s="19">
        <v>8</v>
      </c>
      <c r="AW12" t="s">
        <v>88</v>
      </c>
    </row>
    <row r="13" spans="2:49" x14ac:dyDescent="0.25">
      <c r="B13" s="19">
        <v>9</v>
      </c>
      <c r="C13" s="8" t="s">
        <v>88</v>
      </c>
      <c r="F13" s="19">
        <v>9</v>
      </c>
      <c r="G13" s="42" t="s">
        <v>46</v>
      </c>
      <c r="J13" s="19">
        <v>9</v>
      </c>
      <c r="T13" s="19">
        <v>9</v>
      </c>
      <c r="U13" s="43">
        <v>2</v>
      </c>
      <c r="X13" s="19">
        <v>9</v>
      </c>
      <c r="Y13" s="26" t="s">
        <v>102</v>
      </c>
      <c r="AA13" s="24" t="s">
        <v>102</v>
      </c>
      <c r="AC13" s="24" t="s">
        <v>102</v>
      </c>
      <c r="AI13" s="47"/>
      <c r="AP13" s="19">
        <v>9</v>
      </c>
      <c r="AQ13" s="43"/>
      <c r="AT13" s="19">
        <v>9</v>
      </c>
      <c r="AW13" t="s">
        <v>188</v>
      </c>
    </row>
    <row r="14" spans="2:49" x14ac:dyDescent="0.25">
      <c r="B14" s="19">
        <v>10</v>
      </c>
      <c r="C14" s="8" t="s">
        <v>89</v>
      </c>
      <c r="F14" s="19">
        <v>10</v>
      </c>
      <c r="G14" s="42"/>
      <c r="J14" s="19">
        <v>10</v>
      </c>
      <c r="T14" s="19">
        <v>10</v>
      </c>
      <c r="U14" s="43"/>
      <c r="X14" s="19">
        <v>10</v>
      </c>
      <c r="Y14" s="26" t="s">
        <v>181</v>
      </c>
      <c r="AC14" s="24" t="s">
        <v>177</v>
      </c>
      <c r="AI14" s="24" t="s">
        <v>161</v>
      </c>
      <c r="AP14" s="19">
        <v>10</v>
      </c>
      <c r="AQ14" s="43" t="s">
        <v>105</v>
      </c>
      <c r="AT14" s="19">
        <v>10</v>
      </c>
      <c r="AW14" t="s">
        <v>189</v>
      </c>
    </row>
    <row r="15" spans="2:49" x14ac:dyDescent="0.25">
      <c r="B15" s="19">
        <v>11</v>
      </c>
      <c r="C15" s="8" t="s">
        <v>90</v>
      </c>
      <c r="F15" s="19">
        <v>11</v>
      </c>
      <c r="G15" s="41" t="s">
        <v>47</v>
      </c>
      <c r="J15" s="19">
        <v>11</v>
      </c>
      <c r="K15" s="46" t="s">
        <v>114</v>
      </c>
      <c r="T15" s="19">
        <v>11</v>
      </c>
      <c r="U15" s="43">
        <v>3</v>
      </c>
      <c r="X15" s="19">
        <v>11</v>
      </c>
      <c r="Y15" s="10" t="s">
        <v>180</v>
      </c>
      <c r="AI15" s="24" t="s">
        <v>162</v>
      </c>
      <c r="AP15" s="19">
        <v>11</v>
      </c>
      <c r="AQ15" s="43"/>
      <c r="AT15" s="19">
        <v>11</v>
      </c>
      <c r="AW15" t="s">
        <v>190</v>
      </c>
    </row>
    <row r="16" spans="2:49" x14ac:dyDescent="0.25">
      <c r="B16" s="19">
        <v>12</v>
      </c>
      <c r="C16" s="8" t="s">
        <v>91</v>
      </c>
      <c r="F16" s="19">
        <v>12</v>
      </c>
      <c r="G16" s="41"/>
      <c r="J16" s="19">
        <v>12</v>
      </c>
      <c r="K16" s="46"/>
      <c r="T16" s="19">
        <v>12</v>
      </c>
      <c r="U16" s="43"/>
      <c r="X16" s="19">
        <v>12</v>
      </c>
      <c r="Y16" s="10" t="s">
        <v>182</v>
      </c>
      <c r="AI16" s="24" t="s">
        <v>163</v>
      </c>
      <c r="AP16" s="19">
        <v>12</v>
      </c>
      <c r="AQ16" s="43" t="s">
        <v>106</v>
      </c>
      <c r="AT16" s="19">
        <v>12</v>
      </c>
      <c r="AW16" t="s">
        <v>191</v>
      </c>
    </row>
    <row r="17" spans="6:43" x14ac:dyDescent="0.25">
      <c r="F17" s="19">
        <v>13</v>
      </c>
      <c r="G17" s="41" t="s">
        <v>48</v>
      </c>
      <c r="J17" s="19">
        <v>13</v>
      </c>
      <c r="K17" s="46" t="s">
        <v>115</v>
      </c>
      <c r="T17" s="19">
        <v>13</v>
      </c>
      <c r="U17" s="43">
        <v>4</v>
      </c>
      <c r="X17" s="19">
        <v>13</v>
      </c>
      <c r="Y17" s="10"/>
      <c r="Z17" s="25"/>
      <c r="AA17" s="25"/>
      <c r="AC17" s="25"/>
      <c r="AI17" s="24" t="s">
        <v>164</v>
      </c>
      <c r="AP17" s="19">
        <v>13</v>
      </c>
      <c r="AQ17" s="43"/>
    </row>
    <row r="18" spans="6:43" x14ac:dyDescent="0.25">
      <c r="F18" s="19">
        <v>14</v>
      </c>
      <c r="G18" s="41"/>
      <c r="J18" s="19">
        <v>14</v>
      </c>
      <c r="K18" s="46"/>
      <c r="T18" s="19">
        <v>14</v>
      </c>
      <c r="U18" s="43"/>
      <c r="AI18" s="24" t="s">
        <v>165</v>
      </c>
    </row>
    <row r="19" spans="6:43" x14ac:dyDescent="0.25">
      <c r="F19" s="19">
        <v>15</v>
      </c>
      <c r="G19" s="41" t="s">
        <v>49</v>
      </c>
      <c r="J19" s="19">
        <v>15</v>
      </c>
      <c r="K19" s="46" t="s">
        <v>117</v>
      </c>
      <c r="T19" s="19">
        <v>15</v>
      </c>
      <c r="U19" s="43">
        <v>5</v>
      </c>
      <c r="Y19" s="15"/>
      <c r="AI19" s="24" t="s">
        <v>166</v>
      </c>
    </row>
    <row r="20" spans="6:43" x14ac:dyDescent="0.25">
      <c r="F20" s="19">
        <v>16</v>
      </c>
      <c r="G20" s="41"/>
      <c r="J20" s="19">
        <v>16</v>
      </c>
      <c r="K20" s="46"/>
      <c r="T20" s="19">
        <v>16</v>
      </c>
      <c r="U20" s="43"/>
      <c r="Y20" s="15"/>
      <c r="AI20" s="24" t="s">
        <v>167</v>
      </c>
    </row>
    <row r="21" spans="6:43" x14ac:dyDescent="0.25">
      <c r="F21" s="19">
        <v>17</v>
      </c>
      <c r="G21" s="43" t="s">
        <v>109</v>
      </c>
      <c r="J21" s="19">
        <v>17</v>
      </c>
      <c r="K21" s="46" t="s">
        <v>156</v>
      </c>
      <c r="T21" s="19">
        <v>17</v>
      </c>
      <c r="U21" s="43">
        <v>6</v>
      </c>
      <c r="Y21" s="15"/>
      <c r="AI21" s="24" t="s">
        <v>168</v>
      </c>
    </row>
    <row r="22" spans="6:43" x14ac:dyDescent="0.25">
      <c r="F22" s="19">
        <v>18</v>
      </c>
      <c r="G22" s="43"/>
      <c r="J22" s="19">
        <v>18</v>
      </c>
      <c r="K22" s="46"/>
      <c r="T22" s="19">
        <v>18</v>
      </c>
      <c r="U22" s="43"/>
      <c r="Y22" s="15"/>
      <c r="AI22" s="24" t="s">
        <v>169</v>
      </c>
    </row>
    <row r="23" spans="6:43" x14ac:dyDescent="0.25">
      <c r="F23" s="19">
        <v>19</v>
      </c>
      <c r="G23" s="42" t="s">
        <v>110</v>
      </c>
      <c r="J23" s="19">
        <v>19</v>
      </c>
      <c r="K23" s="46" t="s">
        <v>178</v>
      </c>
      <c r="T23" s="19">
        <v>19</v>
      </c>
      <c r="U23" s="43">
        <v>7</v>
      </c>
      <c r="AI23" s="24" t="s">
        <v>170</v>
      </c>
    </row>
    <row r="24" spans="6:43" x14ac:dyDescent="0.25">
      <c r="F24" s="19">
        <v>20</v>
      </c>
      <c r="G24" s="42"/>
      <c r="J24" s="19">
        <v>20</v>
      </c>
      <c r="K24" s="46"/>
      <c r="T24" s="19">
        <v>20</v>
      </c>
      <c r="U24" s="43"/>
    </row>
    <row r="25" spans="6:43" x14ac:dyDescent="0.25">
      <c r="F25" s="19">
        <v>21</v>
      </c>
      <c r="G25" s="44" t="s">
        <v>118</v>
      </c>
      <c r="J25" s="19">
        <v>21</v>
      </c>
      <c r="K25" s="46" t="s">
        <v>179</v>
      </c>
      <c r="T25" s="19">
        <v>21</v>
      </c>
      <c r="U25" s="43">
        <v>8</v>
      </c>
    </row>
    <row r="26" spans="6:43" x14ac:dyDescent="0.25">
      <c r="F26" s="19">
        <v>22</v>
      </c>
      <c r="G26" s="44"/>
      <c r="J26" s="19">
        <v>22</v>
      </c>
      <c r="K26" s="46"/>
      <c r="T26" s="19">
        <v>22</v>
      </c>
      <c r="U26" s="43"/>
    </row>
    <row r="27" spans="6:43" x14ac:dyDescent="0.25">
      <c r="F27" s="19">
        <v>23</v>
      </c>
      <c r="G27" s="1"/>
      <c r="T27" s="19">
        <v>23</v>
      </c>
      <c r="U27" s="43">
        <v>9</v>
      </c>
    </row>
    <row r="28" spans="6:43" x14ac:dyDescent="0.25">
      <c r="T28" s="19">
        <v>24</v>
      </c>
      <c r="U28" s="43"/>
    </row>
    <row r="29" spans="6:43" x14ac:dyDescent="0.25">
      <c r="T29" s="19">
        <v>25</v>
      </c>
      <c r="U29" s="43">
        <v>10</v>
      </c>
    </row>
    <row r="30" spans="6:43" x14ac:dyDescent="0.25">
      <c r="T30" s="19">
        <v>26</v>
      </c>
      <c r="U30" s="43"/>
    </row>
    <row r="31" spans="6:43" x14ac:dyDescent="0.25">
      <c r="T31" s="19">
        <v>27</v>
      </c>
      <c r="U31" s="43">
        <v>11</v>
      </c>
    </row>
    <row r="32" spans="6:43" x14ac:dyDescent="0.25">
      <c r="T32" s="19">
        <v>28</v>
      </c>
      <c r="U32" s="43"/>
    </row>
    <row r="33" spans="20:21" x14ac:dyDescent="0.25">
      <c r="T33" s="19">
        <v>29</v>
      </c>
      <c r="U33" s="43">
        <v>12</v>
      </c>
    </row>
    <row r="34" spans="20:21" x14ac:dyDescent="0.25">
      <c r="T34" s="19">
        <v>30</v>
      </c>
      <c r="U34" s="43"/>
    </row>
    <row r="35" spans="20:21" x14ac:dyDescent="0.25">
      <c r="T35" s="19">
        <v>31</v>
      </c>
      <c r="U35" s="43">
        <v>13</v>
      </c>
    </row>
    <row r="36" spans="20:21" x14ac:dyDescent="0.25">
      <c r="T36" s="19">
        <v>32</v>
      </c>
      <c r="U36" s="43"/>
    </row>
    <row r="37" spans="20:21" x14ac:dyDescent="0.25">
      <c r="T37" s="19">
        <v>33</v>
      </c>
      <c r="U37" s="43">
        <v>14</v>
      </c>
    </row>
    <row r="38" spans="20:21" x14ac:dyDescent="0.25">
      <c r="T38" s="19">
        <v>34</v>
      </c>
      <c r="U38" s="43"/>
    </row>
    <row r="39" spans="20:21" x14ac:dyDescent="0.25">
      <c r="T39" s="19">
        <v>35</v>
      </c>
      <c r="U39" s="43">
        <v>15</v>
      </c>
    </row>
    <row r="40" spans="20:21" x14ac:dyDescent="0.25">
      <c r="T40" s="19">
        <v>36</v>
      </c>
      <c r="U40" s="43"/>
    </row>
    <row r="41" spans="20:21" x14ac:dyDescent="0.25">
      <c r="T41" s="19">
        <v>37</v>
      </c>
      <c r="U41" s="43">
        <v>16</v>
      </c>
    </row>
    <row r="42" spans="20:21" x14ac:dyDescent="0.25">
      <c r="T42" s="19">
        <v>38</v>
      </c>
      <c r="U42" s="43"/>
    </row>
    <row r="43" spans="20:21" x14ac:dyDescent="0.25">
      <c r="T43" s="19">
        <v>39</v>
      </c>
      <c r="U43" s="43">
        <v>17</v>
      </c>
    </row>
    <row r="44" spans="20:21" x14ac:dyDescent="0.25">
      <c r="T44" s="19">
        <v>40</v>
      </c>
      <c r="U44" s="43"/>
    </row>
    <row r="45" spans="20:21" x14ac:dyDescent="0.25">
      <c r="T45" s="19">
        <v>41</v>
      </c>
      <c r="U45" s="43">
        <v>18</v>
      </c>
    </row>
    <row r="46" spans="20:21" x14ac:dyDescent="0.25">
      <c r="T46" s="19">
        <v>42</v>
      </c>
      <c r="U46" s="43"/>
    </row>
    <row r="47" spans="20:21" x14ac:dyDescent="0.25">
      <c r="T47" s="19">
        <v>43</v>
      </c>
      <c r="U47" s="43">
        <v>19</v>
      </c>
    </row>
    <row r="48" spans="20:21" x14ac:dyDescent="0.25">
      <c r="T48" s="19">
        <v>44</v>
      </c>
      <c r="U48" s="43"/>
    </row>
    <row r="49" spans="20:21" x14ac:dyDescent="0.25">
      <c r="T49" s="19">
        <v>45</v>
      </c>
      <c r="U49" s="43">
        <v>20</v>
      </c>
    </row>
    <row r="50" spans="20:21" x14ac:dyDescent="0.25">
      <c r="T50" s="19">
        <v>46</v>
      </c>
      <c r="U50" s="43"/>
    </row>
    <row r="51" spans="20:21" x14ac:dyDescent="0.25">
      <c r="T51" s="19">
        <v>47</v>
      </c>
      <c r="U51" s="43">
        <v>21</v>
      </c>
    </row>
    <row r="52" spans="20:21" x14ac:dyDescent="0.25">
      <c r="T52" s="19">
        <v>48</v>
      </c>
      <c r="U52" s="43"/>
    </row>
    <row r="53" spans="20:21" x14ac:dyDescent="0.25">
      <c r="T53" s="19">
        <v>49</v>
      </c>
      <c r="U53" s="43">
        <v>22</v>
      </c>
    </row>
    <row r="54" spans="20:21" x14ac:dyDescent="0.25">
      <c r="T54" s="19">
        <v>50</v>
      </c>
      <c r="U54" s="43"/>
    </row>
    <row r="55" spans="20:21" x14ac:dyDescent="0.25">
      <c r="T55" s="19">
        <v>51</v>
      </c>
      <c r="U55" s="43">
        <v>23</v>
      </c>
    </row>
    <row r="56" spans="20:21" x14ac:dyDescent="0.25">
      <c r="T56" s="19">
        <v>52</v>
      </c>
      <c r="U56" s="43"/>
    </row>
    <row r="57" spans="20:21" x14ac:dyDescent="0.25">
      <c r="T57" s="19">
        <v>53</v>
      </c>
      <c r="U57" s="43">
        <v>24</v>
      </c>
    </row>
    <row r="58" spans="20:21" x14ac:dyDescent="0.25">
      <c r="T58" s="19">
        <v>54</v>
      </c>
      <c r="U58" s="43"/>
    </row>
    <row r="59" spans="20:21" x14ac:dyDescent="0.25">
      <c r="T59" s="19">
        <v>55</v>
      </c>
      <c r="U59" s="43">
        <v>25</v>
      </c>
    </row>
    <row r="60" spans="20:21" x14ac:dyDescent="0.25">
      <c r="T60" s="19">
        <v>56</v>
      </c>
      <c r="U60" s="43"/>
    </row>
    <row r="61" spans="20:21" x14ac:dyDescent="0.25">
      <c r="T61" s="19">
        <v>57</v>
      </c>
      <c r="U61" s="43">
        <v>26</v>
      </c>
    </row>
    <row r="62" spans="20:21" x14ac:dyDescent="0.25">
      <c r="T62" s="19">
        <v>58</v>
      </c>
      <c r="U62" s="43"/>
    </row>
    <row r="63" spans="20:21" x14ac:dyDescent="0.25">
      <c r="T63" s="19">
        <v>59</v>
      </c>
      <c r="U63" s="43">
        <v>27</v>
      </c>
    </row>
    <row r="64" spans="20:21" x14ac:dyDescent="0.25">
      <c r="T64" s="19">
        <v>60</v>
      </c>
      <c r="U64" s="43"/>
    </row>
    <row r="65" spans="20:21" x14ac:dyDescent="0.25">
      <c r="T65" s="19">
        <v>61</v>
      </c>
      <c r="U65" s="43">
        <v>28</v>
      </c>
    </row>
    <row r="66" spans="20:21" x14ac:dyDescent="0.25">
      <c r="T66" s="19">
        <v>62</v>
      </c>
      <c r="U66" s="43"/>
    </row>
    <row r="67" spans="20:21" x14ac:dyDescent="0.25">
      <c r="T67" s="19">
        <v>63</v>
      </c>
      <c r="U67" s="43">
        <v>29</v>
      </c>
    </row>
    <row r="68" spans="20:21" x14ac:dyDescent="0.25">
      <c r="T68" s="19">
        <v>64</v>
      </c>
      <c r="U68" s="43"/>
    </row>
    <row r="69" spans="20:21" x14ac:dyDescent="0.25">
      <c r="T69" s="19">
        <v>65</v>
      </c>
      <c r="U69" s="43">
        <v>30</v>
      </c>
    </row>
    <row r="70" spans="20:21" x14ac:dyDescent="0.25">
      <c r="T70" s="19">
        <v>66</v>
      </c>
      <c r="U70" s="43"/>
    </row>
    <row r="71" spans="20:21" x14ac:dyDescent="0.25">
      <c r="T71" s="19">
        <v>67</v>
      </c>
      <c r="U71" s="43">
        <v>31</v>
      </c>
    </row>
    <row r="72" spans="20:21" x14ac:dyDescent="0.25">
      <c r="T72" s="19">
        <v>68</v>
      </c>
      <c r="U72" s="43"/>
    </row>
    <row r="73" spans="20:21" x14ac:dyDescent="0.25">
      <c r="T73" s="19">
        <v>69</v>
      </c>
      <c r="U73" s="43">
        <v>32</v>
      </c>
    </row>
    <row r="74" spans="20:21" x14ac:dyDescent="0.25">
      <c r="T74" s="19">
        <v>70</v>
      </c>
      <c r="U74" s="43"/>
    </row>
    <row r="75" spans="20:21" x14ac:dyDescent="0.25">
      <c r="T75" s="19">
        <v>71</v>
      </c>
      <c r="U75" s="43">
        <v>33</v>
      </c>
    </row>
    <row r="76" spans="20:21" x14ac:dyDescent="0.25">
      <c r="T76" s="19">
        <v>72</v>
      </c>
      <c r="U76" s="43"/>
    </row>
    <row r="77" spans="20:21" x14ac:dyDescent="0.25">
      <c r="T77" s="19">
        <v>73</v>
      </c>
      <c r="U77" s="43">
        <v>34</v>
      </c>
    </row>
    <row r="78" spans="20:21" x14ac:dyDescent="0.25">
      <c r="T78" s="19">
        <v>74</v>
      </c>
      <c r="U78" s="43"/>
    </row>
    <row r="79" spans="20:21" x14ac:dyDescent="0.25">
      <c r="T79" s="19">
        <v>75</v>
      </c>
      <c r="U79" s="43">
        <v>35</v>
      </c>
    </row>
    <row r="80" spans="20:21" x14ac:dyDescent="0.25">
      <c r="T80" s="19">
        <v>76</v>
      </c>
      <c r="U80" s="43"/>
    </row>
    <row r="81" spans="20:21" x14ac:dyDescent="0.25">
      <c r="T81" s="19">
        <v>77</v>
      </c>
      <c r="U81" s="43">
        <v>36</v>
      </c>
    </row>
    <row r="82" spans="20:21" x14ac:dyDescent="0.25">
      <c r="T82" s="19">
        <v>78</v>
      </c>
      <c r="U82" s="43"/>
    </row>
    <row r="83" spans="20:21" x14ac:dyDescent="0.25">
      <c r="T83" s="19">
        <v>79</v>
      </c>
      <c r="U83" s="43">
        <v>37</v>
      </c>
    </row>
    <row r="84" spans="20:21" x14ac:dyDescent="0.25">
      <c r="T84" s="19">
        <v>80</v>
      </c>
      <c r="U84" s="43"/>
    </row>
    <row r="85" spans="20:21" x14ac:dyDescent="0.25">
      <c r="T85" s="19">
        <v>81</v>
      </c>
      <c r="U85" s="43">
        <v>38</v>
      </c>
    </row>
    <row r="86" spans="20:21" x14ac:dyDescent="0.25">
      <c r="T86" s="19">
        <v>82</v>
      </c>
      <c r="U86" s="43"/>
    </row>
    <row r="87" spans="20:21" x14ac:dyDescent="0.25">
      <c r="T87" s="19">
        <v>83</v>
      </c>
      <c r="U87" s="43">
        <v>39</v>
      </c>
    </row>
    <row r="88" spans="20:21" x14ac:dyDescent="0.25">
      <c r="T88" s="19">
        <v>84</v>
      </c>
      <c r="U88" s="43"/>
    </row>
    <row r="89" spans="20:21" x14ac:dyDescent="0.25">
      <c r="T89" s="19">
        <v>85</v>
      </c>
      <c r="U89" s="43">
        <v>40</v>
      </c>
    </row>
    <row r="90" spans="20:21" x14ac:dyDescent="0.25">
      <c r="T90" s="19">
        <v>86</v>
      </c>
      <c r="U90" s="43"/>
    </row>
    <row r="91" spans="20:21" x14ac:dyDescent="0.25">
      <c r="T91" s="19">
        <v>87</v>
      </c>
      <c r="U91" s="43">
        <v>41</v>
      </c>
    </row>
    <row r="92" spans="20:21" x14ac:dyDescent="0.25">
      <c r="T92" s="19">
        <v>88</v>
      </c>
      <c r="U92" s="43"/>
    </row>
    <row r="93" spans="20:21" x14ac:dyDescent="0.25">
      <c r="T93" s="19">
        <v>89</v>
      </c>
      <c r="U93" s="43">
        <v>42</v>
      </c>
    </row>
    <row r="94" spans="20:21" x14ac:dyDescent="0.25">
      <c r="T94" s="19">
        <v>90</v>
      </c>
      <c r="U94" s="43"/>
    </row>
    <row r="95" spans="20:21" x14ac:dyDescent="0.25">
      <c r="T95" s="19">
        <v>91</v>
      </c>
      <c r="U95" s="43">
        <v>43</v>
      </c>
    </row>
    <row r="96" spans="20:21" x14ac:dyDescent="0.25">
      <c r="T96" s="19">
        <v>92</v>
      </c>
      <c r="U96" s="43"/>
    </row>
    <row r="97" spans="20:21" x14ac:dyDescent="0.25">
      <c r="T97" s="19">
        <v>93</v>
      </c>
      <c r="U97" s="43">
        <v>44</v>
      </c>
    </row>
    <row r="98" spans="20:21" x14ac:dyDescent="0.25">
      <c r="T98" s="19">
        <v>94</v>
      </c>
      <c r="U98" s="43"/>
    </row>
    <row r="99" spans="20:21" x14ac:dyDescent="0.25">
      <c r="T99" s="19">
        <v>95</v>
      </c>
      <c r="U99" s="43">
        <v>45</v>
      </c>
    </row>
    <row r="100" spans="20:21" x14ac:dyDescent="0.25">
      <c r="T100" s="19">
        <v>96</v>
      </c>
      <c r="U100" s="43"/>
    </row>
    <row r="101" spans="20:21" x14ac:dyDescent="0.25">
      <c r="T101" s="19">
        <v>97</v>
      </c>
      <c r="U101" s="43">
        <v>46</v>
      </c>
    </row>
    <row r="102" spans="20:21" x14ac:dyDescent="0.25">
      <c r="T102" s="19">
        <v>98</v>
      </c>
      <c r="U102" s="43"/>
    </row>
    <row r="103" spans="20:21" x14ac:dyDescent="0.25">
      <c r="T103" s="19">
        <v>99</v>
      </c>
      <c r="U103" s="43">
        <v>47</v>
      </c>
    </row>
    <row r="104" spans="20:21" x14ac:dyDescent="0.25">
      <c r="T104" s="19">
        <v>100</v>
      </c>
      <c r="U104" s="43"/>
    </row>
    <row r="105" spans="20:21" x14ac:dyDescent="0.25">
      <c r="T105" s="19">
        <v>101</v>
      </c>
      <c r="U105" s="43">
        <v>48</v>
      </c>
    </row>
    <row r="106" spans="20:21" x14ac:dyDescent="0.25">
      <c r="T106" s="19">
        <v>102</v>
      </c>
      <c r="U106" s="43"/>
    </row>
  </sheetData>
  <mergeCells count="76">
    <mergeCell ref="X1:AD1"/>
    <mergeCell ref="K23:K24"/>
    <mergeCell ref="K25:K26"/>
    <mergeCell ref="AG2:AH2"/>
    <mergeCell ref="AI2:AJ2"/>
    <mergeCell ref="AI10:AI11"/>
    <mergeCell ref="AI12:AI13"/>
    <mergeCell ref="AC2:AD2"/>
    <mergeCell ref="K21:K22"/>
    <mergeCell ref="Y2:Z2"/>
    <mergeCell ref="AA2:AB2"/>
    <mergeCell ref="O2:P2"/>
    <mergeCell ref="Q2:R2"/>
    <mergeCell ref="K15:K16"/>
    <mergeCell ref="K17:K18"/>
    <mergeCell ref="K19:K20"/>
    <mergeCell ref="G25:G26"/>
    <mergeCell ref="AQ10:AQ11"/>
    <mergeCell ref="AQ12:AQ13"/>
    <mergeCell ref="AQ14:AQ15"/>
    <mergeCell ref="AQ16:AQ17"/>
    <mergeCell ref="U23:U24"/>
    <mergeCell ref="U11:U12"/>
    <mergeCell ref="U13:U14"/>
    <mergeCell ref="U15:U16"/>
    <mergeCell ref="U17:U18"/>
    <mergeCell ref="U19:U20"/>
    <mergeCell ref="U21:U22"/>
    <mergeCell ref="G11:G12"/>
    <mergeCell ref="G13:G14"/>
    <mergeCell ref="G15:G16"/>
    <mergeCell ref="G17:G18"/>
    <mergeCell ref="G19:G20"/>
    <mergeCell ref="U69:U70"/>
    <mergeCell ref="U47:U48"/>
    <mergeCell ref="U25:U26"/>
    <mergeCell ref="U27:U28"/>
    <mergeCell ref="U29:U30"/>
    <mergeCell ref="U31:U32"/>
    <mergeCell ref="U33:U34"/>
    <mergeCell ref="U35:U36"/>
    <mergeCell ref="U37:U38"/>
    <mergeCell ref="U39:U40"/>
    <mergeCell ref="U41:U42"/>
    <mergeCell ref="U43:U44"/>
    <mergeCell ref="U45:U46"/>
    <mergeCell ref="G21:G22"/>
    <mergeCell ref="G23:G24"/>
    <mergeCell ref="U103:U104"/>
    <mergeCell ref="U105:U106"/>
    <mergeCell ref="U95:U96"/>
    <mergeCell ref="U73:U74"/>
    <mergeCell ref="U75:U76"/>
    <mergeCell ref="U77:U78"/>
    <mergeCell ref="U79:U80"/>
    <mergeCell ref="U81:U82"/>
    <mergeCell ref="U83:U84"/>
    <mergeCell ref="U85:U86"/>
    <mergeCell ref="U87:U88"/>
    <mergeCell ref="U89:U90"/>
    <mergeCell ref="U91:U92"/>
    <mergeCell ref="U93:U94"/>
    <mergeCell ref="U97:U98"/>
    <mergeCell ref="U99:U100"/>
    <mergeCell ref="U101:U102"/>
    <mergeCell ref="U71:U72"/>
    <mergeCell ref="U49:U50"/>
    <mergeCell ref="U51:U52"/>
    <mergeCell ref="U53:U54"/>
    <mergeCell ref="U55:U56"/>
    <mergeCell ref="U57:U58"/>
    <mergeCell ref="U59:U60"/>
    <mergeCell ref="U61:U62"/>
    <mergeCell ref="U63:U64"/>
    <mergeCell ref="U65:U66"/>
    <mergeCell ref="U67:U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7196-5D39-4FC4-B321-C65FA14F8497}">
  <dimension ref="A1:C11"/>
  <sheetViews>
    <sheetView workbookViewId="0">
      <selection activeCell="H12" sqref="H12"/>
    </sheetView>
  </sheetViews>
  <sheetFormatPr defaultRowHeight="15" x14ac:dyDescent="0.25"/>
  <cols>
    <col min="1" max="1" width="10.28515625" bestFit="1" customWidth="1"/>
    <col min="3" max="3" width="14.85546875" bestFit="1" customWidth="1"/>
  </cols>
  <sheetData>
    <row r="1" spans="1:3" x14ac:dyDescent="0.25">
      <c r="A1" t="s">
        <v>119</v>
      </c>
      <c r="B1" t="s">
        <v>120</v>
      </c>
      <c r="C1" t="s">
        <v>122</v>
      </c>
    </row>
    <row r="2" spans="1:3" x14ac:dyDescent="0.25">
      <c r="A2">
        <v>41</v>
      </c>
      <c r="C2" t="s">
        <v>124</v>
      </c>
    </row>
    <row r="3" spans="1:3" x14ac:dyDescent="0.25">
      <c r="A3">
        <v>42</v>
      </c>
      <c r="C3" t="s">
        <v>125</v>
      </c>
    </row>
    <row r="4" spans="1:3" x14ac:dyDescent="0.25">
      <c r="A4">
        <v>43</v>
      </c>
      <c r="C4" t="s">
        <v>126</v>
      </c>
    </row>
    <row r="5" spans="1:3" x14ac:dyDescent="0.25">
      <c r="A5">
        <v>44</v>
      </c>
      <c r="C5" t="s">
        <v>127</v>
      </c>
    </row>
    <row r="6" spans="1:3" x14ac:dyDescent="0.25">
      <c r="A6">
        <v>45</v>
      </c>
      <c r="C6" t="s">
        <v>129</v>
      </c>
    </row>
    <row r="7" spans="1:3" x14ac:dyDescent="0.25">
      <c r="A7">
        <v>46</v>
      </c>
      <c r="C7" t="s">
        <v>128</v>
      </c>
    </row>
    <row r="9" spans="1:3" x14ac:dyDescent="0.25">
      <c r="A9">
        <v>51</v>
      </c>
      <c r="B9" t="s">
        <v>121</v>
      </c>
      <c r="C9" t="s">
        <v>123</v>
      </c>
    </row>
    <row r="11" spans="1:3" x14ac:dyDescent="0.25">
      <c r="A11">
        <v>151</v>
      </c>
      <c r="B11" t="s">
        <v>121</v>
      </c>
      <c r="C1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66F3-9A28-4C3C-9848-5F04F5BCC44E}">
  <dimension ref="A3:R36"/>
  <sheetViews>
    <sheetView topLeftCell="A2" workbookViewId="0">
      <selection activeCell="C36" sqref="C36:D38"/>
    </sheetView>
  </sheetViews>
  <sheetFormatPr defaultRowHeight="15" x14ac:dyDescent="0.25"/>
  <cols>
    <col min="2" max="2" width="28.7109375" bestFit="1" customWidth="1"/>
  </cols>
  <sheetData>
    <row r="3" spans="2:18" x14ac:dyDescent="0.25">
      <c r="B3" t="s">
        <v>131</v>
      </c>
      <c r="C3">
        <v>13</v>
      </c>
    </row>
    <row r="4" spans="2:18" x14ac:dyDescent="0.25">
      <c r="B4" t="s">
        <v>132</v>
      </c>
      <c r="C4">
        <v>12</v>
      </c>
      <c r="D4" t="s">
        <v>146</v>
      </c>
      <c r="L4">
        <v>3</v>
      </c>
      <c r="M4">
        <v>1500</v>
      </c>
    </row>
    <row r="5" spans="2:18" x14ac:dyDescent="0.25">
      <c r="B5" t="s">
        <v>133</v>
      </c>
      <c r="C5">
        <v>11</v>
      </c>
      <c r="D5" t="s">
        <v>147</v>
      </c>
    </row>
    <row r="6" spans="2:18" x14ac:dyDescent="0.25">
      <c r="B6" t="s">
        <v>134</v>
      </c>
      <c r="C6">
        <v>10</v>
      </c>
      <c r="D6" t="s">
        <v>147</v>
      </c>
      <c r="K6">
        <v>4500</v>
      </c>
      <c r="L6">
        <f>L4*K6-M4</f>
        <v>12000</v>
      </c>
      <c r="N6">
        <v>500</v>
      </c>
      <c r="O6">
        <v>0</v>
      </c>
      <c r="Q6">
        <f t="array" ref="Q6:R6">LINEST(O6:O7,N6:N7)</f>
        <v>2.9999999999999996</v>
      </c>
      <c r="R6">
        <v>-1499.9999999999991</v>
      </c>
    </row>
    <row r="7" spans="2:18" x14ac:dyDescent="0.25">
      <c r="B7" t="s">
        <v>135</v>
      </c>
      <c r="C7">
        <v>9</v>
      </c>
      <c r="D7" t="s">
        <v>146</v>
      </c>
      <c r="N7">
        <v>4500</v>
      </c>
      <c r="O7">
        <v>12000</v>
      </c>
    </row>
    <row r="8" spans="2:18" x14ac:dyDescent="0.25">
      <c r="B8" t="s">
        <v>136</v>
      </c>
      <c r="C8">
        <v>8</v>
      </c>
      <c r="D8" t="s">
        <v>147</v>
      </c>
    </row>
    <row r="9" spans="2:18" x14ac:dyDescent="0.25">
      <c r="B9" t="s">
        <v>145</v>
      </c>
      <c r="C9">
        <v>18</v>
      </c>
      <c r="D9" t="s">
        <v>146</v>
      </c>
    </row>
    <row r="10" spans="2:18" x14ac:dyDescent="0.25">
      <c r="B10" t="s">
        <v>144</v>
      </c>
      <c r="C10">
        <v>17</v>
      </c>
      <c r="D10" t="s">
        <v>147</v>
      </c>
    </row>
    <row r="11" spans="2:18" x14ac:dyDescent="0.25">
      <c r="B11" t="s">
        <v>143</v>
      </c>
      <c r="C11">
        <v>16</v>
      </c>
      <c r="D11" t="s">
        <v>147</v>
      </c>
    </row>
    <row r="12" spans="2:18" x14ac:dyDescent="0.25">
      <c r="B12" t="s">
        <v>142</v>
      </c>
      <c r="C12">
        <v>15</v>
      </c>
      <c r="D12" t="s">
        <v>146</v>
      </c>
    </row>
    <row r="13" spans="2:18" x14ac:dyDescent="0.25">
      <c r="B13" t="s">
        <v>141</v>
      </c>
      <c r="C13">
        <v>7</v>
      </c>
      <c r="D13" t="s">
        <v>146</v>
      </c>
    </row>
    <row r="14" spans="2:18" x14ac:dyDescent="0.25">
      <c r="B14" t="s">
        <v>132</v>
      </c>
      <c r="C14">
        <v>6</v>
      </c>
      <c r="D14" t="s">
        <v>146</v>
      </c>
    </row>
    <row r="19" spans="1:4" x14ac:dyDescent="0.25">
      <c r="C19" t="s">
        <v>146</v>
      </c>
      <c r="D19" t="s">
        <v>147</v>
      </c>
    </row>
    <row r="20" spans="1:4" x14ac:dyDescent="0.25">
      <c r="A20">
        <v>1</v>
      </c>
      <c r="B20" t="s">
        <v>148</v>
      </c>
      <c r="C20">
        <v>12</v>
      </c>
      <c r="D20">
        <v>6</v>
      </c>
    </row>
    <row r="21" spans="1:4" x14ac:dyDescent="0.25">
      <c r="A21">
        <v>2</v>
      </c>
      <c r="B21" t="s">
        <v>139</v>
      </c>
      <c r="C21">
        <v>15</v>
      </c>
    </row>
    <row r="22" spans="1:4" x14ac:dyDescent="0.25">
      <c r="A22">
        <v>3</v>
      </c>
      <c r="B22" t="s">
        <v>140</v>
      </c>
      <c r="C22">
        <v>7</v>
      </c>
      <c r="D22">
        <v>11</v>
      </c>
    </row>
    <row r="23" spans="1:4" x14ac:dyDescent="0.25">
      <c r="A23">
        <v>4</v>
      </c>
      <c r="B23" t="s">
        <v>150</v>
      </c>
      <c r="D23">
        <v>16</v>
      </c>
    </row>
    <row r="24" spans="1:4" x14ac:dyDescent="0.25">
      <c r="A24">
        <v>5</v>
      </c>
      <c r="B24" t="s">
        <v>138</v>
      </c>
      <c r="C24">
        <v>17</v>
      </c>
    </row>
    <row r="25" spans="1:4" x14ac:dyDescent="0.25">
      <c r="A25">
        <v>6</v>
      </c>
      <c r="B25" t="s">
        <v>137</v>
      </c>
      <c r="C25">
        <v>18</v>
      </c>
      <c r="D25">
        <v>10</v>
      </c>
    </row>
    <row r="26" spans="1:4" x14ac:dyDescent="0.25">
      <c r="A26">
        <v>7</v>
      </c>
      <c r="B26" t="s">
        <v>149</v>
      </c>
      <c r="C26">
        <v>9</v>
      </c>
      <c r="D26">
        <v>8</v>
      </c>
    </row>
    <row r="30" spans="1:4" x14ac:dyDescent="0.25">
      <c r="B30" s="22" t="s">
        <v>85</v>
      </c>
      <c r="C30">
        <v>1</v>
      </c>
    </row>
    <row r="31" spans="1:4" x14ac:dyDescent="0.25">
      <c r="B31" s="22" t="s">
        <v>86</v>
      </c>
      <c r="C31">
        <v>2</v>
      </c>
    </row>
    <row r="32" spans="1:4" x14ac:dyDescent="0.25">
      <c r="B32" s="22" t="s">
        <v>87</v>
      </c>
      <c r="C32">
        <v>3</v>
      </c>
    </row>
    <row r="33" spans="2:3" x14ac:dyDescent="0.25">
      <c r="B33" s="22" t="s">
        <v>88</v>
      </c>
      <c r="C33">
        <v>4</v>
      </c>
    </row>
    <row r="34" spans="2:3" x14ac:dyDescent="0.25">
      <c r="B34" s="22" t="s">
        <v>89</v>
      </c>
      <c r="C34">
        <v>5</v>
      </c>
    </row>
    <row r="35" spans="2:3" x14ac:dyDescent="0.25">
      <c r="B35" s="22" t="s">
        <v>90</v>
      </c>
      <c r="C35">
        <v>6</v>
      </c>
    </row>
    <row r="36" spans="2:3" x14ac:dyDescent="0.25">
      <c r="B36" s="22" t="s">
        <v>91</v>
      </c>
      <c r="C36">
        <v>7</v>
      </c>
    </row>
  </sheetData>
  <sortState xmlns:xlrd2="http://schemas.microsoft.com/office/spreadsheetml/2017/richdata2" ref="A20:D26">
    <sortCondition ref="A20:A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8DFA-F690-4748-A536-FBA7A21644AF}">
  <dimension ref="C5:I9"/>
  <sheetViews>
    <sheetView workbookViewId="0">
      <selection activeCell="I7" sqref="I7"/>
    </sheetView>
  </sheetViews>
  <sheetFormatPr defaultRowHeight="15" x14ac:dyDescent="0.25"/>
  <sheetData>
    <row r="5" spans="3:9" x14ac:dyDescent="0.25">
      <c r="C5" t="s">
        <v>151</v>
      </c>
      <c r="E5" t="s">
        <v>154</v>
      </c>
    </row>
    <row r="6" spans="3:9" x14ac:dyDescent="0.25">
      <c r="C6" t="s">
        <v>152</v>
      </c>
      <c r="D6" t="s">
        <v>153</v>
      </c>
      <c r="E6">
        <f>5/3</f>
        <v>1.6666666666666667</v>
      </c>
    </row>
    <row r="7" spans="3:9" x14ac:dyDescent="0.25">
      <c r="C7">
        <v>0</v>
      </c>
      <c r="D7">
        <v>500</v>
      </c>
      <c r="E7">
        <f>D7/E6</f>
        <v>300</v>
      </c>
      <c r="H7">
        <f t="array" ref="H7:I7">LINEST(C7:C8,E7:E8)</f>
        <v>4.9999999999999991</v>
      </c>
      <c r="I7">
        <v>-1499.9999999999991</v>
      </c>
    </row>
    <row r="8" spans="3:9" x14ac:dyDescent="0.25">
      <c r="C8">
        <v>12000</v>
      </c>
      <c r="D8">
        <v>4500</v>
      </c>
      <c r="E8">
        <f>D8/E6</f>
        <v>2700</v>
      </c>
    </row>
    <row r="9" spans="3:9" x14ac:dyDescent="0.25">
      <c r="G9">
        <v>925</v>
      </c>
      <c r="H9">
        <f>G9*H7-I7</f>
        <v>6124.9999999999982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F13D-1359-411F-87A1-4C6A2CB76CFD}">
  <dimension ref="C2:H12"/>
  <sheetViews>
    <sheetView workbookViewId="0">
      <selection activeCell="C2" sqref="C2:D12"/>
    </sheetView>
  </sheetViews>
  <sheetFormatPr defaultRowHeight="15" x14ac:dyDescent="0.25"/>
  <sheetData>
    <row r="2" spans="3:8" x14ac:dyDescent="0.25">
      <c r="C2" t="s">
        <v>183</v>
      </c>
      <c r="D2" t="s">
        <v>184</v>
      </c>
    </row>
    <row r="3" spans="3:8" x14ac:dyDescent="0.25">
      <c r="C3">
        <v>15</v>
      </c>
      <c r="D3">
        <v>0.24</v>
      </c>
    </row>
    <row r="4" spans="3:8" x14ac:dyDescent="0.25">
      <c r="C4">
        <v>20</v>
      </c>
      <c r="D4">
        <v>0.28000000000000003</v>
      </c>
    </row>
    <row r="5" spans="3:8" x14ac:dyDescent="0.25">
      <c r="C5">
        <v>30</v>
      </c>
      <c r="D5">
        <v>0.35</v>
      </c>
      <c r="F5">
        <f t="array" ref="F5:H5">LINEST(C3:C12,D3:D12^{1,2})</f>
        <v>275.50838927153728</v>
      </c>
      <c r="G5">
        <v>-23.209414328310018</v>
      </c>
      <c r="H5">
        <v>4.7695184988482993</v>
      </c>
    </row>
    <row r="6" spans="3:8" x14ac:dyDescent="0.25">
      <c r="C6">
        <v>40</v>
      </c>
      <c r="D6">
        <v>0.4</v>
      </c>
    </row>
    <row r="7" spans="3:8" x14ac:dyDescent="0.25">
      <c r="C7">
        <v>50</v>
      </c>
      <c r="D7">
        <v>0.45</v>
      </c>
    </row>
    <row r="8" spans="3:8" x14ac:dyDescent="0.25">
      <c r="C8">
        <v>60</v>
      </c>
      <c r="D8">
        <v>0.49</v>
      </c>
    </row>
    <row r="9" spans="3:8" x14ac:dyDescent="0.25">
      <c r="C9">
        <v>70</v>
      </c>
      <c r="D9">
        <v>0.53</v>
      </c>
    </row>
    <row r="10" spans="3:8" x14ac:dyDescent="0.25">
      <c r="C10">
        <v>80</v>
      </c>
      <c r="D10">
        <v>0.56999999999999995</v>
      </c>
    </row>
    <row r="11" spans="3:8" x14ac:dyDescent="0.25">
      <c r="C11">
        <v>90</v>
      </c>
      <c r="D11">
        <v>0.6</v>
      </c>
    </row>
    <row r="12" spans="3:8" x14ac:dyDescent="0.25">
      <c r="C12">
        <v>100</v>
      </c>
      <c r="D12">
        <v>0.63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73BE-7DE8-432F-933E-246F3AD1BAA3}">
  <sheetPr>
    <outlinePr summaryRight="0"/>
  </sheetPr>
  <dimension ref="B1:AJ106"/>
  <sheetViews>
    <sheetView workbookViewId="0">
      <selection activeCell="C20" sqref="C20"/>
    </sheetView>
  </sheetViews>
  <sheetFormatPr defaultRowHeight="15" outlineLevelCol="1" x14ac:dyDescent="0.25"/>
  <cols>
    <col min="1" max="1" width="16.7109375" customWidth="1"/>
    <col min="2" max="2" width="5" style="17" bestFit="1" customWidth="1"/>
    <col min="3" max="3" width="23" customWidth="1" outlineLevel="1"/>
    <col min="4" max="4" width="8.5703125" customWidth="1" outlineLevel="1"/>
    <col min="5" max="5" width="1.7109375" style="16" customWidth="1"/>
    <col min="6" max="6" width="5" style="17" bestFit="1" customWidth="1"/>
    <col min="7" max="7" width="22" customWidth="1" outlineLevel="1"/>
    <col min="8" max="8" width="9.140625" customWidth="1" outlineLevel="1"/>
    <col min="9" max="9" width="1.7109375" style="16" customWidth="1"/>
    <col min="10" max="10" width="5" style="17" bestFit="1" customWidth="1"/>
    <col min="11" max="11" width="20.28515625" bestFit="1" customWidth="1" outlineLevel="1"/>
    <col min="12" max="12" width="6.140625" customWidth="1" outlineLevel="1"/>
    <col min="13" max="13" width="1.7109375" style="16" customWidth="1"/>
    <col min="14" max="14" width="5" style="17" bestFit="1" customWidth="1"/>
    <col min="15" max="15" width="11.5703125" customWidth="1" outlineLevel="1"/>
    <col min="16" max="16" width="13.140625" customWidth="1" outlineLevel="1"/>
    <col min="17" max="17" width="1.7109375" style="16" customWidth="1"/>
    <col min="18" max="18" width="7.42578125" style="17" bestFit="1" customWidth="1"/>
    <col min="19" max="19" width="19.5703125" bestFit="1" customWidth="1" outlineLevel="1"/>
    <col min="20" max="20" width="14.140625" customWidth="1" outlineLevel="1"/>
    <col min="21" max="21" width="1.7109375" style="16" customWidth="1"/>
    <col min="22" max="22" width="5" style="17" bestFit="1" customWidth="1"/>
    <col min="23" max="23" width="11.140625" customWidth="1" outlineLevel="1"/>
    <col min="24" max="24" width="6.140625" customWidth="1" outlineLevel="1"/>
    <col min="25" max="25" width="1.7109375" style="16" customWidth="1"/>
    <col min="27" max="27" width="11.85546875" bestFit="1" customWidth="1"/>
    <col min="29" max="29" width="1.7109375" style="16" customWidth="1"/>
    <col min="33" max="33" width="1.7109375" style="16" customWidth="1"/>
    <col min="35" max="35" width="14.5703125" bestFit="1" customWidth="1"/>
  </cols>
  <sheetData>
    <row r="1" spans="2:36" ht="38.25" x14ac:dyDescent="0.4">
      <c r="B1" s="17" t="s">
        <v>197</v>
      </c>
      <c r="F1" s="17" t="s">
        <v>196</v>
      </c>
      <c r="J1" s="17" t="s">
        <v>39</v>
      </c>
      <c r="R1" s="17" t="s">
        <v>76</v>
      </c>
      <c r="S1" s="39"/>
      <c r="T1" s="39"/>
      <c r="V1" s="20" t="s">
        <v>78</v>
      </c>
      <c r="Z1" s="20" t="s">
        <v>107</v>
      </c>
      <c r="AD1" s="20" t="s">
        <v>155</v>
      </c>
      <c r="AH1" s="20" t="s">
        <v>195</v>
      </c>
    </row>
    <row r="2" spans="2:36" x14ac:dyDescent="0.25">
      <c r="B2" s="18">
        <v>150</v>
      </c>
      <c r="C2" s="38"/>
      <c r="F2" s="18">
        <v>151</v>
      </c>
      <c r="J2" s="17">
        <v>152</v>
      </c>
      <c r="N2" s="17">
        <v>154</v>
      </c>
      <c r="R2" s="17">
        <v>155</v>
      </c>
      <c r="S2" s="46" t="s">
        <v>157</v>
      </c>
      <c r="T2" s="46"/>
      <c r="V2" s="17">
        <v>157</v>
      </c>
      <c r="Z2">
        <v>160</v>
      </c>
      <c r="AD2">
        <v>161</v>
      </c>
      <c r="AH2">
        <v>162</v>
      </c>
    </row>
    <row r="3" spans="2:36" x14ac:dyDescent="0.25">
      <c r="B3" s="18" t="s">
        <v>98</v>
      </c>
      <c r="C3" s="35" t="s">
        <v>99</v>
      </c>
      <c r="D3" s="35" t="s">
        <v>100</v>
      </c>
      <c r="F3" s="18" t="s">
        <v>98</v>
      </c>
      <c r="G3" s="35" t="s">
        <v>99</v>
      </c>
      <c r="H3" s="35" t="s">
        <v>100</v>
      </c>
      <c r="J3" s="18" t="s">
        <v>98</v>
      </c>
      <c r="K3" s="35" t="s">
        <v>99</v>
      </c>
      <c r="L3" s="35" t="s">
        <v>100</v>
      </c>
      <c r="N3" s="18" t="s">
        <v>98</v>
      </c>
      <c r="O3" s="35" t="s">
        <v>99</v>
      </c>
      <c r="P3" s="35" t="s">
        <v>100</v>
      </c>
      <c r="R3" s="18" t="s">
        <v>98</v>
      </c>
      <c r="S3" s="35" t="s">
        <v>99</v>
      </c>
      <c r="T3" s="35" t="s">
        <v>100</v>
      </c>
      <c r="V3" s="18" t="s">
        <v>98</v>
      </c>
      <c r="W3" s="35" t="s">
        <v>99</v>
      </c>
      <c r="X3" s="35" t="s">
        <v>100</v>
      </c>
      <c r="Z3" s="18" t="s">
        <v>98</v>
      </c>
      <c r="AA3" s="35" t="s">
        <v>99</v>
      </c>
      <c r="AB3" s="35" t="s">
        <v>100</v>
      </c>
      <c r="AD3" s="18" t="s">
        <v>98</v>
      </c>
      <c r="AE3" s="35" t="s">
        <v>99</v>
      </c>
      <c r="AF3" s="35" t="s">
        <v>100</v>
      </c>
      <c r="AH3" t="s">
        <v>98</v>
      </c>
      <c r="AI3" t="s">
        <v>99</v>
      </c>
      <c r="AJ3" s="35" t="s">
        <v>100</v>
      </c>
    </row>
    <row r="4" spans="2:36" x14ac:dyDescent="0.25">
      <c r="B4" s="19">
        <v>0</v>
      </c>
      <c r="C4" s="35" t="s">
        <v>27</v>
      </c>
      <c r="D4" s="35" t="s">
        <v>33</v>
      </c>
      <c r="F4" s="19">
        <v>0</v>
      </c>
      <c r="G4" s="35" t="s">
        <v>27</v>
      </c>
      <c r="H4" s="35" t="s">
        <v>33</v>
      </c>
      <c r="J4" s="19">
        <v>0</v>
      </c>
      <c r="K4" s="35" t="s">
        <v>27</v>
      </c>
      <c r="L4" s="35" t="s">
        <v>33</v>
      </c>
      <c r="N4" s="19">
        <v>0</v>
      </c>
      <c r="O4" s="35" t="s">
        <v>27</v>
      </c>
      <c r="P4" s="35" t="s">
        <v>33</v>
      </c>
      <c r="R4" s="19">
        <v>0</v>
      </c>
      <c r="S4" s="35" t="s">
        <v>27</v>
      </c>
      <c r="T4" s="35" t="s">
        <v>33</v>
      </c>
      <c r="V4" s="19">
        <v>0</v>
      </c>
      <c r="W4" s="35" t="s">
        <v>27</v>
      </c>
      <c r="X4" s="35" t="s">
        <v>33</v>
      </c>
      <c r="Z4" s="19">
        <v>0</v>
      </c>
      <c r="AA4" s="35" t="s">
        <v>27</v>
      </c>
      <c r="AB4" s="35" t="s">
        <v>33</v>
      </c>
      <c r="AD4" s="19">
        <v>0</v>
      </c>
      <c r="AE4" s="35" t="s">
        <v>27</v>
      </c>
      <c r="AF4" s="35" t="s">
        <v>33</v>
      </c>
      <c r="AH4" s="19">
        <v>0</v>
      </c>
      <c r="AI4" s="35" t="s">
        <v>27</v>
      </c>
    </row>
    <row r="5" spans="2:36" x14ac:dyDescent="0.25">
      <c r="B5" s="19">
        <v>1</v>
      </c>
      <c r="C5" s="35" t="s">
        <v>28</v>
      </c>
      <c r="D5" s="35" t="s">
        <v>34</v>
      </c>
      <c r="F5" s="19">
        <v>1</v>
      </c>
      <c r="G5" s="35" t="s">
        <v>28</v>
      </c>
      <c r="H5" s="35" t="s">
        <v>34</v>
      </c>
      <c r="J5" s="19">
        <v>1</v>
      </c>
      <c r="K5" s="35" t="s">
        <v>28</v>
      </c>
      <c r="L5" s="35" t="s">
        <v>34</v>
      </c>
      <c r="N5" s="19">
        <v>1</v>
      </c>
      <c r="O5" s="35" t="s">
        <v>28</v>
      </c>
      <c r="P5" s="35" t="s">
        <v>34</v>
      </c>
      <c r="R5" s="19">
        <v>1</v>
      </c>
      <c r="S5" s="35" t="s">
        <v>28</v>
      </c>
      <c r="T5" s="35" t="s">
        <v>34</v>
      </c>
      <c r="V5" s="19">
        <v>1</v>
      </c>
      <c r="W5" s="35" t="s">
        <v>28</v>
      </c>
      <c r="X5" s="35" t="s">
        <v>34</v>
      </c>
      <c r="Z5" s="19">
        <v>1</v>
      </c>
      <c r="AA5" s="35" t="s">
        <v>28</v>
      </c>
      <c r="AB5" s="35" t="s">
        <v>34</v>
      </c>
      <c r="AD5" s="19">
        <v>1</v>
      </c>
      <c r="AE5" s="35" t="s">
        <v>28</v>
      </c>
      <c r="AF5" s="35" t="s">
        <v>34</v>
      </c>
      <c r="AH5" s="19">
        <v>1</v>
      </c>
      <c r="AI5" s="35" t="s">
        <v>28</v>
      </c>
    </row>
    <row r="6" spans="2:36" ht="45" x14ac:dyDescent="0.25">
      <c r="B6" s="19">
        <v>2</v>
      </c>
      <c r="C6" s="35" t="s">
        <v>29</v>
      </c>
      <c r="D6" s="35"/>
      <c r="F6" s="19">
        <v>2</v>
      </c>
      <c r="G6" s="35" t="s">
        <v>29</v>
      </c>
      <c r="H6" s="35"/>
      <c r="J6" s="19">
        <v>2</v>
      </c>
      <c r="K6" s="35" t="s">
        <v>29</v>
      </c>
      <c r="L6" s="35"/>
      <c r="N6" s="19">
        <v>2</v>
      </c>
      <c r="O6" s="35" t="s">
        <v>29</v>
      </c>
      <c r="P6" s="35"/>
      <c r="R6" s="19">
        <v>2</v>
      </c>
      <c r="S6" s="35" t="s">
        <v>29</v>
      </c>
      <c r="T6" s="36" t="s">
        <v>194</v>
      </c>
      <c r="V6" s="19">
        <v>2</v>
      </c>
      <c r="W6" s="35" t="s">
        <v>29</v>
      </c>
      <c r="X6" s="35"/>
      <c r="Z6" s="19">
        <v>2</v>
      </c>
      <c r="AA6" s="35" t="s">
        <v>29</v>
      </c>
      <c r="AB6" s="35"/>
      <c r="AD6" s="19">
        <v>2</v>
      </c>
      <c r="AE6" s="35" t="s">
        <v>29</v>
      </c>
      <c r="AF6" s="35"/>
      <c r="AH6" s="19">
        <v>2</v>
      </c>
      <c r="AI6" s="35" t="s">
        <v>29</v>
      </c>
    </row>
    <row r="7" spans="2:36" x14ac:dyDescent="0.25">
      <c r="B7" s="19">
        <v>3</v>
      </c>
      <c r="C7" s="35" t="s">
        <v>30</v>
      </c>
      <c r="D7" s="35">
        <v>150</v>
      </c>
      <c r="F7" s="19">
        <v>3</v>
      </c>
      <c r="G7" s="35" t="s">
        <v>30</v>
      </c>
      <c r="H7" s="35">
        <v>151</v>
      </c>
      <c r="J7" s="19">
        <v>3</v>
      </c>
      <c r="K7" s="35" t="s">
        <v>30</v>
      </c>
      <c r="L7" s="35">
        <v>152</v>
      </c>
      <c r="N7" s="19">
        <v>3</v>
      </c>
      <c r="O7" s="35" t="s">
        <v>30</v>
      </c>
      <c r="P7" s="35">
        <v>154</v>
      </c>
      <c r="R7" s="19">
        <v>3</v>
      </c>
      <c r="S7" s="35" t="s">
        <v>30</v>
      </c>
      <c r="T7" s="35">
        <v>155</v>
      </c>
      <c r="V7" s="19">
        <v>3</v>
      </c>
      <c r="W7" s="35" t="s">
        <v>30</v>
      </c>
      <c r="X7" s="35">
        <v>157</v>
      </c>
      <c r="Z7" s="19">
        <v>3</v>
      </c>
      <c r="AA7" s="35" t="s">
        <v>30</v>
      </c>
      <c r="AB7" s="35">
        <v>160</v>
      </c>
      <c r="AD7" s="19">
        <v>3</v>
      </c>
      <c r="AE7" s="35" t="s">
        <v>30</v>
      </c>
      <c r="AF7" s="35">
        <v>161</v>
      </c>
      <c r="AH7" s="19">
        <v>3</v>
      </c>
      <c r="AI7" s="35" t="s">
        <v>30</v>
      </c>
    </row>
    <row r="8" spans="2:36" x14ac:dyDescent="0.25">
      <c r="B8" s="19">
        <v>4</v>
      </c>
      <c r="C8" s="35" t="s">
        <v>31</v>
      </c>
      <c r="F8" s="19">
        <v>4</v>
      </c>
      <c r="G8" s="35" t="s">
        <v>31</v>
      </c>
      <c r="H8" s="12"/>
      <c r="J8" s="19">
        <v>4</v>
      </c>
      <c r="K8" s="35" t="s">
        <v>31</v>
      </c>
      <c r="L8" s="12"/>
      <c r="N8" s="19">
        <v>4</v>
      </c>
      <c r="O8" s="35" t="s">
        <v>31</v>
      </c>
      <c r="P8" s="12"/>
      <c r="R8" s="19">
        <v>4</v>
      </c>
      <c r="S8" s="35" t="s">
        <v>31</v>
      </c>
      <c r="T8" s="35"/>
      <c r="V8" s="19">
        <v>4</v>
      </c>
      <c r="W8" s="35" t="s">
        <v>31</v>
      </c>
      <c r="X8" s="12"/>
      <c r="Z8" s="19">
        <v>4</v>
      </c>
      <c r="AA8" s="35" t="s">
        <v>31</v>
      </c>
      <c r="AB8" s="12"/>
      <c r="AD8" s="19">
        <v>4</v>
      </c>
      <c r="AE8" s="35" t="s">
        <v>31</v>
      </c>
      <c r="AF8" s="12"/>
      <c r="AH8" s="19">
        <v>4</v>
      </c>
      <c r="AI8" s="35" t="s">
        <v>31</v>
      </c>
    </row>
    <row r="9" spans="2:36" ht="34.5" x14ac:dyDescent="0.25">
      <c r="B9" s="19">
        <v>5</v>
      </c>
      <c r="C9" s="35" t="s">
        <v>84</v>
      </c>
      <c r="D9" s="35"/>
      <c r="F9" s="19">
        <v>5</v>
      </c>
      <c r="G9" s="13" t="s">
        <v>94</v>
      </c>
      <c r="H9" s="12" t="s">
        <v>95</v>
      </c>
      <c r="J9" s="19">
        <v>5</v>
      </c>
      <c r="K9" s="35" t="s">
        <v>111</v>
      </c>
      <c r="N9" s="19">
        <v>5</v>
      </c>
      <c r="O9" s="34" t="s">
        <v>97</v>
      </c>
      <c r="P9" s="14" t="s">
        <v>96</v>
      </c>
      <c r="R9" s="19">
        <v>5</v>
      </c>
      <c r="S9" s="35" t="s">
        <v>101</v>
      </c>
      <c r="T9" s="36" t="s">
        <v>193</v>
      </c>
      <c r="V9" s="17">
        <v>5</v>
      </c>
      <c r="W9" t="s">
        <v>80</v>
      </c>
      <c r="Z9" s="19">
        <v>5</v>
      </c>
      <c r="AA9" s="35" t="s">
        <v>108</v>
      </c>
      <c r="AD9" s="19">
        <v>5</v>
      </c>
      <c r="AH9" s="19">
        <v>5</v>
      </c>
      <c r="AI9" t="s">
        <v>185</v>
      </c>
    </row>
    <row r="10" spans="2:36" ht="57" x14ac:dyDescent="0.25">
      <c r="B10" s="19">
        <v>6</v>
      </c>
      <c r="C10" s="35" t="s">
        <v>85</v>
      </c>
      <c r="D10" s="12" t="s">
        <v>93</v>
      </c>
      <c r="F10" s="19">
        <v>6</v>
      </c>
      <c r="G10" s="34" t="s">
        <v>44</v>
      </c>
      <c r="J10" s="19">
        <v>6</v>
      </c>
      <c r="K10" s="35" t="s">
        <v>112</v>
      </c>
      <c r="N10" s="19">
        <v>6</v>
      </c>
      <c r="O10" s="35" t="s">
        <v>81</v>
      </c>
      <c r="R10" s="19">
        <v>6</v>
      </c>
      <c r="S10" s="35" t="s">
        <v>173</v>
      </c>
      <c r="Z10" s="19">
        <v>6</v>
      </c>
      <c r="AA10" s="43" t="s">
        <v>103</v>
      </c>
      <c r="AD10" s="19">
        <v>6</v>
      </c>
      <c r="AH10" s="19">
        <v>6</v>
      </c>
      <c r="AI10" t="s">
        <v>186</v>
      </c>
    </row>
    <row r="11" spans="2:36" x14ac:dyDescent="0.25">
      <c r="B11" s="19">
        <v>7</v>
      </c>
      <c r="C11" s="35" t="s">
        <v>86</v>
      </c>
      <c r="F11" s="19">
        <v>7</v>
      </c>
      <c r="G11" s="41" t="s">
        <v>45</v>
      </c>
      <c r="J11" s="19">
        <v>7</v>
      </c>
      <c r="K11" s="35" t="s">
        <v>113</v>
      </c>
      <c r="N11" s="19">
        <v>7</v>
      </c>
      <c r="O11" s="43">
        <v>1</v>
      </c>
      <c r="R11" s="19">
        <v>7</v>
      </c>
      <c r="S11" s="35" t="s">
        <v>174</v>
      </c>
      <c r="Z11" s="19">
        <v>7</v>
      </c>
      <c r="AA11" s="43"/>
      <c r="AD11" s="19">
        <v>7</v>
      </c>
      <c r="AH11" s="19">
        <v>7</v>
      </c>
      <c r="AI11" t="s">
        <v>187</v>
      </c>
    </row>
    <row r="12" spans="2:36" x14ac:dyDescent="0.25">
      <c r="B12" s="19">
        <v>8</v>
      </c>
      <c r="C12" s="35" t="s">
        <v>87</v>
      </c>
      <c r="F12" s="19">
        <v>8</v>
      </c>
      <c r="G12" s="41"/>
      <c r="J12" s="19">
        <v>8</v>
      </c>
      <c r="K12" s="35" t="s">
        <v>116</v>
      </c>
      <c r="N12" s="19">
        <v>8</v>
      </c>
      <c r="O12" s="43"/>
      <c r="R12" s="19">
        <v>8</v>
      </c>
      <c r="S12" s="35" t="s">
        <v>175</v>
      </c>
      <c r="Z12" s="19">
        <v>8</v>
      </c>
      <c r="AA12" s="43" t="s">
        <v>104</v>
      </c>
      <c r="AD12" s="19">
        <v>8</v>
      </c>
      <c r="AH12" s="19">
        <v>8</v>
      </c>
      <c r="AI12" t="s">
        <v>88</v>
      </c>
    </row>
    <row r="13" spans="2:36" x14ac:dyDescent="0.25">
      <c r="B13" s="19">
        <v>9</v>
      </c>
      <c r="C13" s="35" t="s">
        <v>88</v>
      </c>
      <c r="F13" s="19">
        <v>9</v>
      </c>
      <c r="G13" s="42" t="s">
        <v>46</v>
      </c>
      <c r="J13" s="19">
        <v>9</v>
      </c>
      <c r="N13" s="19">
        <v>9</v>
      </c>
      <c r="O13" s="43">
        <v>2</v>
      </c>
      <c r="R13" s="19">
        <v>9</v>
      </c>
      <c r="S13" s="35" t="s">
        <v>102</v>
      </c>
      <c r="Z13" s="19">
        <v>9</v>
      </c>
      <c r="AA13" s="43"/>
      <c r="AD13" s="19">
        <v>9</v>
      </c>
      <c r="AH13" s="19">
        <v>9</v>
      </c>
      <c r="AI13" t="s">
        <v>188</v>
      </c>
    </row>
    <row r="14" spans="2:36" x14ac:dyDescent="0.25">
      <c r="B14" s="19">
        <v>10</v>
      </c>
      <c r="C14" s="35" t="s">
        <v>89</v>
      </c>
      <c r="F14" s="19">
        <v>10</v>
      </c>
      <c r="G14" s="42"/>
      <c r="J14" s="19">
        <v>10</v>
      </c>
      <c r="N14" s="19">
        <v>10</v>
      </c>
      <c r="O14" s="43"/>
      <c r="R14" s="19">
        <v>10</v>
      </c>
      <c r="S14" s="35" t="s">
        <v>181</v>
      </c>
      <c r="Z14" s="19">
        <v>10</v>
      </c>
      <c r="AA14" s="43" t="s">
        <v>105</v>
      </c>
      <c r="AD14" s="19">
        <v>10</v>
      </c>
      <c r="AH14" s="19">
        <v>10</v>
      </c>
      <c r="AI14" t="s">
        <v>189</v>
      </c>
    </row>
    <row r="15" spans="2:36" x14ac:dyDescent="0.25">
      <c r="B15" s="19">
        <v>11</v>
      </c>
      <c r="C15" s="35" t="s">
        <v>90</v>
      </c>
      <c r="F15" s="19">
        <v>11</v>
      </c>
      <c r="G15" s="41" t="s">
        <v>47</v>
      </c>
      <c r="J15" s="19">
        <v>11</v>
      </c>
      <c r="K15" s="46" t="s">
        <v>114</v>
      </c>
      <c r="N15" s="19">
        <v>11</v>
      </c>
      <c r="O15" s="43">
        <v>3</v>
      </c>
      <c r="R15" s="19">
        <v>11</v>
      </c>
      <c r="S15" s="35" t="s">
        <v>180</v>
      </c>
      <c r="Z15" s="19">
        <v>11</v>
      </c>
      <c r="AA15" s="43"/>
      <c r="AD15" s="19">
        <v>11</v>
      </c>
      <c r="AH15" s="19">
        <v>11</v>
      </c>
      <c r="AI15" t="s">
        <v>190</v>
      </c>
    </row>
    <row r="16" spans="2:36" x14ac:dyDescent="0.25">
      <c r="B16" s="19">
        <v>12</v>
      </c>
      <c r="C16" s="35" t="s">
        <v>91</v>
      </c>
      <c r="F16" s="19">
        <v>12</v>
      </c>
      <c r="G16" s="41"/>
      <c r="J16" s="19">
        <v>12</v>
      </c>
      <c r="K16" s="46"/>
      <c r="N16" s="19">
        <v>12</v>
      </c>
      <c r="O16" s="43"/>
      <c r="R16" s="19">
        <v>12</v>
      </c>
      <c r="S16" s="35" t="s">
        <v>182</v>
      </c>
      <c r="Z16" s="19">
        <v>12</v>
      </c>
      <c r="AA16" s="43" t="s">
        <v>106</v>
      </c>
      <c r="AD16" s="19">
        <v>12</v>
      </c>
      <c r="AH16" s="19">
        <v>12</v>
      </c>
      <c r="AI16" t="s">
        <v>191</v>
      </c>
    </row>
    <row r="17" spans="6:27" x14ac:dyDescent="0.25">
      <c r="F17" s="19">
        <v>13</v>
      </c>
      <c r="G17" s="41" t="s">
        <v>48</v>
      </c>
      <c r="J17" s="19">
        <v>13</v>
      </c>
      <c r="K17" s="46" t="s">
        <v>115</v>
      </c>
      <c r="N17" s="19">
        <v>13</v>
      </c>
      <c r="O17" s="43">
        <v>4</v>
      </c>
      <c r="R17" s="19">
        <v>13</v>
      </c>
      <c r="S17" s="35" t="s">
        <v>177</v>
      </c>
      <c r="T17" s="38"/>
      <c r="Z17" s="19">
        <v>13</v>
      </c>
      <c r="AA17" s="43"/>
    </row>
    <row r="18" spans="6:27" x14ac:dyDescent="0.25">
      <c r="F18" s="19">
        <v>14</v>
      </c>
      <c r="G18" s="41"/>
      <c r="J18" s="19">
        <v>14</v>
      </c>
      <c r="K18" s="46"/>
      <c r="N18" s="19">
        <v>14</v>
      </c>
      <c r="O18" s="43"/>
    </row>
    <row r="19" spans="6:27" x14ac:dyDescent="0.25">
      <c r="F19" s="19">
        <v>15</v>
      </c>
      <c r="G19" s="41" t="s">
        <v>49</v>
      </c>
      <c r="J19" s="19">
        <v>15</v>
      </c>
      <c r="K19" s="46" t="s">
        <v>117</v>
      </c>
      <c r="N19" s="19">
        <v>15</v>
      </c>
      <c r="O19" s="43">
        <v>5</v>
      </c>
      <c r="S19" s="38"/>
    </row>
    <row r="20" spans="6:27" x14ac:dyDescent="0.25">
      <c r="F20" s="19">
        <v>16</v>
      </c>
      <c r="G20" s="41"/>
      <c r="J20" s="19">
        <v>16</v>
      </c>
      <c r="K20" s="46"/>
      <c r="N20" s="19">
        <v>16</v>
      </c>
      <c r="O20" s="43"/>
      <c r="S20" s="38"/>
    </row>
    <row r="21" spans="6:27" x14ac:dyDescent="0.25">
      <c r="F21" s="19">
        <v>17</v>
      </c>
      <c r="G21" s="43" t="s">
        <v>109</v>
      </c>
      <c r="J21" s="19">
        <v>17</v>
      </c>
      <c r="K21" s="46" t="s">
        <v>156</v>
      </c>
      <c r="N21" s="19">
        <v>17</v>
      </c>
      <c r="O21" s="43">
        <v>6</v>
      </c>
      <c r="S21" s="38"/>
    </row>
    <row r="22" spans="6:27" x14ac:dyDescent="0.25">
      <c r="F22" s="19">
        <v>18</v>
      </c>
      <c r="G22" s="43"/>
      <c r="J22" s="19">
        <v>18</v>
      </c>
      <c r="K22" s="46"/>
      <c r="N22" s="19">
        <v>18</v>
      </c>
      <c r="O22" s="43"/>
      <c r="S22" s="38"/>
    </row>
    <row r="23" spans="6:27" x14ac:dyDescent="0.25">
      <c r="F23" s="19">
        <v>19</v>
      </c>
      <c r="G23" s="42" t="s">
        <v>110</v>
      </c>
      <c r="J23" s="19">
        <v>19</v>
      </c>
      <c r="K23" s="46" t="s">
        <v>178</v>
      </c>
      <c r="N23" s="19">
        <v>19</v>
      </c>
      <c r="O23" s="43">
        <v>7</v>
      </c>
    </row>
    <row r="24" spans="6:27" x14ac:dyDescent="0.25">
      <c r="F24" s="19">
        <v>20</v>
      </c>
      <c r="G24" s="42"/>
      <c r="J24" s="19">
        <v>20</v>
      </c>
      <c r="K24" s="46"/>
      <c r="N24" s="19">
        <v>20</v>
      </c>
      <c r="O24" s="43"/>
    </row>
    <row r="25" spans="6:27" x14ac:dyDescent="0.25">
      <c r="F25" s="19">
        <v>21</v>
      </c>
      <c r="G25" s="44" t="s">
        <v>118</v>
      </c>
      <c r="J25" s="19">
        <v>21</v>
      </c>
      <c r="K25" s="46" t="s">
        <v>179</v>
      </c>
      <c r="N25" s="19">
        <v>21</v>
      </c>
      <c r="O25" s="43">
        <v>8</v>
      </c>
    </row>
    <row r="26" spans="6:27" x14ac:dyDescent="0.25">
      <c r="F26" s="19">
        <v>22</v>
      </c>
      <c r="G26" s="44"/>
      <c r="J26" s="19">
        <v>22</v>
      </c>
      <c r="K26" s="46"/>
      <c r="N26" s="19">
        <v>22</v>
      </c>
      <c r="O26" s="43"/>
    </row>
    <row r="27" spans="6:27" x14ac:dyDescent="0.25">
      <c r="F27" s="19">
        <v>23</v>
      </c>
      <c r="G27" s="37"/>
      <c r="N27" s="19">
        <v>23</v>
      </c>
      <c r="O27" s="43">
        <v>9</v>
      </c>
    </row>
    <row r="28" spans="6:27" x14ac:dyDescent="0.25">
      <c r="N28" s="19">
        <v>24</v>
      </c>
      <c r="O28" s="43"/>
    </row>
    <row r="29" spans="6:27" x14ac:dyDescent="0.25">
      <c r="N29" s="19">
        <v>25</v>
      </c>
      <c r="O29" s="43">
        <v>10</v>
      </c>
    </row>
    <row r="30" spans="6:27" x14ac:dyDescent="0.25">
      <c r="N30" s="19">
        <v>26</v>
      </c>
      <c r="O30" s="43"/>
    </row>
    <row r="31" spans="6:27" x14ac:dyDescent="0.25">
      <c r="N31" s="19">
        <v>27</v>
      </c>
      <c r="O31" s="43">
        <v>11</v>
      </c>
    </row>
    <row r="32" spans="6:27" x14ac:dyDescent="0.25">
      <c r="N32" s="19">
        <v>28</v>
      </c>
      <c r="O32" s="43"/>
    </row>
    <row r="33" spans="14:15" x14ac:dyDescent="0.25">
      <c r="N33" s="19">
        <v>29</v>
      </c>
      <c r="O33" s="43">
        <v>12</v>
      </c>
    </row>
    <row r="34" spans="14:15" x14ac:dyDescent="0.25">
      <c r="N34" s="19">
        <v>30</v>
      </c>
      <c r="O34" s="43"/>
    </row>
    <row r="35" spans="14:15" x14ac:dyDescent="0.25">
      <c r="N35" s="19">
        <v>31</v>
      </c>
      <c r="O35" s="43">
        <v>13</v>
      </c>
    </row>
    <row r="36" spans="14:15" x14ac:dyDescent="0.25">
      <c r="N36" s="19">
        <v>32</v>
      </c>
      <c r="O36" s="43"/>
    </row>
    <row r="37" spans="14:15" x14ac:dyDescent="0.25">
      <c r="N37" s="19">
        <v>33</v>
      </c>
      <c r="O37" s="43">
        <v>14</v>
      </c>
    </row>
    <row r="38" spans="14:15" x14ac:dyDescent="0.25">
      <c r="N38" s="19">
        <v>34</v>
      </c>
      <c r="O38" s="43"/>
    </row>
    <row r="39" spans="14:15" x14ac:dyDescent="0.25">
      <c r="N39" s="19">
        <v>35</v>
      </c>
      <c r="O39" s="43">
        <v>15</v>
      </c>
    </row>
    <row r="40" spans="14:15" x14ac:dyDescent="0.25">
      <c r="N40" s="19">
        <v>36</v>
      </c>
      <c r="O40" s="43"/>
    </row>
    <row r="41" spans="14:15" x14ac:dyDescent="0.25">
      <c r="N41" s="19">
        <v>37</v>
      </c>
      <c r="O41" s="43">
        <v>16</v>
      </c>
    </row>
    <row r="42" spans="14:15" x14ac:dyDescent="0.25">
      <c r="N42" s="19">
        <v>38</v>
      </c>
      <c r="O42" s="43"/>
    </row>
    <row r="43" spans="14:15" x14ac:dyDescent="0.25">
      <c r="N43" s="19">
        <v>39</v>
      </c>
      <c r="O43" s="43">
        <v>17</v>
      </c>
    </row>
    <row r="44" spans="14:15" x14ac:dyDescent="0.25">
      <c r="N44" s="19">
        <v>40</v>
      </c>
      <c r="O44" s="43"/>
    </row>
    <row r="45" spans="14:15" x14ac:dyDescent="0.25">
      <c r="N45" s="19">
        <v>41</v>
      </c>
      <c r="O45" s="43">
        <v>18</v>
      </c>
    </row>
    <row r="46" spans="14:15" x14ac:dyDescent="0.25">
      <c r="N46" s="19">
        <v>42</v>
      </c>
      <c r="O46" s="43"/>
    </row>
    <row r="47" spans="14:15" x14ac:dyDescent="0.25">
      <c r="N47" s="19">
        <v>43</v>
      </c>
      <c r="O47" s="43">
        <v>19</v>
      </c>
    </row>
    <row r="48" spans="14:15" x14ac:dyDescent="0.25">
      <c r="N48" s="19">
        <v>44</v>
      </c>
      <c r="O48" s="43"/>
    </row>
    <row r="49" spans="14:15" x14ac:dyDescent="0.25">
      <c r="N49" s="19">
        <v>45</v>
      </c>
      <c r="O49" s="43">
        <v>20</v>
      </c>
    </row>
    <row r="50" spans="14:15" x14ac:dyDescent="0.25">
      <c r="N50" s="19">
        <v>46</v>
      </c>
      <c r="O50" s="43"/>
    </row>
    <row r="51" spans="14:15" x14ac:dyDescent="0.25">
      <c r="N51" s="19">
        <v>47</v>
      </c>
      <c r="O51" s="43">
        <v>21</v>
      </c>
    </row>
    <row r="52" spans="14:15" x14ac:dyDescent="0.25">
      <c r="N52" s="19">
        <v>48</v>
      </c>
      <c r="O52" s="43"/>
    </row>
    <row r="53" spans="14:15" x14ac:dyDescent="0.25">
      <c r="N53" s="19">
        <v>49</v>
      </c>
      <c r="O53" s="43">
        <v>22</v>
      </c>
    </row>
    <row r="54" spans="14:15" x14ac:dyDescent="0.25">
      <c r="N54" s="19">
        <v>50</v>
      </c>
      <c r="O54" s="43"/>
    </row>
    <row r="55" spans="14:15" x14ac:dyDescent="0.25">
      <c r="N55" s="19">
        <v>51</v>
      </c>
      <c r="O55" s="43">
        <v>23</v>
      </c>
    </row>
    <row r="56" spans="14:15" x14ac:dyDescent="0.25">
      <c r="N56" s="19">
        <v>52</v>
      </c>
      <c r="O56" s="43"/>
    </row>
    <row r="57" spans="14:15" x14ac:dyDescent="0.25">
      <c r="N57" s="19">
        <v>53</v>
      </c>
      <c r="O57" s="43">
        <v>24</v>
      </c>
    </row>
    <row r="58" spans="14:15" x14ac:dyDescent="0.25">
      <c r="N58" s="19">
        <v>54</v>
      </c>
      <c r="O58" s="43"/>
    </row>
    <row r="59" spans="14:15" x14ac:dyDescent="0.25">
      <c r="N59" s="19">
        <v>55</v>
      </c>
      <c r="O59" s="43">
        <v>25</v>
      </c>
    </row>
    <row r="60" spans="14:15" x14ac:dyDescent="0.25">
      <c r="N60" s="19">
        <v>56</v>
      </c>
      <c r="O60" s="43"/>
    </row>
    <row r="61" spans="14:15" x14ac:dyDescent="0.25">
      <c r="N61" s="19">
        <v>57</v>
      </c>
      <c r="O61" s="43">
        <v>26</v>
      </c>
    </row>
    <row r="62" spans="14:15" x14ac:dyDescent="0.25">
      <c r="N62" s="19">
        <v>58</v>
      </c>
      <c r="O62" s="43"/>
    </row>
    <row r="63" spans="14:15" x14ac:dyDescent="0.25">
      <c r="N63" s="19">
        <v>59</v>
      </c>
      <c r="O63" s="43">
        <v>27</v>
      </c>
    </row>
    <row r="64" spans="14:15" x14ac:dyDescent="0.25">
      <c r="N64" s="19">
        <v>60</v>
      </c>
      <c r="O64" s="43"/>
    </row>
    <row r="65" spans="14:15" x14ac:dyDescent="0.25">
      <c r="N65" s="19">
        <v>61</v>
      </c>
      <c r="O65" s="43">
        <v>28</v>
      </c>
    </row>
    <row r="66" spans="14:15" x14ac:dyDescent="0.25">
      <c r="N66" s="19">
        <v>62</v>
      </c>
      <c r="O66" s="43"/>
    </row>
    <row r="67" spans="14:15" x14ac:dyDescent="0.25">
      <c r="N67" s="19">
        <v>63</v>
      </c>
      <c r="O67" s="43">
        <v>29</v>
      </c>
    </row>
    <row r="68" spans="14:15" x14ac:dyDescent="0.25">
      <c r="N68" s="19">
        <v>64</v>
      </c>
      <c r="O68" s="43"/>
    </row>
    <row r="69" spans="14:15" x14ac:dyDescent="0.25">
      <c r="N69" s="19">
        <v>65</v>
      </c>
      <c r="O69" s="43">
        <v>30</v>
      </c>
    </row>
    <row r="70" spans="14:15" x14ac:dyDescent="0.25">
      <c r="N70" s="19">
        <v>66</v>
      </c>
      <c r="O70" s="43"/>
    </row>
    <row r="71" spans="14:15" x14ac:dyDescent="0.25">
      <c r="N71" s="19">
        <v>67</v>
      </c>
      <c r="O71" s="43">
        <v>31</v>
      </c>
    </row>
    <row r="72" spans="14:15" x14ac:dyDescent="0.25">
      <c r="N72" s="19">
        <v>68</v>
      </c>
      <c r="O72" s="43"/>
    </row>
    <row r="73" spans="14:15" x14ac:dyDescent="0.25">
      <c r="N73" s="19">
        <v>69</v>
      </c>
      <c r="O73" s="43">
        <v>32</v>
      </c>
    </row>
    <row r="74" spans="14:15" x14ac:dyDescent="0.25">
      <c r="N74" s="19">
        <v>70</v>
      </c>
      <c r="O74" s="43"/>
    </row>
    <row r="75" spans="14:15" x14ac:dyDescent="0.25">
      <c r="N75" s="19">
        <v>71</v>
      </c>
      <c r="O75" s="43">
        <v>33</v>
      </c>
    </row>
    <row r="76" spans="14:15" x14ac:dyDescent="0.25">
      <c r="N76" s="19">
        <v>72</v>
      </c>
      <c r="O76" s="43"/>
    </row>
    <row r="77" spans="14:15" x14ac:dyDescent="0.25">
      <c r="N77" s="19">
        <v>73</v>
      </c>
      <c r="O77" s="43">
        <v>34</v>
      </c>
    </row>
    <row r="78" spans="14:15" x14ac:dyDescent="0.25">
      <c r="N78" s="19">
        <v>74</v>
      </c>
      <c r="O78" s="43"/>
    </row>
    <row r="79" spans="14:15" x14ac:dyDescent="0.25">
      <c r="N79" s="19">
        <v>75</v>
      </c>
      <c r="O79" s="43">
        <v>35</v>
      </c>
    </row>
    <row r="80" spans="14:15" x14ac:dyDescent="0.25">
      <c r="N80" s="19">
        <v>76</v>
      </c>
      <c r="O80" s="43"/>
    </row>
    <row r="81" spans="14:15" x14ac:dyDescent="0.25">
      <c r="N81" s="19">
        <v>77</v>
      </c>
      <c r="O81" s="43">
        <v>36</v>
      </c>
    </row>
    <row r="82" spans="14:15" x14ac:dyDescent="0.25">
      <c r="N82" s="19">
        <v>78</v>
      </c>
      <c r="O82" s="43"/>
    </row>
    <row r="83" spans="14:15" x14ac:dyDescent="0.25">
      <c r="N83" s="19">
        <v>79</v>
      </c>
      <c r="O83" s="43">
        <v>37</v>
      </c>
    </row>
    <row r="84" spans="14:15" x14ac:dyDescent="0.25">
      <c r="N84" s="19">
        <v>80</v>
      </c>
      <c r="O84" s="43"/>
    </row>
    <row r="85" spans="14:15" x14ac:dyDescent="0.25">
      <c r="N85" s="19">
        <v>81</v>
      </c>
      <c r="O85" s="43">
        <v>38</v>
      </c>
    </row>
    <row r="86" spans="14:15" x14ac:dyDescent="0.25">
      <c r="N86" s="19">
        <v>82</v>
      </c>
      <c r="O86" s="43"/>
    </row>
    <row r="87" spans="14:15" x14ac:dyDescent="0.25">
      <c r="N87" s="19">
        <v>83</v>
      </c>
      <c r="O87" s="43">
        <v>39</v>
      </c>
    </row>
    <row r="88" spans="14:15" x14ac:dyDescent="0.25">
      <c r="N88" s="19">
        <v>84</v>
      </c>
      <c r="O88" s="43"/>
    </row>
    <row r="89" spans="14:15" x14ac:dyDescent="0.25">
      <c r="N89" s="19">
        <v>85</v>
      </c>
      <c r="O89" s="43">
        <v>40</v>
      </c>
    </row>
    <row r="90" spans="14:15" x14ac:dyDescent="0.25">
      <c r="N90" s="19">
        <v>86</v>
      </c>
      <c r="O90" s="43"/>
    </row>
    <row r="91" spans="14:15" x14ac:dyDescent="0.25">
      <c r="N91" s="19">
        <v>87</v>
      </c>
      <c r="O91" s="43">
        <v>41</v>
      </c>
    </row>
    <row r="92" spans="14:15" x14ac:dyDescent="0.25">
      <c r="N92" s="19">
        <v>88</v>
      </c>
      <c r="O92" s="43"/>
    </row>
    <row r="93" spans="14:15" x14ac:dyDescent="0.25">
      <c r="N93" s="19">
        <v>89</v>
      </c>
      <c r="O93" s="43">
        <v>42</v>
      </c>
    </row>
    <row r="94" spans="14:15" x14ac:dyDescent="0.25">
      <c r="N94" s="19">
        <v>90</v>
      </c>
      <c r="O94" s="43"/>
    </row>
    <row r="95" spans="14:15" x14ac:dyDescent="0.25">
      <c r="N95" s="19">
        <v>91</v>
      </c>
      <c r="O95" s="43">
        <v>43</v>
      </c>
    </row>
    <row r="96" spans="14:15" x14ac:dyDescent="0.25">
      <c r="N96" s="19">
        <v>92</v>
      </c>
      <c r="O96" s="43"/>
    </row>
    <row r="97" spans="14:15" x14ac:dyDescent="0.25">
      <c r="N97" s="19">
        <v>93</v>
      </c>
      <c r="O97" s="43">
        <v>44</v>
      </c>
    </row>
    <row r="98" spans="14:15" x14ac:dyDescent="0.25">
      <c r="N98" s="19">
        <v>94</v>
      </c>
      <c r="O98" s="43"/>
    </row>
    <row r="99" spans="14:15" x14ac:dyDescent="0.25">
      <c r="N99" s="19">
        <v>95</v>
      </c>
      <c r="O99" s="43">
        <v>45</v>
      </c>
    </row>
    <row r="100" spans="14:15" x14ac:dyDescent="0.25">
      <c r="N100" s="19">
        <v>96</v>
      </c>
      <c r="O100" s="43"/>
    </row>
    <row r="101" spans="14:15" x14ac:dyDescent="0.25">
      <c r="N101" s="19">
        <v>97</v>
      </c>
      <c r="O101" s="43">
        <v>46</v>
      </c>
    </row>
    <row r="102" spans="14:15" x14ac:dyDescent="0.25">
      <c r="N102" s="19">
        <v>98</v>
      </c>
      <c r="O102" s="43"/>
    </row>
    <row r="103" spans="14:15" x14ac:dyDescent="0.25">
      <c r="N103" s="19">
        <v>99</v>
      </c>
      <c r="O103" s="43">
        <v>47</v>
      </c>
    </row>
    <row r="104" spans="14:15" x14ac:dyDescent="0.25">
      <c r="N104" s="19">
        <v>100</v>
      </c>
      <c r="O104" s="43"/>
    </row>
    <row r="105" spans="14:15" x14ac:dyDescent="0.25">
      <c r="N105" s="19">
        <v>101</v>
      </c>
      <c r="O105" s="43">
        <v>48</v>
      </c>
    </row>
    <row r="106" spans="14:15" x14ac:dyDescent="0.25">
      <c r="N106" s="19">
        <v>102</v>
      </c>
      <c r="O106" s="43"/>
    </row>
  </sheetData>
  <mergeCells count="67">
    <mergeCell ref="O99:O100"/>
    <mergeCell ref="O101:O102"/>
    <mergeCell ref="O103:O104"/>
    <mergeCell ref="O105:O106"/>
    <mergeCell ref="O87:O88"/>
    <mergeCell ref="O89:O90"/>
    <mergeCell ref="O91:O92"/>
    <mergeCell ref="O93:O94"/>
    <mergeCell ref="O95:O96"/>
    <mergeCell ref="O97:O98"/>
    <mergeCell ref="O85:O86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61:O62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37:O38"/>
    <mergeCell ref="G23:G24"/>
    <mergeCell ref="K23:K24"/>
    <mergeCell ref="O23:O24"/>
    <mergeCell ref="G25:G26"/>
    <mergeCell ref="K25:K26"/>
    <mergeCell ref="O25:O26"/>
    <mergeCell ref="O27:O28"/>
    <mergeCell ref="O29:O30"/>
    <mergeCell ref="O31:O32"/>
    <mergeCell ref="O33:O34"/>
    <mergeCell ref="O35:O36"/>
    <mergeCell ref="G19:G20"/>
    <mergeCell ref="K19:K20"/>
    <mergeCell ref="O19:O20"/>
    <mergeCell ref="G21:G22"/>
    <mergeCell ref="K21:K22"/>
    <mergeCell ref="O21:O22"/>
    <mergeCell ref="S2:T2"/>
    <mergeCell ref="AA10:AA11"/>
    <mergeCell ref="G11:G12"/>
    <mergeCell ref="O11:O12"/>
    <mergeCell ref="AA12:AA13"/>
    <mergeCell ref="G13:G14"/>
    <mergeCell ref="O13:O14"/>
    <mergeCell ref="AA14:AA15"/>
    <mergeCell ref="G15:G16"/>
    <mergeCell ref="K15:K16"/>
    <mergeCell ref="O15:O16"/>
    <mergeCell ref="AA16:AA17"/>
    <mergeCell ref="G17:G18"/>
    <mergeCell ref="K17:K18"/>
    <mergeCell ref="O17:O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8557-3218-4B42-B73A-18093D454924}">
  <dimension ref="C7:S17"/>
  <sheetViews>
    <sheetView tabSelected="1" workbookViewId="0">
      <selection activeCell="K22" sqref="K22"/>
    </sheetView>
  </sheetViews>
  <sheetFormatPr defaultRowHeight="15" x14ac:dyDescent="0.25"/>
  <cols>
    <col min="3" max="3" width="27.7109375" bestFit="1" customWidth="1"/>
    <col min="6" max="6" width="13.7109375" bestFit="1" customWidth="1"/>
    <col min="10" max="10" width="20.140625" bestFit="1" customWidth="1"/>
    <col min="11" max="11" width="18.85546875" bestFit="1" customWidth="1"/>
    <col min="12" max="12" width="8.5703125" bestFit="1" customWidth="1"/>
    <col min="13" max="13" width="15.7109375" bestFit="1" customWidth="1"/>
    <col min="14" max="16" width="16.5703125" bestFit="1" customWidth="1"/>
    <col min="17" max="17" width="15.7109375" bestFit="1" customWidth="1"/>
    <col min="18" max="18" width="21.28515625" bestFit="1" customWidth="1"/>
    <col min="19" max="19" width="18.28515625" bestFit="1" customWidth="1"/>
  </cols>
  <sheetData>
    <row r="7" spans="3:19" x14ac:dyDescent="0.25">
      <c r="D7" s="46" t="s">
        <v>198</v>
      </c>
      <c r="E7" s="46"/>
      <c r="F7" s="46"/>
      <c r="G7" s="46"/>
      <c r="H7" s="46"/>
    </row>
    <row r="8" spans="3:19" x14ac:dyDescent="0.25"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</row>
    <row r="9" spans="3:19" x14ac:dyDescent="0.25">
      <c r="F9" t="s">
        <v>199</v>
      </c>
      <c r="G9" t="s">
        <v>200</v>
      </c>
      <c r="H9" t="s">
        <v>201</v>
      </c>
      <c r="I9" t="s">
        <v>202</v>
      </c>
    </row>
    <row r="10" spans="3:19" x14ac:dyDescent="0.25">
      <c r="D10" t="s">
        <v>33</v>
      </c>
      <c r="E10" t="s">
        <v>34</v>
      </c>
      <c r="G10">
        <v>149</v>
      </c>
    </row>
    <row r="11" spans="3:19" x14ac:dyDescent="0.25">
      <c r="C11" t="s">
        <v>215</v>
      </c>
      <c r="I11">
        <v>1</v>
      </c>
      <c r="J11" s="46" t="s">
        <v>217</v>
      </c>
      <c r="K11" s="46"/>
      <c r="L11" s="46" t="s">
        <v>216</v>
      </c>
      <c r="M11" s="46"/>
    </row>
    <row r="12" spans="3:19" x14ac:dyDescent="0.25">
      <c r="I12">
        <v>2</v>
      </c>
    </row>
    <row r="13" spans="3:19" x14ac:dyDescent="0.25">
      <c r="C13" t="s">
        <v>218</v>
      </c>
      <c r="I13">
        <v>3</v>
      </c>
    </row>
    <row r="14" spans="3:19" x14ac:dyDescent="0.25">
      <c r="I14">
        <v>4</v>
      </c>
    </row>
    <row r="15" spans="3:19" x14ac:dyDescent="0.25">
      <c r="C15" t="s">
        <v>203</v>
      </c>
      <c r="F15" t="s">
        <v>214</v>
      </c>
      <c r="I15">
        <v>5</v>
      </c>
      <c r="J15" t="s">
        <v>206</v>
      </c>
      <c r="K15" t="s">
        <v>207</v>
      </c>
      <c r="L15" t="s">
        <v>208</v>
      </c>
      <c r="M15" t="s">
        <v>210</v>
      </c>
      <c r="N15" t="s">
        <v>211</v>
      </c>
      <c r="O15" t="s">
        <v>204</v>
      </c>
      <c r="P15" t="s">
        <v>205</v>
      </c>
      <c r="Q15" t="s">
        <v>209</v>
      </c>
      <c r="R15" t="s">
        <v>212</v>
      </c>
      <c r="S15" t="s">
        <v>213</v>
      </c>
    </row>
    <row r="16" spans="3:19" x14ac:dyDescent="0.25">
      <c r="C16" t="s">
        <v>219</v>
      </c>
      <c r="I16">
        <v>6</v>
      </c>
      <c r="J16" t="s">
        <v>220</v>
      </c>
      <c r="K16" t="s">
        <v>221</v>
      </c>
    </row>
    <row r="17" spans="9:9" x14ac:dyDescent="0.25">
      <c r="I17">
        <v>150</v>
      </c>
    </row>
  </sheetData>
  <mergeCells count="3">
    <mergeCell ref="D7:H7"/>
    <mergeCell ref="J11:K11"/>
    <mergeCell ref="L11:M11"/>
  </mergeCells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Sheet4</vt:lpstr>
      <vt:lpstr>Sheet5</vt:lpstr>
      <vt:lpstr>Sheet2</vt:lpstr>
      <vt:lpstr>Sheet3</vt:lpstr>
      <vt:lpstr>Sheet6</vt:lpstr>
      <vt:lpstr>PGN_List_V7</vt:lpstr>
      <vt:lpstr>Sheet7</vt:lpstr>
    </vt:vector>
  </TitlesOfParts>
  <Company>Kinze Mfg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Nolte</dc:creator>
  <dc:description/>
  <cp:lastModifiedBy>Steve Nolte</cp:lastModifiedBy>
  <cp:revision>1</cp:revision>
  <dcterms:created xsi:type="dcterms:W3CDTF">2024-01-03T15:55:17Z</dcterms:created>
  <dcterms:modified xsi:type="dcterms:W3CDTF">2024-08-19T12:05:57Z</dcterms:modified>
  <dc:language>en-US</dc:language>
</cp:coreProperties>
</file>