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sers\sb42kg\PhD_2015\02_GSPC_2 - triage\2016\Supplementary data - GSPC 2\"/>
    </mc:Choice>
  </mc:AlternateContent>
  <bookViews>
    <workbookView xWindow="8544" yWindow="0" windowWidth="20160" windowHeight="9612"/>
  </bookViews>
  <sheets>
    <sheet name="Table S4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  <c r="E2" i="1"/>
  <c r="E4" i="1" l="1"/>
  <c r="E179" i="1" l="1"/>
  <c r="E177" i="1"/>
  <c r="E175" i="1"/>
  <c r="E176" i="1"/>
  <c r="E174" i="1"/>
  <c r="E173" i="1"/>
  <c r="E172" i="1"/>
  <c r="E171" i="1"/>
  <c r="E170" i="1"/>
  <c r="E169" i="1"/>
  <c r="E168" i="1"/>
  <c r="E166" i="1"/>
  <c r="E167" i="1"/>
  <c r="E165" i="1"/>
  <c r="E164" i="1"/>
  <c r="E162" i="1"/>
  <c r="E163" i="1"/>
  <c r="E161" i="1"/>
  <c r="E160" i="1"/>
  <c r="E159" i="1"/>
  <c r="E158" i="1"/>
  <c r="E157" i="1"/>
  <c r="E156" i="1"/>
  <c r="E154" i="1"/>
  <c r="E155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29" i="1"/>
  <c r="E130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178" i="1"/>
  <c r="F4" i="1" l="1"/>
  <c r="F2" i="1"/>
  <c r="F178" i="1"/>
  <c r="F17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7" i="1"/>
  <c r="F8" i="1"/>
  <c r="F10" i="1"/>
  <c r="F58" i="1"/>
  <c r="F70" i="1"/>
  <c r="F78" i="1"/>
  <c r="F82" i="1"/>
  <c r="F90" i="1"/>
  <c r="F98" i="1"/>
  <c r="F106" i="1"/>
  <c r="F118" i="1"/>
  <c r="F126" i="1"/>
  <c r="F134" i="1"/>
  <c r="F142" i="1"/>
  <c r="F150" i="1"/>
  <c r="F158" i="1"/>
  <c r="F166" i="1"/>
  <c r="F174" i="1"/>
  <c r="F3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4" i="1"/>
  <c r="F18" i="1"/>
  <c r="F22" i="1"/>
  <c r="F26" i="1"/>
  <c r="F30" i="1"/>
  <c r="F34" i="1"/>
  <c r="F38" i="1"/>
  <c r="F42" i="1"/>
  <c r="F46" i="1"/>
  <c r="F50" i="1"/>
  <c r="F54" i="1"/>
  <c r="F62" i="1"/>
  <c r="F66" i="1"/>
  <c r="F74" i="1"/>
  <c r="F86" i="1"/>
  <c r="F94" i="1"/>
  <c r="F102" i="1"/>
  <c r="F110" i="1"/>
  <c r="F114" i="1"/>
  <c r="F122" i="1"/>
  <c r="F130" i="1"/>
  <c r="F138" i="1"/>
  <c r="F146" i="1"/>
  <c r="F154" i="1"/>
  <c r="F162" i="1"/>
  <c r="F170" i="1"/>
  <c r="F5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6" i="1"/>
  <c r="G4" i="1" l="1"/>
  <c r="K4" i="1" s="1"/>
  <c r="G2" i="1"/>
  <c r="K2" i="1" s="1"/>
  <c r="G6" i="1"/>
  <c r="H6" i="1" s="1"/>
  <c r="G115" i="1"/>
  <c r="H115" i="1" s="1"/>
  <c r="G51" i="1"/>
  <c r="G162" i="1"/>
  <c r="I162" i="1" s="1"/>
  <c r="G102" i="1"/>
  <c r="K102" i="1" s="1"/>
  <c r="G46" i="1"/>
  <c r="H46" i="1" s="1"/>
  <c r="L46" i="1" s="1"/>
  <c r="G14" i="1"/>
  <c r="G149" i="1"/>
  <c r="G117" i="1"/>
  <c r="G85" i="1"/>
  <c r="G53" i="1"/>
  <c r="H53" i="1" s="1"/>
  <c r="G21" i="1"/>
  <c r="G143" i="1"/>
  <c r="G79" i="1"/>
  <c r="G15" i="1"/>
  <c r="H15" i="1" s="1"/>
  <c r="L15" i="1" s="1"/>
  <c r="G126" i="1"/>
  <c r="I126" i="1" s="1"/>
  <c r="G58" i="1"/>
  <c r="H58" i="1" s="1"/>
  <c r="L58" i="1" s="1"/>
  <c r="G160" i="1"/>
  <c r="G128" i="1"/>
  <c r="H128" i="1" s="1"/>
  <c r="L128" i="1" s="1"/>
  <c r="G96" i="1"/>
  <c r="H96" i="1" s="1"/>
  <c r="L96" i="1" s="1"/>
  <c r="G64" i="1"/>
  <c r="K64" i="1" s="1"/>
  <c r="G32" i="1"/>
  <c r="I32" i="1" s="1"/>
  <c r="G171" i="1"/>
  <c r="J171" i="1" s="1"/>
  <c r="G107" i="1"/>
  <c r="K107" i="1" s="1"/>
  <c r="G43" i="1"/>
  <c r="K43" i="1" s="1"/>
  <c r="G154" i="1"/>
  <c r="J154" i="1" s="1"/>
  <c r="G94" i="1"/>
  <c r="I94" i="1" s="1"/>
  <c r="G42" i="1"/>
  <c r="G177" i="1"/>
  <c r="I177" i="1" s="1"/>
  <c r="G145" i="1"/>
  <c r="I145" i="1" s="1"/>
  <c r="G113" i="1"/>
  <c r="K113" i="1" s="1"/>
  <c r="G81" i="1"/>
  <c r="J81" i="1" s="1"/>
  <c r="G49" i="1"/>
  <c r="J49" i="1" s="1"/>
  <c r="G17" i="1"/>
  <c r="I17" i="1" s="1"/>
  <c r="G103" i="1"/>
  <c r="I103" i="1" s="1"/>
  <c r="G39" i="1"/>
  <c r="K39" i="1" s="1"/>
  <c r="G150" i="1"/>
  <c r="K150" i="1" s="1"/>
  <c r="G82" i="1"/>
  <c r="J82" i="1" s="1"/>
  <c r="G172" i="1"/>
  <c r="H172" i="1" s="1"/>
  <c r="G140" i="1"/>
  <c r="H140" i="1" s="1"/>
  <c r="L140" i="1" s="1"/>
  <c r="G108" i="1"/>
  <c r="J108" i="1" s="1"/>
  <c r="G76" i="1"/>
  <c r="I76" i="1" s="1"/>
  <c r="G44" i="1"/>
  <c r="K44" i="1" s="1"/>
  <c r="G12" i="1"/>
  <c r="I12" i="1" s="1"/>
  <c r="G163" i="1"/>
  <c r="J163" i="1" s="1"/>
  <c r="G131" i="1"/>
  <c r="K131" i="1" s="1"/>
  <c r="G99" i="1"/>
  <c r="J99" i="1" s="1"/>
  <c r="G67" i="1"/>
  <c r="K67" i="1" s="1"/>
  <c r="G35" i="1"/>
  <c r="J35" i="1" s="1"/>
  <c r="G5" i="1"/>
  <c r="I5" i="1" s="1"/>
  <c r="G146" i="1"/>
  <c r="J146" i="1" s="1"/>
  <c r="G114" i="1"/>
  <c r="K114" i="1" s="1"/>
  <c r="G86" i="1"/>
  <c r="K86" i="1" s="1"/>
  <c r="G54" i="1"/>
  <c r="J54" i="1" s="1"/>
  <c r="G38" i="1"/>
  <c r="G22" i="1"/>
  <c r="J22" i="1" s="1"/>
  <c r="G173" i="1"/>
  <c r="G157" i="1"/>
  <c r="G141" i="1"/>
  <c r="K141" i="1" s="1"/>
  <c r="G125" i="1"/>
  <c r="G109" i="1"/>
  <c r="I109" i="1" s="1"/>
  <c r="G93" i="1"/>
  <c r="G77" i="1"/>
  <c r="I77" i="1" s="1"/>
  <c r="G61" i="1"/>
  <c r="H61" i="1" s="1"/>
  <c r="G45" i="1"/>
  <c r="G29" i="1"/>
  <c r="G13" i="1"/>
  <c r="H13" i="1" s="1"/>
  <c r="L13" i="1" s="1"/>
  <c r="G159" i="1"/>
  <c r="G127" i="1"/>
  <c r="G95" i="1"/>
  <c r="G63" i="1"/>
  <c r="I63" i="1" s="1"/>
  <c r="G31" i="1"/>
  <c r="K31" i="1" s="1"/>
  <c r="G174" i="1"/>
  <c r="K174" i="1" s="1"/>
  <c r="G142" i="1"/>
  <c r="J142" i="1" s="1"/>
  <c r="G106" i="1"/>
  <c r="H106" i="1" s="1"/>
  <c r="L106" i="1" s="1"/>
  <c r="G78" i="1"/>
  <c r="H78" i="1" s="1"/>
  <c r="L78" i="1" s="1"/>
  <c r="G8" i="1"/>
  <c r="K8" i="1" s="1"/>
  <c r="G168" i="1"/>
  <c r="G152" i="1"/>
  <c r="G136" i="1"/>
  <c r="H136" i="1" s="1"/>
  <c r="G120" i="1"/>
  <c r="K120" i="1" s="1"/>
  <c r="G104" i="1"/>
  <c r="I104" i="1" s="1"/>
  <c r="G88" i="1"/>
  <c r="G72" i="1"/>
  <c r="I72" i="1" s="1"/>
  <c r="G56" i="1"/>
  <c r="J56" i="1" s="1"/>
  <c r="G40" i="1"/>
  <c r="H40" i="1" s="1"/>
  <c r="L40" i="1" s="1"/>
  <c r="G24" i="1"/>
  <c r="K24" i="1" s="1"/>
  <c r="G179" i="1"/>
  <c r="J179" i="1" s="1"/>
  <c r="G147" i="1"/>
  <c r="J147" i="1" s="1"/>
  <c r="G83" i="1"/>
  <c r="J83" i="1" s="1"/>
  <c r="G19" i="1"/>
  <c r="G130" i="1"/>
  <c r="I130" i="1" s="1"/>
  <c r="G66" i="1"/>
  <c r="H66" i="1" s="1"/>
  <c r="G30" i="1"/>
  <c r="G165" i="1"/>
  <c r="K165" i="1" s="1"/>
  <c r="G133" i="1"/>
  <c r="I133" i="1" s="1"/>
  <c r="G101" i="1"/>
  <c r="H101" i="1" s="1"/>
  <c r="G69" i="1"/>
  <c r="J69" i="1" s="1"/>
  <c r="G37" i="1"/>
  <c r="H37" i="1" s="1"/>
  <c r="L37" i="1" s="1"/>
  <c r="G175" i="1"/>
  <c r="H175" i="1" s="1"/>
  <c r="G111" i="1"/>
  <c r="G47" i="1"/>
  <c r="G158" i="1"/>
  <c r="K158" i="1" s="1"/>
  <c r="G90" i="1"/>
  <c r="G176" i="1"/>
  <c r="K176" i="1" s="1"/>
  <c r="G144" i="1"/>
  <c r="J144" i="1" s="1"/>
  <c r="G112" i="1"/>
  <c r="H112" i="1" s="1"/>
  <c r="L112" i="1" s="1"/>
  <c r="G80" i="1"/>
  <c r="I80" i="1" s="1"/>
  <c r="G48" i="1"/>
  <c r="J48" i="1" s="1"/>
  <c r="G16" i="1"/>
  <c r="H16" i="1" s="1"/>
  <c r="L16" i="1" s="1"/>
  <c r="G139" i="1"/>
  <c r="I139" i="1" s="1"/>
  <c r="G75" i="1"/>
  <c r="H75" i="1" s="1"/>
  <c r="L75" i="1" s="1"/>
  <c r="G11" i="1"/>
  <c r="G122" i="1"/>
  <c r="J122" i="1" s="1"/>
  <c r="G62" i="1"/>
  <c r="I62" i="1" s="1"/>
  <c r="G26" i="1"/>
  <c r="I26" i="1" s="1"/>
  <c r="G161" i="1"/>
  <c r="G129" i="1"/>
  <c r="G97" i="1"/>
  <c r="I97" i="1" s="1"/>
  <c r="G65" i="1"/>
  <c r="K65" i="1" s="1"/>
  <c r="G33" i="1"/>
  <c r="J33" i="1" s="1"/>
  <c r="G167" i="1"/>
  <c r="I167" i="1" s="1"/>
  <c r="G135" i="1"/>
  <c r="K135" i="1" s="1"/>
  <c r="G71" i="1"/>
  <c r="K71" i="1" s="1"/>
  <c r="G3" i="1"/>
  <c r="I3" i="1" s="1"/>
  <c r="G118" i="1"/>
  <c r="J118" i="1" s="1"/>
  <c r="G10" i="1"/>
  <c r="G156" i="1"/>
  <c r="I156" i="1" s="1"/>
  <c r="G124" i="1"/>
  <c r="K124" i="1" s="1"/>
  <c r="G92" i="1"/>
  <c r="I92" i="1" s="1"/>
  <c r="G60" i="1"/>
  <c r="K60" i="1" s="1"/>
  <c r="G28" i="1"/>
  <c r="I28" i="1" s="1"/>
  <c r="G155" i="1"/>
  <c r="J155" i="1" s="1"/>
  <c r="G123" i="1"/>
  <c r="K123" i="1" s="1"/>
  <c r="G91" i="1"/>
  <c r="G59" i="1"/>
  <c r="K59" i="1" s="1"/>
  <c r="G27" i="1"/>
  <c r="J27" i="1" s="1"/>
  <c r="G170" i="1"/>
  <c r="J170" i="1" s="1"/>
  <c r="G138" i="1"/>
  <c r="K138" i="1" s="1"/>
  <c r="G110" i="1"/>
  <c r="I110" i="1" s="1"/>
  <c r="G74" i="1"/>
  <c r="K74" i="1" s="1"/>
  <c r="G50" i="1"/>
  <c r="I50" i="1" s="1"/>
  <c r="G34" i="1"/>
  <c r="K34" i="1" s="1"/>
  <c r="G18" i="1"/>
  <c r="J18" i="1" s="1"/>
  <c r="G169" i="1"/>
  <c r="I169" i="1" s="1"/>
  <c r="G153" i="1"/>
  <c r="K153" i="1" s="1"/>
  <c r="G137" i="1"/>
  <c r="K137" i="1" s="1"/>
  <c r="G121" i="1"/>
  <c r="I121" i="1" s="1"/>
  <c r="G105" i="1"/>
  <c r="J105" i="1" s="1"/>
  <c r="G89" i="1"/>
  <c r="K89" i="1" s="1"/>
  <c r="G73" i="1"/>
  <c r="I73" i="1" s="1"/>
  <c r="G57" i="1"/>
  <c r="K57" i="1" s="1"/>
  <c r="G41" i="1"/>
  <c r="J41" i="1" s="1"/>
  <c r="G25" i="1"/>
  <c r="I25" i="1" s="1"/>
  <c r="G9" i="1"/>
  <c r="H9" i="1" s="1"/>
  <c r="G151" i="1"/>
  <c r="I151" i="1" s="1"/>
  <c r="G119" i="1"/>
  <c r="H119" i="1" s="1"/>
  <c r="L119" i="1" s="1"/>
  <c r="G87" i="1"/>
  <c r="I87" i="1" s="1"/>
  <c r="G55" i="1"/>
  <c r="I55" i="1" s="1"/>
  <c r="G23" i="1"/>
  <c r="K23" i="1" s="1"/>
  <c r="G166" i="1"/>
  <c r="K166" i="1" s="1"/>
  <c r="G134" i="1"/>
  <c r="G98" i="1"/>
  <c r="H98" i="1" s="1"/>
  <c r="G70" i="1"/>
  <c r="H70" i="1" s="1"/>
  <c r="G7" i="1"/>
  <c r="K7" i="1" s="1"/>
  <c r="G164" i="1"/>
  <c r="J164" i="1" s="1"/>
  <c r="G148" i="1"/>
  <c r="H148" i="1" s="1"/>
  <c r="G132" i="1"/>
  <c r="I132" i="1" s="1"/>
  <c r="G116" i="1"/>
  <c r="H116" i="1" s="1"/>
  <c r="G100" i="1"/>
  <c r="G84" i="1"/>
  <c r="H84" i="1" s="1"/>
  <c r="L84" i="1" s="1"/>
  <c r="G68" i="1"/>
  <c r="K68" i="1" s="1"/>
  <c r="G52" i="1"/>
  <c r="J52" i="1" s="1"/>
  <c r="G36" i="1"/>
  <c r="H36" i="1" s="1"/>
  <c r="L36" i="1" s="1"/>
  <c r="G20" i="1"/>
  <c r="K20" i="1" s="1"/>
  <c r="G178" i="1"/>
  <c r="H178" i="1" s="1"/>
  <c r="H24" i="1" l="1"/>
  <c r="L24" i="1" s="1"/>
  <c r="H137" i="1"/>
  <c r="L137" i="1" s="1"/>
  <c r="I16" i="1"/>
  <c r="H146" i="1"/>
  <c r="J162" i="1"/>
  <c r="H118" i="1"/>
  <c r="K130" i="1"/>
  <c r="K83" i="1"/>
  <c r="H179" i="1"/>
  <c r="I54" i="1"/>
  <c r="K35" i="1"/>
  <c r="K27" i="1"/>
  <c r="I48" i="1"/>
  <c r="H130" i="1"/>
  <c r="H83" i="1"/>
  <c r="L83" i="1" s="1"/>
  <c r="I179" i="1"/>
  <c r="J101" i="1"/>
  <c r="I40" i="1"/>
  <c r="H31" i="1"/>
  <c r="L31" i="1" s="1"/>
  <c r="K82" i="1"/>
  <c r="I6" i="1"/>
  <c r="I178" i="1"/>
  <c r="J178" i="1"/>
  <c r="H167" i="1"/>
  <c r="I176" i="1"/>
  <c r="H69" i="1"/>
  <c r="J130" i="1"/>
  <c r="I83" i="1"/>
  <c r="K179" i="1"/>
  <c r="J24" i="1"/>
  <c r="K56" i="1"/>
  <c r="K54" i="1"/>
  <c r="I114" i="1"/>
  <c r="K62" i="1"/>
  <c r="H120" i="1"/>
  <c r="L120" i="1" s="1"/>
  <c r="J106" i="1"/>
  <c r="K142" i="1"/>
  <c r="H54" i="1"/>
  <c r="L54" i="1" s="1"/>
  <c r="J114" i="1"/>
  <c r="I146" i="1"/>
  <c r="K5" i="1"/>
  <c r="H131" i="1"/>
  <c r="L131" i="1" s="1"/>
  <c r="I82" i="1"/>
  <c r="J103" i="1"/>
  <c r="I49" i="1"/>
  <c r="J113" i="1"/>
  <c r="J58" i="1"/>
  <c r="K115" i="1"/>
  <c r="L115" i="1" s="1"/>
  <c r="J115" i="1"/>
  <c r="I52" i="1"/>
  <c r="H138" i="1"/>
  <c r="L138" i="1" s="1"/>
  <c r="H27" i="1"/>
  <c r="L27" i="1" s="1"/>
  <c r="I123" i="1"/>
  <c r="J176" i="1"/>
  <c r="K106" i="1"/>
  <c r="H114" i="1"/>
  <c r="L114" i="1" s="1"/>
  <c r="K146" i="1"/>
  <c r="H35" i="1"/>
  <c r="I131" i="1"/>
  <c r="H82" i="1"/>
  <c r="L82" i="1" s="1"/>
  <c r="H103" i="1"/>
  <c r="L103" i="1" s="1"/>
  <c r="K17" i="1"/>
  <c r="H113" i="1"/>
  <c r="L113" i="1" s="1"/>
  <c r="J126" i="1"/>
  <c r="I115" i="1"/>
  <c r="H132" i="1"/>
  <c r="J55" i="1"/>
  <c r="I41" i="1"/>
  <c r="I57" i="1"/>
  <c r="J89" i="1"/>
  <c r="H18" i="1"/>
  <c r="I124" i="1"/>
  <c r="I33" i="1"/>
  <c r="I65" i="1"/>
  <c r="I158" i="1"/>
  <c r="I175" i="1"/>
  <c r="H52" i="1"/>
  <c r="J116" i="1"/>
  <c r="J98" i="1"/>
  <c r="H41" i="1"/>
  <c r="H57" i="1"/>
  <c r="L57" i="1" s="1"/>
  <c r="J137" i="1"/>
  <c r="K18" i="1"/>
  <c r="J110" i="1"/>
  <c r="H123" i="1"/>
  <c r="L123" i="1" s="1"/>
  <c r="H28" i="1"/>
  <c r="L28" i="1" s="1"/>
  <c r="H92" i="1"/>
  <c r="I118" i="1"/>
  <c r="H33" i="1"/>
  <c r="H65" i="1"/>
  <c r="L65" i="1" s="1"/>
  <c r="H62" i="1"/>
  <c r="L62" i="1" s="1"/>
  <c r="H48" i="1"/>
  <c r="L48" i="1" s="1"/>
  <c r="J80" i="1"/>
  <c r="I144" i="1"/>
  <c r="K101" i="1"/>
  <c r="L101" i="1" s="1"/>
  <c r="H133" i="1"/>
  <c r="J66" i="1"/>
  <c r="J104" i="1"/>
  <c r="I106" i="1"/>
  <c r="H142" i="1"/>
  <c r="H63" i="1"/>
  <c r="L63" i="1" s="1"/>
  <c r="I86" i="1"/>
  <c r="K99" i="1"/>
  <c r="H12" i="1"/>
  <c r="L12" i="1" s="1"/>
  <c r="K49" i="1"/>
  <c r="K94" i="1"/>
  <c r="I171" i="1"/>
  <c r="I46" i="1"/>
  <c r="I102" i="1"/>
  <c r="K52" i="1"/>
  <c r="H55" i="1"/>
  <c r="K41" i="1"/>
  <c r="I18" i="1"/>
  <c r="J123" i="1"/>
  <c r="K28" i="1"/>
  <c r="K33" i="1"/>
  <c r="K48" i="1"/>
  <c r="H80" i="1"/>
  <c r="J158" i="1"/>
  <c r="I101" i="1"/>
  <c r="K133" i="1"/>
  <c r="K104" i="1"/>
  <c r="J46" i="1"/>
  <c r="H102" i="1"/>
  <c r="L102" i="1" s="1"/>
  <c r="K162" i="1"/>
  <c r="H104" i="1"/>
  <c r="I142" i="1"/>
  <c r="I31" i="1"/>
  <c r="J63" i="1"/>
  <c r="H99" i="1"/>
  <c r="L99" i="1" s="1"/>
  <c r="K81" i="1"/>
  <c r="J94" i="1"/>
  <c r="K46" i="1"/>
  <c r="H162" i="1"/>
  <c r="L162" i="1" s="1"/>
  <c r="J6" i="1"/>
  <c r="J134" i="1"/>
  <c r="K134" i="1"/>
  <c r="K91" i="1"/>
  <c r="I91" i="1"/>
  <c r="J10" i="1"/>
  <c r="H10" i="1"/>
  <c r="L10" i="1" s="1"/>
  <c r="J161" i="1"/>
  <c r="K161" i="1"/>
  <c r="J11" i="1"/>
  <c r="H11" i="1"/>
  <c r="L11" i="1" s="1"/>
  <c r="J127" i="1"/>
  <c r="H127" i="1"/>
  <c r="I127" i="1"/>
  <c r="J42" i="1"/>
  <c r="H42" i="1"/>
  <c r="K42" i="1"/>
  <c r="K21" i="1"/>
  <c r="I21" i="1"/>
  <c r="J117" i="1"/>
  <c r="H117" i="1"/>
  <c r="I117" i="1"/>
  <c r="H7" i="1"/>
  <c r="L7" i="1" s="1"/>
  <c r="I134" i="1"/>
  <c r="K87" i="1"/>
  <c r="K25" i="1"/>
  <c r="K105" i="1"/>
  <c r="I161" i="1"/>
  <c r="K11" i="1"/>
  <c r="J139" i="1"/>
  <c r="H90" i="1"/>
  <c r="I90" i="1"/>
  <c r="I30" i="1"/>
  <c r="H30" i="1"/>
  <c r="K30" i="1"/>
  <c r="H19" i="1"/>
  <c r="L19" i="1" s="1"/>
  <c r="J19" i="1"/>
  <c r="I19" i="1"/>
  <c r="K127" i="1"/>
  <c r="I38" i="1"/>
  <c r="K38" i="1"/>
  <c r="H38" i="1"/>
  <c r="L38" i="1" s="1"/>
  <c r="I36" i="1"/>
  <c r="J100" i="1"/>
  <c r="I100" i="1"/>
  <c r="J87" i="1"/>
  <c r="J153" i="1"/>
  <c r="J34" i="1"/>
  <c r="I34" i="1"/>
  <c r="K10" i="1"/>
  <c r="K129" i="1"/>
  <c r="J129" i="1"/>
  <c r="H129" i="1"/>
  <c r="L129" i="1" s="1"/>
  <c r="J111" i="1"/>
  <c r="I111" i="1"/>
  <c r="J30" i="1"/>
  <c r="J168" i="1"/>
  <c r="I168" i="1"/>
  <c r="J95" i="1"/>
  <c r="H95" i="1"/>
  <c r="L95" i="1" s="1"/>
  <c r="I95" i="1"/>
  <c r="H159" i="1"/>
  <c r="I159" i="1"/>
  <c r="J45" i="1"/>
  <c r="I45" i="1"/>
  <c r="K45" i="1"/>
  <c r="I125" i="1"/>
  <c r="H125" i="1"/>
  <c r="L125" i="1" s="1"/>
  <c r="J173" i="1"/>
  <c r="H173" i="1"/>
  <c r="I173" i="1"/>
  <c r="J160" i="1"/>
  <c r="I160" i="1"/>
  <c r="J143" i="1"/>
  <c r="H143" i="1"/>
  <c r="L143" i="1" s="1"/>
  <c r="I143" i="1"/>
  <c r="I149" i="1"/>
  <c r="H149" i="1"/>
  <c r="K178" i="1"/>
  <c r="L178" i="1" s="1"/>
  <c r="I68" i="1"/>
  <c r="H68" i="1"/>
  <c r="L68" i="1" s="1"/>
  <c r="K116" i="1"/>
  <c r="L116" i="1" s="1"/>
  <c r="I116" i="1"/>
  <c r="J132" i="1"/>
  <c r="I164" i="1"/>
  <c r="H134" i="1"/>
  <c r="L134" i="1" s="1"/>
  <c r="H87" i="1"/>
  <c r="L87" i="1" s="1"/>
  <c r="J119" i="1"/>
  <c r="I119" i="1"/>
  <c r="H153" i="1"/>
  <c r="L153" i="1" s="1"/>
  <c r="J169" i="1"/>
  <c r="K169" i="1"/>
  <c r="H34" i="1"/>
  <c r="L34" i="1" s="1"/>
  <c r="K92" i="1"/>
  <c r="J92" i="1"/>
  <c r="H124" i="1"/>
  <c r="L124" i="1" s="1"/>
  <c r="I10" i="1"/>
  <c r="I129" i="1"/>
  <c r="J26" i="1"/>
  <c r="H26" i="1"/>
  <c r="K26" i="1"/>
  <c r="H111" i="1"/>
  <c r="I136" i="1"/>
  <c r="J136" i="1"/>
  <c r="J8" i="1"/>
  <c r="H8" i="1"/>
  <c r="L8" i="1" s="1"/>
  <c r="I8" i="1"/>
  <c r="K95" i="1"/>
  <c r="K159" i="1"/>
  <c r="H45" i="1"/>
  <c r="K93" i="1"/>
  <c r="J93" i="1"/>
  <c r="K125" i="1"/>
  <c r="K173" i="1"/>
  <c r="K108" i="1"/>
  <c r="I108" i="1"/>
  <c r="H108" i="1"/>
  <c r="K145" i="1"/>
  <c r="J145" i="1"/>
  <c r="H145" i="1"/>
  <c r="I42" i="1"/>
  <c r="J32" i="1"/>
  <c r="H32" i="1"/>
  <c r="K32" i="1"/>
  <c r="I96" i="1"/>
  <c r="J96" i="1"/>
  <c r="K143" i="1"/>
  <c r="K85" i="1"/>
  <c r="J85" i="1"/>
  <c r="K149" i="1"/>
  <c r="J2" i="1"/>
  <c r="I2" i="1"/>
  <c r="H2" i="1"/>
  <c r="L2" i="1" s="1"/>
  <c r="J7" i="1"/>
  <c r="I7" i="1"/>
  <c r="H105" i="1"/>
  <c r="L105" i="1" s="1"/>
  <c r="I105" i="1"/>
  <c r="J3" i="1"/>
  <c r="H3" i="1"/>
  <c r="L3" i="1" s="1"/>
  <c r="K139" i="1"/>
  <c r="H139" i="1"/>
  <c r="L139" i="1" s="1"/>
  <c r="J88" i="1"/>
  <c r="H88" i="1"/>
  <c r="L88" i="1" s="1"/>
  <c r="K88" i="1"/>
  <c r="K61" i="1"/>
  <c r="L61" i="1" s="1"/>
  <c r="I61" i="1"/>
  <c r="H109" i="1"/>
  <c r="L109" i="1" s="1"/>
  <c r="J109" i="1"/>
  <c r="K109" i="1"/>
  <c r="J79" i="1"/>
  <c r="H79" i="1"/>
  <c r="I79" i="1"/>
  <c r="I14" i="1"/>
  <c r="H14" i="1"/>
  <c r="K14" i="1"/>
  <c r="K98" i="1"/>
  <c r="L98" i="1" s="1"/>
  <c r="I98" i="1"/>
  <c r="H151" i="1"/>
  <c r="K151" i="1"/>
  <c r="I153" i="1"/>
  <c r="I138" i="1"/>
  <c r="J138" i="1"/>
  <c r="J91" i="1"/>
  <c r="I47" i="1"/>
  <c r="K47" i="1"/>
  <c r="L104" i="1"/>
  <c r="H152" i="1"/>
  <c r="K152" i="1"/>
  <c r="J152" i="1"/>
  <c r="I29" i="1"/>
  <c r="K29" i="1"/>
  <c r="H157" i="1"/>
  <c r="I157" i="1"/>
  <c r="K76" i="1"/>
  <c r="J76" i="1"/>
  <c r="H76" i="1"/>
  <c r="L76" i="1" s="1"/>
  <c r="I140" i="1"/>
  <c r="J140" i="1"/>
  <c r="J177" i="1"/>
  <c r="K177" i="1"/>
  <c r="J43" i="1"/>
  <c r="H43" i="1"/>
  <c r="L43" i="1" s="1"/>
  <c r="K171" i="1"/>
  <c r="H171" i="1"/>
  <c r="J64" i="1"/>
  <c r="I64" i="1"/>
  <c r="H64" i="1"/>
  <c r="L64" i="1" s="1"/>
  <c r="K79" i="1"/>
  <c r="H21" i="1"/>
  <c r="L21" i="1" s="1"/>
  <c r="K117" i="1"/>
  <c r="H51" i="1"/>
  <c r="L51" i="1" s="1"/>
  <c r="J51" i="1"/>
  <c r="I51" i="1"/>
  <c r="J4" i="1"/>
  <c r="I4" i="1"/>
  <c r="H4" i="1"/>
  <c r="L4" i="1" s="1"/>
  <c r="K118" i="1"/>
  <c r="H176" i="1"/>
  <c r="L176" i="1" s="1"/>
  <c r="H158" i="1"/>
  <c r="L158" i="1" s="1"/>
  <c r="K175" i="1"/>
  <c r="L175" i="1" s="1"/>
  <c r="I56" i="1"/>
  <c r="I120" i="1"/>
  <c r="H86" i="1"/>
  <c r="L86" i="1" s="1"/>
  <c r="I99" i="1"/>
  <c r="J131" i="1"/>
  <c r="K12" i="1"/>
  <c r="H49" i="1"/>
  <c r="I81" i="1"/>
  <c r="J20" i="1"/>
  <c r="K84" i="1"/>
  <c r="J60" i="1"/>
  <c r="J37" i="1"/>
  <c r="J165" i="1"/>
  <c r="J44" i="1"/>
  <c r="K172" i="1"/>
  <c r="L172" i="1" s="1"/>
  <c r="K128" i="1"/>
  <c r="J15" i="1"/>
  <c r="J53" i="1"/>
  <c r="H20" i="1"/>
  <c r="L20" i="1" s="1"/>
  <c r="K100" i="1"/>
  <c r="H89" i="1"/>
  <c r="L89" i="1" s="1"/>
  <c r="K121" i="1"/>
  <c r="K50" i="1"/>
  <c r="H59" i="1"/>
  <c r="L59" i="1" s="1"/>
  <c r="H155" i="1"/>
  <c r="H156" i="1"/>
  <c r="H122" i="1"/>
  <c r="K122" i="1"/>
  <c r="J112" i="1"/>
  <c r="K144" i="1"/>
  <c r="J47" i="1"/>
  <c r="I37" i="1"/>
  <c r="H165" i="1"/>
  <c r="L165" i="1" s="1"/>
  <c r="J72" i="1"/>
  <c r="I13" i="1"/>
  <c r="I20" i="1"/>
  <c r="K36" i="1"/>
  <c r="J68" i="1"/>
  <c r="I84" i="1"/>
  <c r="H100" i="1"/>
  <c r="L100" i="1" s="1"/>
  <c r="K132" i="1"/>
  <c r="I148" i="1"/>
  <c r="H164" i="1"/>
  <c r="J70" i="1"/>
  <c r="K70" i="1"/>
  <c r="L70" i="1" s="1"/>
  <c r="J166" i="1"/>
  <c r="H23" i="1"/>
  <c r="L23" i="1" s="1"/>
  <c r="J23" i="1"/>
  <c r="K55" i="1"/>
  <c r="J151" i="1"/>
  <c r="K9" i="1"/>
  <c r="L9" i="1" s="1"/>
  <c r="H25" i="1"/>
  <c r="L25" i="1" s="1"/>
  <c r="J57" i="1"/>
  <c r="J73" i="1"/>
  <c r="I89" i="1"/>
  <c r="H121" i="1"/>
  <c r="J121" i="1"/>
  <c r="I137" i="1"/>
  <c r="J50" i="1"/>
  <c r="I74" i="1"/>
  <c r="H110" i="1"/>
  <c r="K110" i="1"/>
  <c r="I170" i="1"/>
  <c r="I59" i="1"/>
  <c r="J59" i="1"/>
  <c r="H91" i="1"/>
  <c r="L91" i="1" s="1"/>
  <c r="K155" i="1"/>
  <c r="J28" i="1"/>
  <c r="I60" i="1"/>
  <c r="J156" i="1"/>
  <c r="K156" i="1"/>
  <c r="H71" i="1"/>
  <c r="L71" i="1" s="1"/>
  <c r="J71" i="1"/>
  <c r="H135" i="1"/>
  <c r="L135" i="1" s="1"/>
  <c r="K167" i="1"/>
  <c r="J65" i="1"/>
  <c r="J97" i="1"/>
  <c r="J62" i="1"/>
  <c r="I122" i="1"/>
  <c r="I75" i="1"/>
  <c r="J75" i="1"/>
  <c r="K16" i="1"/>
  <c r="K80" i="1"/>
  <c r="I112" i="1"/>
  <c r="H144" i="1"/>
  <c r="L144" i="1" s="1"/>
  <c r="J90" i="1"/>
  <c r="K90" i="1"/>
  <c r="H47" i="1"/>
  <c r="L47" i="1" s="1"/>
  <c r="J175" i="1"/>
  <c r="K37" i="1"/>
  <c r="I69" i="1"/>
  <c r="J133" i="1"/>
  <c r="I165" i="1"/>
  <c r="I66" i="1"/>
  <c r="K19" i="1"/>
  <c r="K147" i="1"/>
  <c r="I24" i="1"/>
  <c r="K40" i="1"/>
  <c r="H72" i="1"/>
  <c r="K72" i="1"/>
  <c r="I88" i="1"/>
  <c r="K136" i="1"/>
  <c r="L136" i="1" s="1"/>
  <c r="I152" i="1"/>
  <c r="H168" i="1"/>
  <c r="J78" i="1"/>
  <c r="K78" i="1"/>
  <c r="J174" i="1"/>
  <c r="J31" i="1"/>
  <c r="K63" i="1"/>
  <c r="J159" i="1"/>
  <c r="K13" i="1"/>
  <c r="H29" i="1"/>
  <c r="L29" i="1" s="1"/>
  <c r="J61" i="1"/>
  <c r="J77" i="1"/>
  <c r="I93" i="1"/>
  <c r="J125" i="1"/>
  <c r="I141" i="1"/>
  <c r="K157" i="1"/>
  <c r="K22" i="1"/>
  <c r="H22" i="1"/>
  <c r="J38" i="1"/>
  <c r="H5" i="1"/>
  <c r="L5" i="1" s="1"/>
  <c r="I67" i="1"/>
  <c r="J67" i="1"/>
  <c r="K163" i="1"/>
  <c r="J12" i="1"/>
  <c r="I44" i="1"/>
  <c r="K140" i="1"/>
  <c r="I172" i="1"/>
  <c r="J150" i="1"/>
  <c r="H39" i="1"/>
  <c r="L39" i="1" s="1"/>
  <c r="J39" i="1"/>
  <c r="K103" i="1"/>
  <c r="H17" i="1"/>
  <c r="L17" i="1" s="1"/>
  <c r="H81" i="1"/>
  <c r="I113" i="1"/>
  <c r="H94" i="1"/>
  <c r="I154" i="1"/>
  <c r="I107" i="1"/>
  <c r="J107" i="1"/>
  <c r="K96" i="1"/>
  <c r="I128" i="1"/>
  <c r="H160" i="1"/>
  <c r="I58" i="1"/>
  <c r="H126" i="1"/>
  <c r="K126" i="1"/>
  <c r="K15" i="1"/>
  <c r="J21" i="1"/>
  <c r="K53" i="1"/>
  <c r="L53" i="1" s="1"/>
  <c r="I85" i="1"/>
  <c r="J149" i="1"/>
  <c r="J14" i="1"/>
  <c r="K51" i="1"/>
  <c r="K148" i="1"/>
  <c r="L148" i="1" s="1"/>
  <c r="J9" i="1"/>
  <c r="H73" i="1"/>
  <c r="J135" i="1"/>
  <c r="H97" i="1"/>
  <c r="K112" i="1"/>
  <c r="J13" i="1"/>
  <c r="H77" i="1"/>
  <c r="J141" i="1"/>
  <c r="J36" i="1"/>
  <c r="J84" i="1"/>
  <c r="J148" i="1"/>
  <c r="K164" i="1"/>
  <c r="I70" i="1"/>
  <c r="I166" i="1"/>
  <c r="I23" i="1"/>
  <c r="I9" i="1"/>
  <c r="J25" i="1"/>
  <c r="K73" i="1"/>
  <c r="H50" i="1"/>
  <c r="L50" i="1" s="1"/>
  <c r="H74" i="1"/>
  <c r="L74" i="1" s="1"/>
  <c r="H170" i="1"/>
  <c r="K170" i="1"/>
  <c r="H60" i="1"/>
  <c r="L60" i="1" s="1"/>
  <c r="I71" i="1"/>
  <c r="I135" i="1"/>
  <c r="J167" i="1"/>
  <c r="K97" i="1"/>
  <c r="K75" i="1"/>
  <c r="J16" i="1"/>
  <c r="K69" i="1"/>
  <c r="L69" i="1" s="1"/>
  <c r="H147" i="1"/>
  <c r="L147" i="1" s="1"/>
  <c r="J40" i="1"/>
  <c r="K168" i="1"/>
  <c r="I78" i="1"/>
  <c r="I174" i="1"/>
  <c r="J29" i="1"/>
  <c r="K77" i="1"/>
  <c r="H93" i="1"/>
  <c r="L93" i="1" s="1"/>
  <c r="H141" i="1"/>
  <c r="L141" i="1" s="1"/>
  <c r="J157" i="1"/>
  <c r="I22" i="1"/>
  <c r="J5" i="1"/>
  <c r="H67" i="1"/>
  <c r="L67" i="1" s="1"/>
  <c r="H163" i="1"/>
  <c r="H44" i="1"/>
  <c r="L44" i="1" s="1"/>
  <c r="J172" i="1"/>
  <c r="I150" i="1"/>
  <c r="I39" i="1"/>
  <c r="J17" i="1"/>
  <c r="H154" i="1"/>
  <c r="K154" i="1"/>
  <c r="H107" i="1"/>
  <c r="L107" i="1" s="1"/>
  <c r="J128" i="1"/>
  <c r="K160" i="1"/>
  <c r="I15" i="1"/>
  <c r="I53" i="1"/>
  <c r="H85" i="1"/>
  <c r="H166" i="1"/>
  <c r="L166" i="1" s="1"/>
  <c r="K119" i="1"/>
  <c r="H169" i="1"/>
  <c r="L169" i="1" s="1"/>
  <c r="J74" i="1"/>
  <c r="I27" i="1"/>
  <c r="I155" i="1"/>
  <c r="J124" i="1"/>
  <c r="K3" i="1"/>
  <c r="H161" i="1"/>
  <c r="I11" i="1"/>
  <c r="K111" i="1"/>
  <c r="K66" i="1"/>
  <c r="L66" i="1" s="1"/>
  <c r="I147" i="1"/>
  <c r="H56" i="1"/>
  <c r="L56" i="1" s="1"/>
  <c r="J120" i="1"/>
  <c r="H174" i="1"/>
  <c r="L174" i="1" s="1"/>
  <c r="J86" i="1"/>
  <c r="I35" i="1"/>
  <c r="I163" i="1"/>
  <c r="H150" i="1"/>
  <c r="L150" i="1" s="1"/>
  <c r="H177" i="1"/>
  <c r="L177" i="1" s="1"/>
  <c r="I43" i="1"/>
  <c r="K58" i="1"/>
  <c r="J102" i="1"/>
  <c r="K6" i="1"/>
  <c r="L6" i="1" s="1"/>
  <c r="L94" i="1" l="1"/>
  <c r="L132" i="1"/>
  <c r="L118" i="1"/>
  <c r="L127" i="1"/>
  <c r="L80" i="1"/>
  <c r="L90" i="1"/>
  <c r="L130" i="1"/>
  <c r="L167" i="1"/>
  <c r="L55" i="1"/>
  <c r="L35" i="1"/>
  <c r="L92" i="1"/>
  <c r="L33" i="1"/>
  <c r="L52" i="1"/>
  <c r="L146" i="1"/>
  <c r="L179" i="1"/>
  <c r="L77" i="1"/>
  <c r="L155" i="1"/>
  <c r="L142" i="1"/>
  <c r="L161" i="1"/>
  <c r="L22" i="1"/>
  <c r="L108" i="1"/>
  <c r="L30" i="1"/>
  <c r="L133" i="1"/>
  <c r="L41" i="1"/>
  <c r="L85" i="1"/>
  <c r="L81" i="1"/>
  <c r="L18" i="1"/>
  <c r="L117" i="1"/>
  <c r="L163" i="1"/>
  <c r="L97" i="1"/>
  <c r="L156" i="1"/>
  <c r="L49" i="1"/>
  <c r="L171" i="1"/>
  <c r="L45" i="1"/>
  <c r="L111" i="1"/>
  <c r="L126" i="1"/>
  <c r="L110" i="1"/>
  <c r="L170" i="1"/>
  <c r="L160" i="1"/>
  <c r="L72" i="1"/>
  <c r="L164" i="1"/>
  <c r="L122" i="1"/>
  <c r="L32" i="1"/>
  <c r="L157" i="1"/>
  <c r="L151" i="1"/>
  <c r="L79" i="1"/>
  <c r="L154" i="1"/>
  <c r="L73" i="1"/>
  <c r="L168" i="1"/>
  <c r="L121" i="1"/>
  <c r="L152" i="1"/>
  <c r="L14" i="1"/>
  <c r="L145" i="1"/>
  <c r="L26" i="1"/>
  <c r="L149" i="1"/>
  <c r="L173" i="1"/>
  <c r="L159" i="1"/>
  <c r="L42" i="1"/>
</calcChain>
</file>

<file path=xl/sharedStrings.xml><?xml version="1.0" encoding="utf-8"?>
<sst xmlns="http://schemas.openxmlformats.org/spreadsheetml/2006/main" count="193" uniqueCount="192">
  <si>
    <t>TPL_name</t>
  </si>
  <si>
    <t>TPL_fam_count</t>
  </si>
  <si>
    <t>Assess_count</t>
  </si>
  <si>
    <t>Achariaceae</t>
  </si>
  <si>
    <t>Hamamelidaceae</t>
  </si>
  <si>
    <t>Haemodoraceae</t>
  </si>
  <si>
    <t>Elaeagnaceae</t>
  </si>
  <si>
    <t>Molluginaceae</t>
  </si>
  <si>
    <t>Cannabaceae</t>
  </si>
  <si>
    <t>Simaroubaceae</t>
  </si>
  <si>
    <t>Peraceae</t>
  </si>
  <si>
    <t>Sabiaceae</t>
  </si>
  <si>
    <t>Alismataceae</t>
  </si>
  <si>
    <t>Calophyllaceae</t>
  </si>
  <si>
    <t>Buxaceae</t>
  </si>
  <si>
    <t>Monimiaceae</t>
  </si>
  <si>
    <t>Montiaceae</t>
  </si>
  <si>
    <t>Marcgraviaceae</t>
  </si>
  <si>
    <t>Rhizophoraceae</t>
  </si>
  <si>
    <t>Costaceae</t>
  </si>
  <si>
    <t>Styracaceae</t>
  </si>
  <si>
    <t>Hydrocharitaceae</t>
  </si>
  <si>
    <t>Marattiaceae</t>
  </si>
  <si>
    <t>Olacaceae</t>
  </si>
  <si>
    <t>Dipterocarpaceae</t>
  </si>
  <si>
    <t>Burmanniaceae</t>
  </si>
  <si>
    <t>Linderniaceae</t>
  </si>
  <si>
    <t>Cornaceae</t>
  </si>
  <si>
    <t>Hypoxidaceae</t>
  </si>
  <si>
    <t>Myristicaceae</t>
  </si>
  <si>
    <t>Pittosporaceae</t>
  </si>
  <si>
    <t>Actinidiaceae</t>
  </si>
  <si>
    <t>Potamogetonaceae</t>
  </si>
  <si>
    <t>Podocarpaceae</t>
  </si>
  <si>
    <t>Melanthiaceae</t>
  </si>
  <si>
    <t>Heliconiaceae</t>
  </si>
  <si>
    <t>Dichapetalaceae</t>
  </si>
  <si>
    <t>Cupressaceae</t>
  </si>
  <si>
    <t>Droseraceae</t>
  </si>
  <si>
    <t>Putranjivaceae</t>
  </si>
  <si>
    <t>Zamiaceae</t>
  </si>
  <si>
    <t>Symplocaceae</t>
  </si>
  <si>
    <t>Icacinaceae</t>
  </si>
  <si>
    <t>Vochysiaceae</t>
  </si>
  <si>
    <t>Zygophyllaceae</t>
  </si>
  <si>
    <t>Grossulariaceae</t>
  </si>
  <si>
    <t>Adoxaceae</t>
  </si>
  <si>
    <t>Dilleniaceae</t>
  </si>
  <si>
    <t>Cyclanthaceae</t>
  </si>
  <si>
    <t>Linaceae</t>
  </si>
  <si>
    <t>Phrymaceae</t>
  </si>
  <si>
    <t>Cistaceae</t>
  </si>
  <si>
    <t>Cunoniaceae</t>
  </si>
  <si>
    <t>Podostemaceae</t>
  </si>
  <si>
    <t>Portulacaceae</t>
  </si>
  <si>
    <t>Erythroxylaceae</t>
  </si>
  <si>
    <t>Smilacaceae</t>
  </si>
  <si>
    <t>Alstroemeriaceae</t>
  </si>
  <si>
    <t>Cleomaceae</t>
  </si>
  <si>
    <t>Magnoliaceae</t>
  </si>
  <si>
    <t>Betulaceae</t>
  </si>
  <si>
    <t>Hydrangeaceae</t>
  </si>
  <si>
    <t>Connaraceae</t>
  </si>
  <si>
    <t>Velloziaceae</t>
  </si>
  <si>
    <t>Colchicaceae</t>
  </si>
  <si>
    <t>Calceolariaceae</t>
  </si>
  <si>
    <t>Lentibulariaceae</t>
  </si>
  <si>
    <t>Loasaceae</t>
  </si>
  <si>
    <t>Goodeniaceae</t>
  </si>
  <si>
    <t>Lecythidaceae</t>
  </si>
  <si>
    <t>Loganiaceae</t>
  </si>
  <si>
    <t>Pinaceae</t>
  </si>
  <si>
    <t>Xyridaceae</t>
  </si>
  <si>
    <t>Selaginellaceae</t>
  </si>
  <si>
    <t>Theaceae</t>
  </si>
  <si>
    <t>Pentaphylacaceae</t>
  </si>
  <si>
    <t>Menispermaceae</t>
  </si>
  <si>
    <t>Nyctaginaceae</t>
  </si>
  <si>
    <t>Restionaceae</t>
  </si>
  <si>
    <t>Capparaceae</t>
  </si>
  <si>
    <t>Lycopodiaceae</t>
  </si>
  <si>
    <t>Balsaminaceae</t>
  </si>
  <si>
    <t>Aquifoliaceae</t>
  </si>
  <si>
    <t>Combretaceae</t>
  </si>
  <si>
    <t>Polemoniaceae</t>
  </si>
  <si>
    <t>Chrysobalanaceae</t>
  </si>
  <si>
    <t>Marantaceae</t>
  </si>
  <si>
    <t>Ochnaceae</t>
  </si>
  <si>
    <t>Juncaceae</t>
  </si>
  <si>
    <t>Lythraceae</t>
  </si>
  <si>
    <t>Aristolochiaceae</t>
  </si>
  <si>
    <t>Oxalidaceae</t>
  </si>
  <si>
    <t>Hypericaceae</t>
  </si>
  <si>
    <t>Dioscoreaceae</t>
  </si>
  <si>
    <t>Elaeocarpaceae</t>
  </si>
  <si>
    <t>Burseraceae</t>
  </si>
  <si>
    <t>Plumbaginaceae</t>
  </si>
  <si>
    <t>Meliaceae</t>
  </si>
  <si>
    <t>Anacardiaceae</t>
  </si>
  <si>
    <t>Commelinaceae</t>
  </si>
  <si>
    <t>Oleaceae</t>
  </si>
  <si>
    <t>Ebenaceae</t>
  </si>
  <si>
    <t>Berberidaceae</t>
  </si>
  <si>
    <t>Liliaceae</t>
  </si>
  <si>
    <t>Bignoniaceae</t>
  </si>
  <si>
    <t>Geraniaceae</t>
  </si>
  <si>
    <t>Violaceae</t>
  </si>
  <si>
    <t>Loranthaceae</t>
  </si>
  <si>
    <t>Rhamnaceae</t>
  </si>
  <si>
    <t>Saxifragaceae</t>
  </si>
  <si>
    <t>Caprifoliaceae</t>
  </si>
  <si>
    <t>Passifloraceae</t>
  </si>
  <si>
    <t>Onagraceae</t>
  </si>
  <si>
    <t>Cucurbitaceae</t>
  </si>
  <si>
    <t>Thymelaeaceae</t>
  </si>
  <si>
    <t>Santalaceae</t>
  </si>
  <si>
    <t>Papaveraceae</t>
  </si>
  <si>
    <t>Vitaceae</t>
  </si>
  <si>
    <t>Pandanaceae</t>
  </si>
  <si>
    <t>Clusiaceae</t>
  </si>
  <si>
    <t>Verbenaceae</t>
  </si>
  <si>
    <t>Fagaceae</t>
  </si>
  <si>
    <t>Polygalaceae</t>
  </si>
  <si>
    <t>Celastraceae</t>
  </si>
  <si>
    <t>Eriocaulaceae</t>
  </si>
  <si>
    <t>Malpighiaceae</t>
  </si>
  <si>
    <t>Moraceae</t>
  </si>
  <si>
    <t>Proteaceae</t>
  </si>
  <si>
    <t>Salicaceae</t>
  </si>
  <si>
    <t>Sapotaceae</t>
  </si>
  <si>
    <t>Xanthorrhoeaceae</t>
  </si>
  <si>
    <t>Convolvulaceae</t>
  </si>
  <si>
    <t>Urticaceae</t>
  </si>
  <si>
    <t>Polygonaceae</t>
  </si>
  <si>
    <t>Araliaceae</t>
  </si>
  <si>
    <t>Zingiberaceae</t>
  </si>
  <si>
    <t>Begoniaceae</t>
  </si>
  <si>
    <t>Scrophulariaceae</t>
  </si>
  <si>
    <t>Crassulaceae</t>
  </si>
  <si>
    <t>Orobanchaceae</t>
  </si>
  <si>
    <t>Plantaginaceae</t>
  </si>
  <si>
    <t>Rutaceae</t>
  </si>
  <si>
    <t>Sapindaceae</t>
  </si>
  <si>
    <t>Gentianaceae</t>
  </si>
  <si>
    <t>Annonaceae</t>
  </si>
  <si>
    <t>Phyllanthaceae</t>
  </si>
  <si>
    <t>Amaranthaceae</t>
  </si>
  <si>
    <t>Aizoaceae</t>
  </si>
  <si>
    <t>Amaryllidaceae</t>
  </si>
  <si>
    <t>Iridaceae</t>
  </si>
  <si>
    <t>Campanulaceae</t>
  </si>
  <si>
    <t>Arecaceae</t>
  </si>
  <si>
    <t>Cactaceae</t>
  </si>
  <si>
    <t>Piperaceae</t>
  </si>
  <si>
    <t>Solanaceae</t>
  </si>
  <si>
    <t>Ranunculaceae</t>
  </si>
  <si>
    <t>Caryophyllaceae</t>
  </si>
  <si>
    <t>Primulaceae</t>
  </si>
  <si>
    <t>Boraginaceae</t>
  </si>
  <si>
    <t>Lauraceae</t>
  </si>
  <si>
    <t>Asparagaceae</t>
  </si>
  <si>
    <t>Gesneriaceae</t>
  </si>
  <si>
    <t>Bromeliaceae</t>
  </si>
  <si>
    <t>Araceae</t>
  </si>
  <si>
    <t>Apiaceae</t>
  </si>
  <si>
    <t>Ericaceae</t>
  </si>
  <si>
    <t>Acanthaceae</t>
  </si>
  <si>
    <t>Melastomataceae</t>
  </si>
  <si>
    <t>Brassicaceae</t>
  </si>
  <si>
    <t>Malvaceae</t>
  </si>
  <si>
    <t>Rosaceae</t>
  </si>
  <si>
    <t>Apocynaceae</t>
  </si>
  <si>
    <t>Myrtaceae</t>
  </si>
  <si>
    <t>Cyperaceae</t>
  </si>
  <si>
    <t>Euphorbiaceae</t>
  </si>
  <si>
    <t>Lamiaceae</t>
  </si>
  <si>
    <t>Poaceae</t>
  </si>
  <si>
    <t>Rubiaceae</t>
  </si>
  <si>
    <t>Orchidaceae</t>
  </si>
  <si>
    <t>Proportion assessed</t>
  </si>
  <si>
    <t>Under - Over</t>
  </si>
  <si>
    <t>95% lower CI</t>
  </si>
  <si>
    <t>99.7% upper CI</t>
  </si>
  <si>
    <t>95% CI</t>
  </si>
  <si>
    <t>99.7% CI</t>
  </si>
  <si>
    <t>Leguminosae</t>
  </si>
  <si>
    <t>Compositae</t>
  </si>
  <si>
    <t>Average</t>
  </si>
  <si>
    <t>Standard error</t>
  </si>
  <si>
    <t>Under</t>
  </si>
  <si>
    <t>Over</t>
  </si>
  <si>
    <t>TPL_species_count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</si>
</sst>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18" fillId="0" borderId="10" xfId="42" applyFont="1" applyFill="1" applyBorder="1" applyAlignment="1">
      <alignment horizontal="right" wrapText="1"/>
    </xf>
    <xf numFmtId="0" fontId="18" fillId="0" borderId="10" xfId="42" applyFont="1" applyFill="1" applyBorder="1" applyAlignment="1">
      <alignment wrapText="1"/>
    </xf>
    <xf numFmtId="0" fontId="19" fillId="0" borderId="0" xfId="42"/>
    <xf numFmtId="0" fontId="16" fillId="0" borderId="0" xfId="0" applyFont="1" applyFill="1"/>
    <xf numFmtId="0" fontId="16" fillId="0" borderId="0" xfId="0" applyFont="1"/>
    <xf numFmtId="0" fontId="18" fillId="0" borderId="0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Table S4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S4'!$E$1</c:f>
              <c:strCache>
                <c:ptCount val="1"/>
                <c:pt idx="0">
                  <c:v>Proportion assessed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29397866362611E-2"/>
                  <c:y val="-2.416532748274083E-2"/>
                </c:manualLayout>
              </c:layout>
              <c:tx>
                <c:rich>
                  <a:bodyPr/>
                  <a:lstStyle/>
                  <a:p>
                    <a:fld id="{CEF5BDED-CD52-4B48-88DD-D67B520ED7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ABB317-4F3D-4109-8764-51731532D64A}" type="CELLRANGE">
                      <a:rPr lang="en-GB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FB3769-BDCE-4B41-9D5C-4A0C5EBEAE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01A50C6-1E7F-4BB1-8A0D-26E65CBF34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6.9316486359461424E-3"/>
                  <c:y val="1.3828125487532823E-2"/>
                </c:manualLayout>
              </c:layout>
              <c:tx>
                <c:rich>
                  <a:bodyPr/>
                  <a:lstStyle/>
                  <a:p>
                    <a:fld id="{E7A4F324-C59E-4BA7-B5F1-0601B14911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2.1652409779420933E-3"/>
                  <c:y val="2.1876330796494849E-2"/>
                </c:manualLayout>
              </c:layout>
              <c:tx>
                <c:rich>
                  <a:bodyPr/>
                  <a:lstStyle/>
                  <a:p>
                    <a:fld id="{5B3DBEDC-1AD2-448C-A735-93F0E21040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49AF185-3BDA-47BA-97D1-F211E26968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>
                <c:manualLayout>
                  <c:x val="1.3019112828276095E-2"/>
                  <c:y val="-2.200124552853315E-2"/>
                </c:manualLayout>
              </c:layout>
              <c:tx>
                <c:rich>
                  <a:bodyPr/>
                  <a:lstStyle/>
                  <a:p>
                    <a:fld id="{121FD96A-B684-4ECB-8F6C-0B61AA4F56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501245100383635E-2"/>
                  <c:y val="3.0061610161814096E-2"/>
                </c:manualLayout>
              </c:layout>
              <c:tx>
                <c:rich>
                  <a:bodyPr/>
                  <a:lstStyle/>
                  <a:p>
                    <a:fld id="{6A68F382-35B1-43BA-81AB-F81A758BCD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6.7297014964307414E-2"/>
                  <c:y val="3.3008016121548502E-2"/>
                </c:manualLayout>
              </c:layout>
              <c:tx>
                <c:rich>
                  <a:bodyPr/>
                  <a:lstStyle/>
                  <a:p>
                    <a:fld id="{AF66D1E7-265B-45A5-BB4E-05C928A035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1.5220700152206963E-2"/>
                  <c:y val="-1.3758367958559363E-2"/>
                </c:manualLayout>
              </c:layout>
              <c:tx>
                <c:rich>
                  <a:bodyPr/>
                  <a:lstStyle/>
                  <a:p>
                    <a:fld id="{52E32259-B4EF-4B96-BAC3-7AB6B05DC0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572C398C-BBA9-4EE5-9A88-F9DB885850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6"/>
              <c:layout>
                <c:manualLayout>
                  <c:x val="4.3399855857801373E-3"/>
                  <c:y val="2.4624869308299702E-2"/>
                </c:manualLayout>
              </c:layout>
              <c:tx>
                <c:rich>
                  <a:bodyPr/>
                  <a:lstStyle/>
                  <a:p>
                    <a:fld id="{6342B5CF-FA01-4E52-9C34-34995FD6F7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E846A737-E50C-4CC2-8732-D313AB4B06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1"/>
              <c:layout>
                <c:manualLayout>
                  <c:x val="1.6662581930383526E-2"/>
                  <c:y val="-1.9101065325794052E-2"/>
                </c:manualLayout>
              </c:layout>
              <c:tx>
                <c:rich>
                  <a:bodyPr/>
                  <a:lstStyle/>
                  <a:p>
                    <a:fld id="{FA2D86D1-8BD4-40E1-B51D-BE1C60982D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0"/>
              <c:layout>
                <c:manualLayout>
                  <c:x val="1.9569471624266126E-2"/>
                  <c:y val="-8.2550207751356294E-3"/>
                </c:manualLayout>
              </c:layout>
              <c:tx>
                <c:rich>
                  <a:bodyPr/>
                  <a:lstStyle/>
                  <a:p>
                    <a:fld id="{D1521071-0E98-4CEF-BEA0-AE24010D1E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'Table S4'!$B$2:$B$179</c:f>
              <c:numCache>
                <c:formatCode>General</c:formatCode>
                <c:ptCount val="178"/>
                <c:pt idx="0">
                  <c:v>32913</c:v>
                </c:pt>
                <c:pt idx="1">
                  <c:v>27801</c:v>
                </c:pt>
                <c:pt idx="2">
                  <c:v>24505</c:v>
                </c:pt>
                <c:pt idx="3">
                  <c:v>13673</c:v>
                </c:pt>
                <c:pt idx="4">
                  <c:v>11554</c:v>
                </c:pt>
                <c:pt idx="5">
                  <c:v>7886</c:v>
                </c:pt>
                <c:pt idx="6">
                  <c:v>6547</c:v>
                </c:pt>
                <c:pt idx="7">
                  <c:v>5784</c:v>
                </c:pt>
                <c:pt idx="8">
                  <c:v>5970</c:v>
                </c:pt>
                <c:pt idx="9">
                  <c:v>5556</c:v>
                </c:pt>
                <c:pt idx="10">
                  <c:v>4828</c:v>
                </c:pt>
                <c:pt idx="11">
                  <c:v>4465</c:v>
                </c:pt>
                <c:pt idx="12">
                  <c:v>4060</c:v>
                </c:pt>
                <c:pt idx="13">
                  <c:v>4079</c:v>
                </c:pt>
                <c:pt idx="14">
                  <c:v>3947</c:v>
                </c:pt>
                <c:pt idx="15">
                  <c:v>3554</c:v>
                </c:pt>
                <c:pt idx="16">
                  <c:v>3257</c:v>
                </c:pt>
                <c:pt idx="17">
                  <c:v>3368</c:v>
                </c:pt>
                <c:pt idx="18">
                  <c:v>3320</c:v>
                </c:pt>
                <c:pt idx="19">
                  <c:v>3122</c:v>
                </c:pt>
                <c:pt idx="20">
                  <c:v>2929</c:v>
                </c:pt>
                <c:pt idx="21">
                  <c:v>2978</c:v>
                </c:pt>
                <c:pt idx="22">
                  <c:v>2686</c:v>
                </c:pt>
                <c:pt idx="23">
                  <c:v>2788</c:v>
                </c:pt>
                <c:pt idx="24">
                  <c:v>2456</c:v>
                </c:pt>
                <c:pt idx="25">
                  <c:v>2377</c:v>
                </c:pt>
                <c:pt idx="26">
                  <c:v>2678</c:v>
                </c:pt>
                <c:pt idx="27">
                  <c:v>2658</c:v>
                </c:pt>
                <c:pt idx="28">
                  <c:v>2233</c:v>
                </c:pt>
                <c:pt idx="29">
                  <c:v>2522</c:v>
                </c:pt>
                <c:pt idx="30">
                  <c:v>2385</c:v>
                </c:pt>
                <c:pt idx="31">
                  <c:v>2315</c:v>
                </c:pt>
                <c:pt idx="32">
                  <c:v>2258</c:v>
                </c:pt>
                <c:pt idx="33">
                  <c:v>2271</c:v>
                </c:pt>
                <c:pt idx="34">
                  <c:v>2052</c:v>
                </c:pt>
                <c:pt idx="35">
                  <c:v>2099</c:v>
                </c:pt>
                <c:pt idx="36">
                  <c:v>2106</c:v>
                </c:pt>
                <c:pt idx="37">
                  <c:v>1682</c:v>
                </c:pt>
                <c:pt idx="38">
                  <c:v>1751</c:v>
                </c:pt>
                <c:pt idx="39">
                  <c:v>1730</c:v>
                </c:pt>
                <c:pt idx="40">
                  <c:v>1614</c:v>
                </c:pt>
                <c:pt idx="41">
                  <c:v>1613</c:v>
                </c:pt>
                <c:pt idx="42">
                  <c:v>1482</c:v>
                </c:pt>
                <c:pt idx="43">
                  <c:v>1576</c:v>
                </c:pt>
                <c:pt idx="44">
                  <c:v>1601</c:v>
                </c:pt>
                <c:pt idx="45">
                  <c:v>1587</c:v>
                </c:pt>
                <c:pt idx="46">
                  <c:v>1533</c:v>
                </c:pt>
                <c:pt idx="47">
                  <c:v>1384</c:v>
                </c:pt>
                <c:pt idx="48">
                  <c:v>1465</c:v>
                </c:pt>
                <c:pt idx="49">
                  <c:v>1296</c:v>
                </c:pt>
                <c:pt idx="50">
                  <c:v>1236</c:v>
                </c:pt>
                <c:pt idx="51">
                  <c:v>1343</c:v>
                </c:pt>
                <c:pt idx="52">
                  <c:v>1269</c:v>
                </c:pt>
                <c:pt idx="53">
                  <c:v>1252</c:v>
                </c:pt>
                <c:pt idx="54">
                  <c:v>1217</c:v>
                </c:pt>
                <c:pt idx="55">
                  <c:v>1301</c:v>
                </c:pt>
                <c:pt idx="56">
                  <c:v>1206</c:v>
                </c:pt>
                <c:pt idx="57">
                  <c:v>1168</c:v>
                </c:pt>
                <c:pt idx="58">
                  <c:v>1163</c:v>
                </c:pt>
                <c:pt idx="59">
                  <c:v>1101</c:v>
                </c:pt>
                <c:pt idx="60">
                  <c:v>1035</c:v>
                </c:pt>
                <c:pt idx="61">
                  <c:v>1047</c:v>
                </c:pt>
                <c:pt idx="62">
                  <c:v>1062</c:v>
                </c:pt>
                <c:pt idx="63">
                  <c:v>985</c:v>
                </c:pt>
                <c:pt idx="64">
                  <c:v>920</c:v>
                </c:pt>
                <c:pt idx="65">
                  <c:v>992</c:v>
                </c:pt>
                <c:pt idx="66">
                  <c:v>965</c:v>
                </c:pt>
                <c:pt idx="67">
                  <c:v>938</c:v>
                </c:pt>
                <c:pt idx="68">
                  <c:v>832</c:v>
                </c:pt>
                <c:pt idx="69">
                  <c:v>932</c:v>
                </c:pt>
                <c:pt idx="70">
                  <c:v>857</c:v>
                </c:pt>
                <c:pt idx="71">
                  <c:v>775</c:v>
                </c:pt>
                <c:pt idx="72">
                  <c:v>839</c:v>
                </c:pt>
                <c:pt idx="73">
                  <c:v>886</c:v>
                </c:pt>
                <c:pt idx="74">
                  <c:v>806</c:v>
                </c:pt>
                <c:pt idx="75">
                  <c:v>841</c:v>
                </c:pt>
                <c:pt idx="76">
                  <c:v>852</c:v>
                </c:pt>
                <c:pt idx="77">
                  <c:v>746</c:v>
                </c:pt>
                <c:pt idx="78">
                  <c:v>755</c:v>
                </c:pt>
                <c:pt idx="79">
                  <c:v>751</c:v>
                </c:pt>
                <c:pt idx="80">
                  <c:v>688</c:v>
                </c:pt>
                <c:pt idx="81">
                  <c:v>728</c:v>
                </c:pt>
                <c:pt idx="82">
                  <c:v>701</c:v>
                </c:pt>
                <c:pt idx="83">
                  <c:v>669</c:v>
                </c:pt>
                <c:pt idx="84">
                  <c:v>635</c:v>
                </c:pt>
                <c:pt idx="85">
                  <c:v>649</c:v>
                </c:pt>
                <c:pt idx="86">
                  <c:v>644</c:v>
                </c:pt>
                <c:pt idx="87">
                  <c:v>653</c:v>
                </c:pt>
                <c:pt idx="88">
                  <c:v>584</c:v>
                </c:pt>
                <c:pt idx="89">
                  <c:v>624</c:v>
                </c:pt>
                <c:pt idx="90">
                  <c:v>601</c:v>
                </c:pt>
                <c:pt idx="91">
                  <c:v>604</c:v>
                </c:pt>
                <c:pt idx="92">
                  <c:v>506</c:v>
                </c:pt>
                <c:pt idx="93">
                  <c:v>560</c:v>
                </c:pt>
                <c:pt idx="94">
                  <c:v>569</c:v>
                </c:pt>
                <c:pt idx="95">
                  <c:v>535</c:v>
                </c:pt>
                <c:pt idx="96">
                  <c:v>455</c:v>
                </c:pt>
                <c:pt idx="97">
                  <c:v>480</c:v>
                </c:pt>
                <c:pt idx="98">
                  <c:v>480</c:v>
                </c:pt>
                <c:pt idx="99">
                  <c:v>488</c:v>
                </c:pt>
                <c:pt idx="100">
                  <c:v>475</c:v>
                </c:pt>
                <c:pt idx="101">
                  <c:v>449</c:v>
                </c:pt>
                <c:pt idx="102">
                  <c:v>482</c:v>
                </c:pt>
                <c:pt idx="103">
                  <c:v>450</c:v>
                </c:pt>
                <c:pt idx="104">
                  <c:v>448</c:v>
                </c:pt>
                <c:pt idx="105">
                  <c:v>429</c:v>
                </c:pt>
                <c:pt idx="106">
                  <c:v>370</c:v>
                </c:pt>
                <c:pt idx="107">
                  <c:v>404</c:v>
                </c:pt>
                <c:pt idx="108">
                  <c:v>387</c:v>
                </c:pt>
                <c:pt idx="109">
                  <c:v>255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314</c:v>
                </c:pt>
                <c:pt idx="114">
                  <c:v>312</c:v>
                </c:pt>
                <c:pt idx="115">
                  <c:v>281</c:v>
                </c:pt>
                <c:pt idx="116">
                  <c:v>284</c:v>
                </c:pt>
                <c:pt idx="117">
                  <c:v>278</c:v>
                </c:pt>
                <c:pt idx="118">
                  <c:v>267</c:v>
                </c:pt>
                <c:pt idx="119">
                  <c:v>237</c:v>
                </c:pt>
                <c:pt idx="120">
                  <c:v>234</c:v>
                </c:pt>
                <c:pt idx="121">
                  <c:v>250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267</c:v>
                </c:pt>
                <c:pt idx="126">
                  <c:v>258</c:v>
                </c:pt>
                <c:pt idx="127">
                  <c:v>245</c:v>
                </c:pt>
                <c:pt idx="128">
                  <c:v>250</c:v>
                </c:pt>
                <c:pt idx="129">
                  <c:v>201</c:v>
                </c:pt>
                <c:pt idx="130">
                  <c:v>199</c:v>
                </c:pt>
                <c:pt idx="131">
                  <c:v>213</c:v>
                </c:pt>
                <c:pt idx="132">
                  <c:v>231</c:v>
                </c:pt>
                <c:pt idx="133">
                  <c:v>219</c:v>
                </c:pt>
                <c:pt idx="134">
                  <c:v>194</c:v>
                </c:pt>
                <c:pt idx="135">
                  <c:v>195</c:v>
                </c:pt>
                <c:pt idx="136">
                  <c:v>211</c:v>
                </c:pt>
                <c:pt idx="137">
                  <c:v>215</c:v>
                </c:pt>
                <c:pt idx="138">
                  <c:v>212</c:v>
                </c:pt>
                <c:pt idx="139">
                  <c:v>210</c:v>
                </c:pt>
                <c:pt idx="140">
                  <c:v>216</c:v>
                </c:pt>
                <c:pt idx="141">
                  <c:v>216</c:v>
                </c:pt>
                <c:pt idx="142">
                  <c:v>189</c:v>
                </c:pt>
                <c:pt idx="143">
                  <c:v>166</c:v>
                </c:pt>
                <c:pt idx="144">
                  <c:v>196</c:v>
                </c:pt>
                <c:pt idx="145">
                  <c:v>204</c:v>
                </c:pt>
                <c:pt idx="146">
                  <c:v>181</c:v>
                </c:pt>
                <c:pt idx="147">
                  <c:v>191</c:v>
                </c:pt>
                <c:pt idx="148">
                  <c:v>186</c:v>
                </c:pt>
                <c:pt idx="149">
                  <c:v>176</c:v>
                </c:pt>
                <c:pt idx="150">
                  <c:v>170</c:v>
                </c:pt>
                <c:pt idx="151">
                  <c:v>170</c:v>
                </c:pt>
                <c:pt idx="152">
                  <c:v>124</c:v>
                </c:pt>
                <c:pt idx="153">
                  <c:v>154</c:v>
                </c:pt>
                <c:pt idx="154">
                  <c:v>164</c:v>
                </c:pt>
                <c:pt idx="155">
                  <c:v>163</c:v>
                </c:pt>
                <c:pt idx="156">
                  <c:v>147</c:v>
                </c:pt>
                <c:pt idx="157">
                  <c:v>149</c:v>
                </c:pt>
                <c:pt idx="158">
                  <c:v>148</c:v>
                </c:pt>
                <c:pt idx="159">
                  <c:v>133</c:v>
                </c:pt>
                <c:pt idx="160">
                  <c:v>139</c:v>
                </c:pt>
                <c:pt idx="161">
                  <c:v>133</c:v>
                </c:pt>
                <c:pt idx="162">
                  <c:v>142</c:v>
                </c:pt>
                <c:pt idx="163">
                  <c:v>137</c:v>
                </c:pt>
                <c:pt idx="164">
                  <c:v>134</c:v>
                </c:pt>
                <c:pt idx="165">
                  <c:v>113</c:v>
                </c:pt>
                <c:pt idx="166">
                  <c:v>122</c:v>
                </c:pt>
                <c:pt idx="167">
                  <c:v>127</c:v>
                </c:pt>
                <c:pt idx="168">
                  <c:v>120</c:v>
                </c:pt>
                <c:pt idx="169">
                  <c:v>116</c:v>
                </c:pt>
                <c:pt idx="170">
                  <c:v>116</c:v>
                </c:pt>
                <c:pt idx="171">
                  <c:v>121</c:v>
                </c:pt>
                <c:pt idx="172">
                  <c:v>102</c:v>
                </c:pt>
                <c:pt idx="173">
                  <c:v>108</c:v>
                </c:pt>
                <c:pt idx="174">
                  <c:v>103</c:v>
                </c:pt>
                <c:pt idx="175">
                  <c:v>101</c:v>
                </c:pt>
                <c:pt idx="176">
                  <c:v>101</c:v>
                </c:pt>
                <c:pt idx="177">
                  <c:v>99</c:v>
                </c:pt>
              </c:numCache>
            </c:numRef>
          </c:xVal>
          <c:yVal>
            <c:numRef>
              <c:f>'Table S4'!$E$2:$E$179</c:f>
              <c:numCache>
                <c:formatCode>General</c:formatCode>
                <c:ptCount val="178"/>
                <c:pt idx="0">
                  <c:v>0.28824476650563607</c:v>
                </c:pt>
                <c:pt idx="1">
                  <c:v>0.2107478148268048</c:v>
                </c:pt>
                <c:pt idx="2">
                  <c:v>0.44333809426647625</c:v>
                </c:pt>
                <c:pt idx="3">
                  <c:v>0.21443721202369634</c:v>
                </c:pt>
                <c:pt idx="4">
                  <c:v>0.36203912065085686</c:v>
                </c:pt>
                <c:pt idx="5">
                  <c:v>0.30256150139487697</c:v>
                </c:pt>
                <c:pt idx="6">
                  <c:v>0.26790896593859781</c:v>
                </c:pt>
                <c:pt idx="7">
                  <c:v>0.45228215767634855</c:v>
                </c:pt>
                <c:pt idx="8">
                  <c:v>0.18844221105527639</c:v>
                </c:pt>
                <c:pt idx="9">
                  <c:v>0.32379409647228224</c:v>
                </c:pt>
                <c:pt idx="10">
                  <c:v>0.32373653686826842</c:v>
                </c:pt>
                <c:pt idx="11">
                  <c:v>0.29540873460246359</c:v>
                </c:pt>
                <c:pt idx="12">
                  <c:v>0.39137931034482759</c:v>
                </c:pt>
                <c:pt idx="13">
                  <c:v>0.19097818092669772</c:v>
                </c:pt>
                <c:pt idx="14">
                  <c:v>0.33417785659994931</c:v>
                </c:pt>
                <c:pt idx="15">
                  <c:v>0.51885199774901525</c:v>
                </c:pt>
                <c:pt idx="16">
                  <c:v>0.44887933681301811</c:v>
                </c:pt>
                <c:pt idx="17">
                  <c:v>0.23188836104513064</c:v>
                </c:pt>
                <c:pt idx="18">
                  <c:v>0.41987951807228918</c:v>
                </c:pt>
                <c:pt idx="19">
                  <c:v>0.24599615631005767</c:v>
                </c:pt>
                <c:pt idx="20">
                  <c:v>0.43461932400136566</c:v>
                </c:pt>
                <c:pt idx="21">
                  <c:v>0.3089321692411014</c:v>
                </c:pt>
                <c:pt idx="22">
                  <c:v>0.43075204765450487</c:v>
                </c:pt>
                <c:pt idx="23">
                  <c:v>0.25968436154949787</c:v>
                </c:pt>
                <c:pt idx="24">
                  <c:v>0.40024429967426711</c:v>
                </c:pt>
                <c:pt idx="25">
                  <c:v>0.46529238535969708</c:v>
                </c:pt>
                <c:pt idx="26">
                  <c:v>0.27147124719940252</c:v>
                </c:pt>
                <c:pt idx="27">
                  <c:v>0.2163280662151994</c:v>
                </c:pt>
                <c:pt idx="28">
                  <c:v>0.61307657859381992</c:v>
                </c:pt>
                <c:pt idx="29">
                  <c:v>0.52180808881839813</c:v>
                </c:pt>
                <c:pt idx="30">
                  <c:v>0.45408805031446542</c:v>
                </c:pt>
                <c:pt idx="31">
                  <c:v>0.57667386609071269</c:v>
                </c:pt>
                <c:pt idx="32">
                  <c:v>0.39636846767050488</c:v>
                </c:pt>
                <c:pt idx="33">
                  <c:v>0.6318802289740203</c:v>
                </c:pt>
                <c:pt idx="34">
                  <c:v>0.35282651072124754</c:v>
                </c:pt>
                <c:pt idx="35">
                  <c:v>0.2486898523106241</c:v>
                </c:pt>
                <c:pt idx="36">
                  <c:v>0.24976258309591642</c:v>
                </c:pt>
                <c:pt idx="37">
                  <c:v>0.43281807372175979</c:v>
                </c:pt>
                <c:pt idx="38">
                  <c:v>0.23757852655625358</c:v>
                </c:pt>
                <c:pt idx="39">
                  <c:v>0.37398843930635839</c:v>
                </c:pt>
                <c:pt idx="40">
                  <c:v>0.41697645600991323</c:v>
                </c:pt>
                <c:pt idx="41">
                  <c:v>0.48977061376317421</c:v>
                </c:pt>
                <c:pt idx="42">
                  <c:v>0.36167341430499328</c:v>
                </c:pt>
                <c:pt idx="43">
                  <c:v>0.5850253807106599</c:v>
                </c:pt>
                <c:pt idx="44">
                  <c:v>0.21486570893191756</c:v>
                </c:pt>
                <c:pt idx="45">
                  <c:v>0.20856962822936359</c:v>
                </c:pt>
                <c:pt idx="46">
                  <c:v>0.27919112850619698</c:v>
                </c:pt>
                <c:pt idx="47">
                  <c:v>0.47832369942196534</c:v>
                </c:pt>
                <c:pt idx="48">
                  <c:v>0.32627986348122867</c:v>
                </c:pt>
                <c:pt idx="49">
                  <c:v>0.30015432098765432</c:v>
                </c:pt>
                <c:pt idx="50">
                  <c:v>0.57686084142394822</c:v>
                </c:pt>
                <c:pt idx="51">
                  <c:v>0.35815338793745344</c:v>
                </c:pt>
                <c:pt idx="52">
                  <c:v>0.33884948778565799</c:v>
                </c:pt>
                <c:pt idx="53">
                  <c:v>0.42252396166134187</c:v>
                </c:pt>
                <c:pt idx="54">
                  <c:v>0.31717337715694333</c:v>
                </c:pt>
                <c:pt idx="55">
                  <c:v>0.20292083013066872</c:v>
                </c:pt>
                <c:pt idx="56">
                  <c:v>0.20398009950248755</c:v>
                </c:pt>
                <c:pt idx="57">
                  <c:v>0.35188356164383561</c:v>
                </c:pt>
                <c:pt idx="58">
                  <c:v>0.33447979363714531</c:v>
                </c:pt>
                <c:pt idx="59">
                  <c:v>0.41780199818346958</c:v>
                </c:pt>
                <c:pt idx="60">
                  <c:v>0.28115942028985508</c:v>
                </c:pt>
                <c:pt idx="61">
                  <c:v>0.22063037249283668</c:v>
                </c:pt>
                <c:pt idx="62">
                  <c:v>7.7212806026365349E-2</c:v>
                </c:pt>
                <c:pt idx="63">
                  <c:v>0.28426395939086296</c:v>
                </c:pt>
                <c:pt idx="64">
                  <c:v>0.49456521739130432</c:v>
                </c:pt>
                <c:pt idx="65">
                  <c:v>0.30241935483870969</c:v>
                </c:pt>
                <c:pt idx="66">
                  <c:v>0.27150259067357513</c:v>
                </c:pt>
                <c:pt idx="67">
                  <c:v>0.46588486140724944</c:v>
                </c:pt>
                <c:pt idx="68">
                  <c:v>0.44350961538461536</c:v>
                </c:pt>
                <c:pt idx="69">
                  <c:v>0.34549356223175964</c:v>
                </c:pt>
                <c:pt idx="70">
                  <c:v>0.40373395565927656</c:v>
                </c:pt>
                <c:pt idx="71">
                  <c:v>0.55225806451612902</c:v>
                </c:pt>
                <c:pt idx="72">
                  <c:v>0.49106078665077474</c:v>
                </c:pt>
                <c:pt idx="73">
                  <c:v>0.28103837471783294</c:v>
                </c:pt>
                <c:pt idx="74">
                  <c:v>0.35359801488833748</c:v>
                </c:pt>
                <c:pt idx="75">
                  <c:v>0.49108204518430437</c:v>
                </c:pt>
                <c:pt idx="76">
                  <c:v>0.28051643192488263</c:v>
                </c:pt>
                <c:pt idx="77">
                  <c:v>0.50804289544235925</c:v>
                </c:pt>
                <c:pt idx="78">
                  <c:v>0.46887417218543048</c:v>
                </c:pt>
                <c:pt idx="79">
                  <c:v>0.35818908122503329</c:v>
                </c:pt>
                <c:pt idx="80">
                  <c:v>0.37645348837209303</c:v>
                </c:pt>
                <c:pt idx="81">
                  <c:v>0.25549450549450547</c:v>
                </c:pt>
                <c:pt idx="82">
                  <c:v>0.33380884450784593</c:v>
                </c:pt>
                <c:pt idx="83">
                  <c:v>0.45590433482810166</c:v>
                </c:pt>
                <c:pt idx="84">
                  <c:v>0.28188976377952757</c:v>
                </c:pt>
                <c:pt idx="85">
                  <c:v>0.30508474576271188</c:v>
                </c:pt>
                <c:pt idx="86">
                  <c:v>0.2236024844720497</c:v>
                </c:pt>
                <c:pt idx="87">
                  <c:v>0.27871362940275651</c:v>
                </c:pt>
                <c:pt idx="88">
                  <c:v>0.35445205479452052</c:v>
                </c:pt>
                <c:pt idx="89">
                  <c:v>0.29647435897435898</c:v>
                </c:pt>
                <c:pt idx="90">
                  <c:v>0.43094841930116473</c:v>
                </c:pt>
                <c:pt idx="91">
                  <c:v>0.32119205298013243</c:v>
                </c:pt>
                <c:pt idx="92">
                  <c:v>0.53359683794466406</c:v>
                </c:pt>
                <c:pt idx="93">
                  <c:v>0.10892857142857143</c:v>
                </c:pt>
                <c:pt idx="94">
                  <c:v>0.12126537785588752</c:v>
                </c:pt>
                <c:pt idx="95">
                  <c:v>0.6224299065420561</c:v>
                </c:pt>
                <c:pt idx="96">
                  <c:v>0.54285714285714282</c:v>
                </c:pt>
                <c:pt idx="97">
                  <c:v>0.22291666666666668</c:v>
                </c:pt>
                <c:pt idx="98">
                  <c:v>0.57499999999999996</c:v>
                </c:pt>
                <c:pt idx="99">
                  <c:v>0.51639344262295084</c:v>
                </c:pt>
                <c:pt idx="100">
                  <c:v>0.25473684210526315</c:v>
                </c:pt>
                <c:pt idx="101">
                  <c:v>0.25835189309576839</c:v>
                </c:pt>
                <c:pt idx="102">
                  <c:v>0.71991701244813278</c:v>
                </c:pt>
                <c:pt idx="103">
                  <c:v>0.27111111111111114</c:v>
                </c:pt>
                <c:pt idx="104">
                  <c:v>0.2924107142857143</c:v>
                </c:pt>
                <c:pt idx="105">
                  <c:v>9.3240093240093247E-2</c:v>
                </c:pt>
                <c:pt idx="106">
                  <c:v>0.79189189189189191</c:v>
                </c:pt>
                <c:pt idx="107">
                  <c:v>0.26237623762376239</c:v>
                </c:pt>
                <c:pt idx="108">
                  <c:v>0.35400516795865633</c:v>
                </c:pt>
                <c:pt idx="109">
                  <c:v>0.86274509803921573</c:v>
                </c:pt>
                <c:pt idx="110">
                  <c:v>0.25925925925925924</c:v>
                </c:pt>
                <c:pt idx="111">
                  <c:v>0.5513196480938416</c:v>
                </c:pt>
                <c:pt idx="112">
                  <c:v>0.1337386018237082</c:v>
                </c:pt>
                <c:pt idx="113">
                  <c:v>0.50318471337579618</c:v>
                </c:pt>
                <c:pt idx="114">
                  <c:v>0.37820512820512819</c:v>
                </c:pt>
                <c:pt idx="115">
                  <c:v>0.51601423487544484</c:v>
                </c:pt>
                <c:pt idx="116">
                  <c:v>0.36971830985915494</c:v>
                </c:pt>
                <c:pt idx="117">
                  <c:v>0.16546762589928057</c:v>
                </c:pt>
                <c:pt idx="118">
                  <c:v>0.28838951310861421</c:v>
                </c:pt>
                <c:pt idx="119">
                  <c:v>0.59493670886075944</c:v>
                </c:pt>
                <c:pt idx="120">
                  <c:v>0.71794871794871795</c:v>
                </c:pt>
                <c:pt idx="121">
                  <c:v>0.96</c:v>
                </c:pt>
                <c:pt idx="122">
                  <c:v>0.2140077821011673</c:v>
                </c:pt>
                <c:pt idx="123">
                  <c:v>0.20463320463320464</c:v>
                </c:pt>
                <c:pt idx="124">
                  <c:v>0.47126436781609193</c:v>
                </c:pt>
                <c:pt idx="125">
                  <c:v>0.41947565543071164</c:v>
                </c:pt>
                <c:pt idx="126">
                  <c:v>0.18992248062015504</c:v>
                </c:pt>
                <c:pt idx="127">
                  <c:v>0.13877551020408163</c:v>
                </c:pt>
                <c:pt idx="128">
                  <c:v>0.35599999999999998</c:v>
                </c:pt>
                <c:pt idx="129">
                  <c:v>0.34825870646766172</c:v>
                </c:pt>
                <c:pt idx="130">
                  <c:v>0.52763819095477382</c:v>
                </c:pt>
                <c:pt idx="131">
                  <c:v>0.50704225352112675</c:v>
                </c:pt>
                <c:pt idx="132">
                  <c:v>0.15584415584415584</c:v>
                </c:pt>
                <c:pt idx="133">
                  <c:v>0.18264840182648401</c:v>
                </c:pt>
                <c:pt idx="134">
                  <c:v>0.56185567010309279</c:v>
                </c:pt>
                <c:pt idx="135">
                  <c:v>0.49230769230769234</c:v>
                </c:pt>
                <c:pt idx="136">
                  <c:v>0.46919431279620855</c:v>
                </c:pt>
                <c:pt idx="137">
                  <c:v>6.5116279069767441E-2</c:v>
                </c:pt>
                <c:pt idx="138">
                  <c:v>0.20754716981132076</c:v>
                </c:pt>
                <c:pt idx="139">
                  <c:v>0.48571428571428571</c:v>
                </c:pt>
                <c:pt idx="140">
                  <c:v>0.91203703703703709</c:v>
                </c:pt>
                <c:pt idx="141">
                  <c:v>0.29166666666666669</c:v>
                </c:pt>
                <c:pt idx="142">
                  <c:v>0.25925925925925924</c:v>
                </c:pt>
                <c:pt idx="143">
                  <c:v>0.7831325301204819</c:v>
                </c:pt>
                <c:pt idx="144">
                  <c:v>0.39285714285714285</c:v>
                </c:pt>
                <c:pt idx="145">
                  <c:v>0.24019607843137256</c:v>
                </c:pt>
                <c:pt idx="146">
                  <c:v>0.5524861878453039</c:v>
                </c:pt>
                <c:pt idx="147">
                  <c:v>0.93193717277486909</c:v>
                </c:pt>
                <c:pt idx="148">
                  <c:v>0.37634408602150538</c:v>
                </c:pt>
                <c:pt idx="149">
                  <c:v>0.54545454545454541</c:v>
                </c:pt>
                <c:pt idx="150">
                  <c:v>0.44705882352941179</c:v>
                </c:pt>
                <c:pt idx="151">
                  <c:v>0.35294117647058826</c:v>
                </c:pt>
                <c:pt idx="152">
                  <c:v>0.57258064516129037</c:v>
                </c:pt>
                <c:pt idx="153">
                  <c:v>0.50649350649350644</c:v>
                </c:pt>
                <c:pt idx="154">
                  <c:v>0.34756097560975607</c:v>
                </c:pt>
                <c:pt idx="155">
                  <c:v>0.31901840490797545</c:v>
                </c:pt>
                <c:pt idx="156">
                  <c:v>0.63945578231292521</c:v>
                </c:pt>
                <c:pt idx="157">
                  <c:v>0.36912751677852351</c:v>
                </c:pt>
                <c:pt idx="158">
                  <c:v>0.34459459459459457</c:v>
                </c:pt>
                <c:pt idx="159">
                  <c:v>0.70676691729323304</c:v>
                </c:pt>
                <c:pt idx="160">
                  <c:v>0.23021582733812951</c:v>
                </c:pt>
                <c:pt idx="161">
                  <c:v>0.50375939849624063</c:v>
                </c:pt>
                <c:pt idx="162">
                  <c:v>0.30281690140845069</c:v>
                </c:pt>
                <c:pt idx="163">
                  <c:v>8.7591240875912413E-2</c:v>
                </c:pt>
                <c:pt idx="164">
                  <c:v>0.23134328358208955</c:v>
                </c:pt>
                <c:pt idx="165">
                  <c:v>0.59292035398230092</c:v>
                </c:pt>
                <c:pt idx="166">
                  <c:v>0.56557377049180324</c:v>
                </c:pt>
                <c:pt idx="167">
                  <c:v>9.4488188976377951E-2</c:v>
                </c:pt>
                <c:pt idx="168">
                  <c:v>0.625</c:v>
                </c:pt>
                <c:pt idx="169">
                  <c:v>0.47413793103448276</c:v>
                </c:pt>
                <c:pt idx="170">
                  <c:v>0.43103448275862066</c:v>
                </c:pt>
                <c:pt idx="171">
                  <c:v>0.32231404958677684</c:v>
                </c:pt>
                <c:pt idx="172">
                  <c:v>0.49019607843137253</c:v>
                </c:pt>
                <c:pt idx="173">
                  <c:v>0.5092592592592593</c:v>
                </c:pt>
                <c:pt idx="174">
                  <c:v>0.76699029126213591</c:v>
                </c:pt>
                <c:pt idx="175">
                  <c:v>0.19801980198019803</c:v>
                </c:pt>
                <c:pt idx="176">
                  <c:v>0.31683168316831684</c:v>
                </c:pt>
                <c:pt idx="177">
                  <c:v>0.72727272727272729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'Table S4'!$A$2:$A$142</c15:f>
                <c15:dlblRangeCache>
                  <c:ptCount val="141"/>
                  <c:pt idx="0">
                    <c:v>Compositae</c:v>
                  </c:pt>
                  <c:pt idx="1">
                    <c:v>Orchidaceae</c:v>
                  </c:pt>
                  <c:pt idx="2">
                    <c:v>Leguminosae</c:v>
                  </c:pt>
                  <c:pt idx="3">
                    <c:v>Rubiaceae</c:v>
                  </c:pt>
                  <c:pt idx="4">
                    <c:v>Poaceae</c:v>
                  </c:pt>
                  <c:pt idx="5">
                    <c:v>Lamiaceae</c:v>
                  </c:pt>
                  <c:pt idx="6">
                    <c:v>Euphorbiaceae</c:v>
                  </c:pt>
                  <c:pt idx="7">
                    <c:v>Cyperaceae</c:v>
                  </c:pt>
                  <c:pt idx="8">
                    <c:v>Myrtaceae</c:v>
                  </c:pt>
                  <c:pt idx="9">
                    <c:v>Apocynaceae</c:v>
                  </c:pt>
                  <c:pt idx="10">
                    <c:v>Rosaceae</c:v>
                  </c:pt>
                  <c:pt idx="11">
                    <c:v>Malvaceae</c:v>
                  </c:pt>
                  <c:pt idx="12">
                    <c:v>Brassicaceae</c:v>
                  </c:pt>
                  <c:pt idx="13">
                    <c:v>Melastomataceae</c:v>
                  </c:pt>
                  <c:pt idx="14">
                    <c:v>Acanthaceae</c:v>
                  </c:pt>
                  <c:pt idx="15">
                    <c:v>Ericaceae</c:v>
                  </c:pt>
                  <c:pt idx="16">
                    <c:v>Apiaceae</c:v>
                  </c:pt>
                  <c:pt idx="17">
                    <c:v>Araceae</c:v>
                  </c:pt>
                  <c:pt idx="18">
                    <c:v>Bromeliaceae</c:v>
                  </c:pt>
                  <c:pt idx="19">
                    <c:v>Gesneriaceae</c:v>
                  </c:pt>
                  <c:pt idx="20">
                    <c:v>Asparagaceae</c:v>
                  </c:pt>
                  <c:pt idx="21">
                    <c:v>Lauraceae</c:v>
                  </c:pt>
                  <c:pt idx="22">
                    <c:v>Boraginaceae</c:v>
                  </c:pt>
                  <c:pt idx="23">
                    <c:v>Primulaceae</c:v>
                  </c:pt>
                  <c:pt idx="24">
                    <c:v>Caryophyllaceae</c:v>
                  </c:pt>
                  <c:pt idx="25">
                    <c:v>Ranunculaceae</c:v>
                  </c:pt>
                  <c:pt idx="26">
                    <c:v>Solanaceae</c:v>
                  </c:pt>
                  <c:pt idx="27">
                    <c:v>Piperaceae</c:v>
                  </c:pt>
                  <c:pt idx="28">
                    <c:v>Cactaceae</c:v>
                  </c:pt>
                  <c:pt idx="29">
                    <c:v>Arecaceae</c:v>
                  </c:pt>
                  <c:pt idx="30">
                    <c:v>Campanulaceae</c:v>
                  </c:pt>
                  <c:pt idx="31">
                    <c:v>Iridaceae</c:v>
                  </c:pt>
                  <c:pt idx="32">
                    <c:v>Amaryllidaceae</c:v>
                  </c:pt>
                  <c:pt idx="33">
                    <c:v>Aizoaceae</c:v>
                  </c:pt>
                  <c:pt idx="34">
                    <c:v>Amaranthaceae</c:v>
                  </c:pt>
                  <c:pt idx="35">
                    <c:v>Phyllanthaceae</c:v>
                  </c:pt>
                  <c:pt idx="36">
                    <c:v>Annonaceae</c:v>
                  </c:pt>
                  <c:pt idx="37">
                    <c:v>Gentianaceae</c:v>
                  </c:pt>
                  <c:pt idx="38">
                    <c:v>Sapindaceae</c:v>
                  </c:pt>
                  <c:pt idx="39">
                    <c:v>Rutaceae</c:v>
                  </c:pt>
                  <c:pt idx="40">
                    <c:v>Plantaginaceae</c:v>
                  </c:pt>
                  <c:pt idx="41">
                    <c:v>Orobanchaceae</c:v>
                  </c:pt>
                  <c:pt idx="42">
                    <c:v>Crassulaceae</c:v>
                  </c:pt>
                  <c:pt idx="43">
                    <c:v>Scrophulariaceae</c:v>
                  </c:pt>
                  <c:pt idx="44">
                    <c:v>Begoniaceae</c:v>
                  </c:pt>
                  <c:pt idx="45">
                    <c:v>Zingiberaceae</c:v>
                  </c:pt>
                  <c:pt idx="46">
                    <c:v>Araliaceae</c:v>
                  </c:pt>
                  <c:pt idx="47">
                    <c:v>Polygonaceae</c:v>
                  </c:pt>
                  <c:pt idx="48">
                    <c:v>Urticaceae</c:v>
                  </c:pt>
                  <c:pt idx="49">
                    <c:v>Convolvulaceae</c:v>
                  </c:pt>
                  <c:pt idx="50">
                    <c:v>Xanthorrhoeaceae</c:v>
                  </c:pt>
                  <c:pt idx="51">
                    <c:v>Sapotaceae</c:v>
                  </c:pt>
                  <c:pt idx="52">
                    <c:v>Salicaceae</c:v>
                  </c:pt>
                  <c:pt idx="53">
                    <c:v>Proteaceae</c:v>
                  </c:pt>
                  <c:pt idx="54">
                    <c:v>Moraceae</c:v>
                  </c:pt>
                  <c:pt idx="55">
                    <c:v>Malpighiaceae</c:v>
                  </c:pt>
                  <c:pt idx="56">
                    <c:v>Eriocaulaceae</c:v>
                  </c:pt>
                  <c:pt idx="57">
                    <c:v>Celastraceae</c:v>
                  </c:pt>
                  <c:pt idx="58">
                    <c:v>Polygalaceae</c:v>
                  </c:pt>
                  <c:pt idx="59">
                    <c:v>Fagaceae</c:v>
                  </c:pt>
                  <c:pt idx="60">
                    <c:v>Verbenaceae</c:v>
                  </c:pt>
                  <c:pt idx="61">
                    <c:v>Clusiaceae</c:v>
                  </c:pt>
                  <c:pt idx="62">
                    <c:v>Pandanaceae</c:v>
                  </c:pt>
                  <c:pt idx="63">
                    <c:v>Vitaceae</c:v>
                  </c:pt>
                  <c:pt idx="64">
                    <c:v>Papaveraceae</c:v>
                  </c:pt>
                  <c:pt idx="65">
                    <c:v>Santalaceae</c:v>
                  </c:pt>
                  <c:pt idx="66">
                    <c:v>Cucurbitaceae</c:v>
                  </c:pt>
                  <c:pt idx="67">
                    <c:v>Thymelaeaceae</c:v>
                  </c:pt>
                  <c:pt idx="68">
                    <c:v>Onagraceae</c:v>
                  </c:pt>
                  <c:pt idx="69">
                    <c:v>Passifloraceae</c:v>
                  </c:pt>
                  <c:pt idx="70">
                    <c:v>Caprifoliaceae</c:v>
                  </c:pt>
                  <c:pt idx="71">
                    <c:v>Saxifragaceae</c:v>
                  </c:pt>
                  <c:pt idx="72">
                    <c:v>Rhamnaceae</c:v>
                  </c:pt>
                  <c:pt idx="73">
                    <c:v>Loranthaceae</c:v>
                  </c:pt>
                  <c:pt idx="74">
                    <c:v>Violaceae</c:v>
                  </c:pt>
                  <c:pt idx="75">
                    <c:v>Geraniaceae</c:v>
                  </c:pt>
                  <c:pt idx="76">
                    <c:v>Bignoniaceae</c:v>
                  </c:pt>
                  <c:pt idx="77">
                    <c:v>Liliaceae</c:v>
                  </c:pt>
                  <c:pt idx="78">
                    <c:v>Berberidaceae</c:v>
                  </c:pt>
                  <c:pt idx="79">
                    <c:v>Ebenaceae</c:v>
                  </c:pt>
                  <c:pt idx="80">
                    <c:v>Oleaceae</c:v>
                  </c:pt>
                  <c:pt idx="81">
                    <c:v>Commelinaceae</c:v>
                  </c:pt>
                  <c:pt idx="82">
                    <c:v>Anacardiaceae</c:v>
                  </c:pt>
                  <c:pt idx="83">
                    <c:v>Meliaceae</c:v>
                  </c:pt>
                  <c:pt idx="84">
                    <c:v>Plumbaginaceae</c:v>
                  </c:pt>
                  <c:pt idx="85">
                    <c:v>Burseraceae</c:v>
                  </c:pt>
                  <c:pt idx="86">
                    <c:v>Elaeocarpaceae</c:v>
                  </c:pt>
                  <c:pt idx="87">
                    <c:v>Dioscoreaceae</c:v>
                  </c:pt>
                  <c:pt idx="88">
                    <c:v>Hypericaceae</c:v>
                  </c:pt>
                  <c:pt idx="89">
                    <c:v>Aristolochiaceae</c:v>
                  </c:pt>
                  <c:pt idx="90">
                    <c:v>Oxalidaceae</c:v>
                  </c:pt>
                  <c:pt idx="91">
                    <c:v>Lythraceae</c:v>
                  </c:pt>
                  <c:pt idx="92">
                    <c:v>Juncaceae</c:v>
                  </c:pt>
                  <c:pt idx="93">
                    <c:v>Ochnaceae</c:v>
                  </c:pt>
                  <c:pt idx="94">
                    <c:v>Marantaceae</c:v>
                  </c:pt>
                  <c:pt idx="95">
                    <c:v>Chrysobalanaceae</c:v>
                  </c:pt>
                  <c:pt idx="96">
                    <c:v>Polemoniaceae</c:v>
                  </c:pt>
                  <c:pt idx="97">
                    <c:v>Combretaceae</c:v>
                  </c:pt>
                  <c:pt idx="98">
                    <c:v>Aquifoliaceae</c:v>
                  </c:pt>
                  <c:pt idx="99">
                    <c:v>Balsaminaceae</c:v>
                  </c:pt>
                  <c:pt idx="100">
                    <c:v>Lycopodiaceae</c:v>
                  </c:pt>
                  <c:pt idx="101">
                    <c:v>Capparaceae</c:v>
                  </c:pt>
                  <c:pt idx="102">
                    <c:v>Restionaceae</c:v>
                  </c:pt>
                  <c:pt idx="103">
                    <c:v>Nyctaginaceae</c:v>
                  </c:pt>
                  <c:pt idx="104">
                    <c:v>Menispermaceae</c:v>
                  </c:pt>
                  <c:pt idx="105">
                    <c:v>Pentaphylacaceae</c:v>
                  </c:pt>
                  <c:pt idx="106">
                    <c:v>Theaceae</c:v>
                  </c:pt>
                  <c:pt idx="107">
                    <c:v>Selaginellaceae</c:v>
                  </c:pt>
                  <c:pt idx="108">
                    <c:v>Xyridaceae</c:v>
                  </c:pt>
                  <c:pt idx="109">
                    <c:v>Pinaceae</c:v>
                  </c:pt>
                  <c:pt idx="110">
                    <c:v>Loganiaceae</c:v>
                  </c:pt>
                  <c:pt idx="111">
                    <c:v>Lecythidaceae</c:v>
                  </c:pt>
                  <c:pt idx="112">
                    <c:v>Goodeniaceae</c:v>
                  </c:pt>
                  <c:pt idx="113">
                    <c:v>Loasaceae</c:v>
                  </c:pt>
                  <c:pt idx="114">
                    <c:v>Lentibulariaceae</c:v>
                  </c:pt>
                  <c:pt idx="115">
                    <c:v>Calceolariaceae</c:v>
                  </c:pt>
                  <c:pt idx="116">
                    <c:v>Colchicaceae</c:v>
                  </c:pt>
                  <c:pt idx="117">
                    <c:v>Velloziaceae</c:v>
                  </c:pt>
                  <c:pt idx="118">
                    <c:v>Connaraceae</c:v>
                  </c:pt>
                  <c:pt idx="119">
                    <c:v>Hydrangeaceae</c:v>
                  </c:pt>
                  <c:pt idx="120">
                    <c:v>Betulaceae</c:v>
                  </c:pt>
                  <c:pt idx="121">
                    <c:v>Magnoliaceae</c:v>
                  </c:pt>
                  <c:pt idx="122">
                    <c:v>Cleomaceae</c:v>
                  </c:pt>
                  <c:pt idx="123">
                    <c:v>Alstroemeriaceae</c:v>
                  </c:pt>
                  <c:pt idx="124">
                    <c:v>Smilacaceae</c:v>
                  </c:pt>
                  <c:pt idx="125">
                    <c:v>Erythroxylaceae</c:v>
                  </c:pt>
                  <c:pt idx="126">
                    <c:v>Portulacaceae</c:v>
                  </c:pt>
                  <c:pt idx="127">
                    <c:v>Cunoniaceae</c:v>
                  </c:pt>
                  <c:pt idx="128">
                    <c:v>Podostemaceae</c:v>
                  </c:pt>
                  <c:pt idx="129">
                    <c:v>Cistaceae</c:v>
                  </c:pt>
                  <c:pt idx="130">
                    <c:v>Phrymaceae</c:v>
                  </c:pt>
                  <c:pt idx="131">
                    <c:v>Linaceae</c:v>
                  </c:pt>
                  <c:pt idx="132">
                    <c:v>Cyclanthaceae</c:v>
                  </c:pt>
                  <c:pt idx="133">
                    <c:v>Dilleniaceae</c:v>
                  </c:pt>
                  <c:pt idx="134">
                    <c:v>Adoxaceae</c:v>
                  </c:pt>
                  <c:pt idx="135">
                    <c:v>Grossulariaceae</c:v>
                  </c:pt>
                  <c:pt idx="136">
                    <c:v>Zygophyllaceae</c:v>
                  </c:pt>
                  <c:pt idx="137">
                    <c:v>Vochysiaceae</c:v>
                  </c:pt>
                  <c:pt idx="138">
                    <c:v>Icacinaceae</c:v>
                  </c:pt>
                  <c:pt idx="139">
                    <c:v>Symplocaceae</c:v>
                  </c:pt>
                  <c:pt idx="140">
                    <c:v>Zamiaceae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'Table S4'!$H$1</c:f>
              <c:strCache>
                <c:ptCount val="1"/>
                <c:pt idx="0">
                  <c:v>95% lower CI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'Table S4'!$B$2:$B$179</c:f>
              <c:numCache>
                <c:formatCode>General</c:formatCode>
                <c:ptCount val="178"/>
                <c:pt idx="0">
                  <c:v>32913</c:v>
                </c:pt>
                <c:pt idx="1">
                  <c:v>27801</c:v>
                </c:pt>
                <c:pt idx="2">
                  <c:v>24505</c:v>
                </c:pt>
                <c:pt idx="3">
                  <c:v>13673</c:v>
                </c:pt>
                <c:pt idx="4">
                  <c:v>11554</c:v>
                </c:pt>
                <c:pt idx="5">
                  <c:v>7886</c:v>
                </c:pt>
                <c:pt idx="6">
                  <c:v>6547</c:v>
                </c:pt>
                <c:pt idx="7">
                  <c:v>5784</c:v>
                </c:pt>
                <c:pt idx="8">
                  <c:v>5970</c:v>
                </c:pt>
                <c:pt idx="9">
                  <c:v>5556</c:v>
                </c:pt>
                <c:pt idx="10">
                  <c:v>4828</c:v>
                </c:pt>
                <c:pt idx="11">
                  <c:v>4465</c:v>
                </c:pt>
                <c:pt idx="12">
                  <c:v>4060</c:v>
                </c:pt>
                <c:pt idx="13">
                  <c:v>4079</c:v>
                </c:pt>
                <c:pt idx="14">
                  <c:v>3947</c:v>
                </c:pt>
                <c:pt idx="15">
                  <c:v>3554</c:v>
                </c:pt>
                <c:pt idx="16">
                  <c:v>3257</c:v>
                </c:pt>
                <c:pt idx="17">
                  <c:v>3368</c:v>
                </c:pt>
                <c:pt idx="18">
                  <c:v>3320</c:v>
                </c:pt>
                <c:pt idx="19">
                  <c:v>3122</c:v>
                </c:pt>
                <c:pt idx="20">
                  <c:v>2929</c:v>
                </c:pt>
                <c:pt idx="21">
                  <c:v>2978</c:v>
                </c:pt>
                <c:pt idx="22">
                  <c:v>2686</c:v>
                </c:pt>
                <c:pt idx="23">
                  <c:v>2788</c:v>
                </c:pt>
                <c:pt idx="24">
                  <c:v>2456</c:v>
                </c:pt>
                <c:pt idx="25">
                  <c:v>2377</c:v>
                </c:pt>
                <c:pt idx="26">
                  <c:v>2678</c:v>
                </c:pt>
                <c:pt idx="27">
                  <c:v>2658</c:v>
                </c:pt>
                <c:pt idx="28">
                  <c:v>2233</c:v>
                </c:pt>
                <c:pt idx="29">
                  <c:v>2522</c:v>
                </c:pt>
                <c:pt idx="30">
                  <c:v>2385</c:v>
                </c:pt>
                <c:pt idx="31">
                  <c:v>2315</c:v>
                </c:pt>
                <c:pt idx="32">
                  <c:v>2258</c:v>
                </c:pt>
                <c:pt idx="33">
                  <c:v>2271</c:v>
                </c:pt>
                <c:pt idx="34">
                  <c:v>2052</c:v>
                </c:pt>
                <c:pt idx="35">
                  <c:v>2099</c:v>
                </c:pt>
                <c:pt idx="36">
                  <c:v>2106</c:v>
                </c:pt>
                <c:pt idx="37">
                  <c:v>1682</c:v>
                </c:pt>
                <c:pt idx="38">
                  <c:v>1751</c:v>
                </c:pt>
                <c:pt idx="39">
                  <c:v>1730</c:v>
                </c:pt>
                <c:pt idx="40">
                  <c:v>1614</c:v>
                </c:pt>
                <c:pt idx="41">
                  <c:v>1613</c:v>
                </c:pt>
                <c:pt idx="42">
                  <c:v>1482</c:v>
                </c:pt>
                <c:pt idx="43">
                  <c:v>1576</c:v>
                </c:pt>
                <c:pt idx="44">
                  <c:v>1601</c:v>
                </c:pt>
                <c:pt idx="45">
                  <c:v>1587</c:v>
                </c:pt>
                <c:pt idx="46">
                  <c:v>1533</c:v>
                </c:pt>
                <c:pt idx="47">
                  <c:v>1384</c:v>
                </c:pt>
                <c:pt idx="48">
                  <c:v>1465</c:v>
                </c:pt>
                <c:pt idx="49">
                  <c:v>1296</c:v>
                </c:pt>
                <c:pt idx="50">
                  <c:v>1236</c:v>
                </c:pt>
                <c:pt idx="51">
                  <c:v>1343</c:v>
                </c:pt>
                <c:pt idx="52">
                  <c:v>1269</c:v>
                </c:pt>
                <c:pt idx="53">
                  <c:v>1252</c:v>
                </c:pt>
                <c:pt idx="54">
                  <c:v>1217</c:v>
                </c:pt>
                <c:pt idx="55">
                  <c:v>1301</c:v>
                </c:pt>
                <c:pt idx="56">
                  <c:v>1206</c:v>
                </c:pt>
                <c:pt idx="57">
                  <c:v>1168</c:v>
                </c:pt>
                <c:pt idx="58">
                  <c:v>1163</c:v>
                </c:pt>
                <c:pt idx="59">
                  <c:v>1101</c:v>
                </c:pt>
                <c:pt idx="60">
                  <c:v>1035</c:v>
                </c:pt>
                <c:pt idx="61">
                  <c:v>1047</c:v>
                </c:pt>
                <c:pt idx="62">
                  <c:v>1062</c:v>
                </c:pt>
                <c:pt idx="63">
                  <c:v>985</c:v>
                </c:pt>
                <c:pt idx="64">
                  <c:v>920</c:v>
                </c:pt>
                <c:pt idx="65">
                  <c:v>992</c:v>
                </c:pt>
                <c:pt idx="66">
                  <c:v>965</c:v>
                </c:pt>
                <c:pt idx="67">
                  <c:v>938</c:v>
                </c:pt>
                <c:pt idx="68">
                  <c:v>832</c:v>
                </c:pt>
                <c:pt idx="69">
                  <c:v>932</c:v>
                </c:pt>
                <c:pt idx="70">
                  <c:v>857</c:v>
                </c:pt>
                <c:pt idx="71">
                  <c:v>775</c:v>
                </c:pt>
                <c:pt idx="72">
                  <c:v>839</c:v>
                </c:pt>
                <c:pt idx="73">
                  <c:v>886</c:v>
                </c:pt>
                <c:pt idx="74">
                  <c:v>806</c:v>
                </c:pt>
                <c:pt idx="75">
                  <c:v>841</c:v>
                </c:pt>
                <c:pt idx="76">
                  <c:v>852</c:v>
                </c:pt>
                <c:pt idx="77">
                  <c:v>746</c:v>
                </c:pt>
                <c:pt idx="78">
                  <c:v>755</c:v>
                </c:pt>
                <c:pt idx="79">
                  <c:v>751</c:v>
                </c:pt>
                <c:pt idx="80">
                  <c:v>688</c:v>
                </c:pt>
                <c:pt idx="81">
                  <c:v>728</c:v>
                </c:pt>
                <c:pt idx="82">
                  <c:v>701</c:v>
                </c:pt>
                <c:pt idx="83">
                  <c:v>669</c:v>
                </c:pt>
                <c:pt idx="84">
                  <c:v>635</c:v>
                </c:pt>
                <c:pt idx="85">
                  <c:v>649</c:v>
                </c:pt>
                <c:pt idx="86">
                  <c:v>644</c:v>
                </c:pt>
                <c:pt idx="87">
                  <c:v>653</c:v>
                </c:pt>
                <c:pt idx="88">
                  <c:v>584</c:v>
                </c:pt>
                <c:pt idx="89">
                  <c:v>624</c:v>
                </c:pt>
                <c:pt idx="90">
                  <c:v>601</c:v>
                </c:pt>
                <c:pt idx="91">
                  <c:v>604</c:v>
                </c:pt>
                <c:pt idx="92">
                  <c:v>506</c:v>
                </c:pt>
                <c:pt idx="93">
                  <c:v>560</c:v>
                </c:pt>
                <c:pt idx="94">
                  <c:v>569</c:v>
                </c:pt>
                <c:pt idx="95">
                  <c:v>535</c:v>
                </c:pt>
                <c:pt idx="96">
                  <c:v>455</c:v>
                </c:pt>
                <c:pt idx="97">
                  <c:v>480</c:v>
                </c:pt>
                <c:pt idx="98">
                  <c:v>480</c:v>
                </c:pt>
                <c:pt idx="99">
                  <c:v>488</c:v>
                </c:pt>
                <c:pt idx="100">
                  <c:v>475</c:v>
                </c:pt>
                <c:pt idx="101">
                  <c:v>449</c:v>
                </c:pt>
                <c:pt idx="102">
                  <c:v>482</c:v>
                </c:pt>
                <c:pt idx="103">
                  <c:v>450</c:v>
                </c:pt>
                <c:pt idx="104">
                  <c:v>448</c:v>
                </c:pt>
                <c:pt idx="105">
                  <c:v>429</c:v>
                </c:pt>
                <c:pt idx="106">
                  <c:v>370</c:v>
                </c:pt>
                <c:pt idx="107">
                  <c:v>404</c:v>
                </c:pt>
                <c:pt idx="108">
                  <c:v>387</c:v>
                </c:pt>
                <c:pt idx="109">
                  <c:v>255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314</c:v>
                </c:pt>
                <c:pt idx="114">
                  <c:v>312</c:v>
                </c:pt>
                <c:pt idx="115">
                  <c:v>281</c:v>
                </c:pt>
                <c:pt idx="116">
                  <c:v>284</c:v>
                </c:pt>
                <c:pt idx="117">
                  <c:v>278</c:v>
                </c:pt>
                <c:pt idx="118">
                  <c:v>267</c:v>
                </c:pt>
                <c:pt idx="119">
                  <c:v>237</c:v>
                </c:pt>
                <c:pt idx="120">
                  <c:v>234</c:v>
                </c:pt>
                <c:pt idx="121">
                  <c:v>250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267</c:v>
                </c:pt>
                <c:pt idx="126">
                  <c:v>258</c:v>
                </c:pt>
                <c:pt idx="127">
                  <c:v>245</c:v>
                </c:pt>
                <c:pt idx="128">
                  <c:v>250</c:v>
                </c:pt>
                <c:pt idx="129">
                  <c:v>201</c:v>
                </c:pt>
                <c:pt idx="130">
                  <c:v>199</c:v>
                </c:pt>
                <c:pt idx="131">
                  <c:v>213</c:v>
                </c:pt>
                <c:pt idx="132">
                  <c:v>231</c:v>
                </c:pt>
                <c:pt idx="133">
                  <c:v>219</c:v>
                </c:pt>
                <c:pt idx="134">
                  <c:v>194</c:v>
                </c:pt>
                <c:pt idx="135">
                  <c:v>195</c:v>
                </c:pt>
                <c:pt idx="136">
                  <c:v>211</c:v>
                </c:pt>
                <c:pt idx="137">
                  <c:v>215</c:v>
                </c:pt>
                <c:pt idx="138">
                  <c:v>212</c:v>
                </c:pt>
                <c:pt idx="139">
                  <c:v>210</c:v>
                </c:pt>
                <c:pt idx="140">
                  <c:v>216</c:v>
                </c:pt>
                <c:pt idx="141">
                  <c:v>216</c:v>
                </c:pt>
                <c:pt idx="142">
                  <c:v>189</c:v>
                </c:pt>
                <c:pt idx="143">
                  <c:v>166</c:v>
                </c:pt>
                <c:pt idx="144">
                  <c:v>196</c:v>
                </c:pt>
                <c:pt idx="145">
                  <c:v>204</c:v>
                </c:pt>
                <c:pt idx="146">
                  <c:v>181</c:v>
                </c:pt>
                <c:pt idx="147">
                  <c:v>191</c:v>
                </c:pt>
                <c:pt idx="148">
                  <c:v>186</c:v>
                </c:pt>
                <c:pt idx="149">
                  <c:v>176</c:v>
                </c:pt>
                <c:pt idx="150">
                  <c:v>170</c:v>
                </c:pt>
                <c:pt idx="151">
                  <c:v>170</c:v>
                </c:pt>
                <c:pt idx="152">
                  <c:v>124</c:v>
                </c:pt>
                <c:pt idx="153">
                  <c:v>154</c:v>
                </c:pt>
                <c:pt idx="154">
                  <c:v>164</c:v>
                </c:pt>
                <c:pt idx="155">
                  <c:v>163</c:v>
                </c:pt>
                <c:pt idx="156">
                  <c:v>147</c:v>
                </c:pt>
                <c:pt idx="157">
                  <c:v>149</c:v>
                </c:pt>
                <c:pt idx="158">
                  <c:v>148</c:v>
                </c:pt>
                <c:pt idx="159">
                  <c:v>133</c:v>
                </c:pt>
                <c:pt idx="160">
                  <c:v>139</c:v>
                </c:pt>
                <c:pt idx="161">
                  <c:v>133</c:v>
                </c:pt>
                <c:pt idx="162">
                  <c:v>142</c:v>
                </c:pt>
                <c:pt idx="163">
                  <c:v>137</c:v>
                </c:pt>
                <c:pt idx="164">
                  <c:v>134</c:v>
                </c:pt>
                <c:pt idx="165">
                  <c:v>113</c:v>
                </c:pt>
                <c:pt idx="166">
                  <c:v>122</c:v>
                </c:pt>
                <c:pt idx="167">
                  <c:v>127</c:v>
                </c:pt>
                <c:pt idx="168">
                  <c:v>120</c:v>
                </c:pt>
                <c:pt idx="169">
                  <c:v>116</c:v>
                </c:pt>
                <c:pt idx="170">
                  <c:v>116</c:v>
                </c:pt>
                <c:pt idx="171">
                  <c:v>121</c:v>
                </c:pt>
                <c:pt idx="172">
                  <c:v>102</c:v>
                </c:pt>
                <c:pt idx="173">
                  <c:v>108</c:v>
                </c:pt>
                <c:pt idx="174">
                  <c:v>103</c:v>
                </c:pt>
                <c:pt idx="175">
                  <c:v>101</c:v>
                </c:pt>
                <c:pt idx="176">
                  <c:v>101</c:v>
                </c:pt>
                <c:pt idx="177">
                  <c:v>99</c:v>
                </c:pt>
              </c:numCache>
            </c:numRef>
          </c:xVal>
          <c:yVal>
            <c:numRef>
              <c:f>'Table S4'!$H$2:$H$179</c:f>
              <c:numCache>
                <c:formatCode>General</c:formatCode>
                <c:ptCount val="178"/>
                <c:pt idx="0">
                  <c:v>0.38398069548334424</c:v>
                </c:pt>
                <c:pt idx="1">
                  <c:v>0.38351681601417981</c:v>
                </c:pt>
                <c:pt idx="2">
                  <c:v>0.38314351724630125</c:v>
                </c:pt>
                <c:pt idx="3">
                  <c:v>0.38107557796678593</c:v>
                </c:pt>
                <c:pt idx="4">
                  <c:v>0.38035766649162578</c:v>
                </c:pt>
                <c:pt idx="5">
                  <c:v>0.37848684467483396</c:v>
                </c:pt>
                <c:pt idx="6">
                  <c:v>0.37743752392207902</c:v>
                </c:pt>
                <c:pt idx="7">
                  <c:v>0.3766826315899533</c:v>
                </c:pt>
                <c:pt idx="8">
                  <c:v>0.37687992799802694</c:v>
                </c:pt>
                <c:pt idx="9">
                  <c:v>0.37642739566771971</c:v>
                </c:pt>
                <c:pt idx="10">
                  <c:v>0.3754947033508117</c:v>
                </c:pt>
                <c:pt idx="11">
                  <c:v>0.3749465476146514</c:v>
                </c:pt>
                <c:pt idx="12">
                  <c:v>0.37425017209224853</c:v>
                </c:pt>
                <c:pt idx="13">
                  <c:v>0.3742851436754015</c:v>
                </c:pt>
                <c:pt idx="14">
                  <c:v>0.37403699302766741</c:v>
                </c:pt>
                <c:pt idx="15">
                  <c:v>0.37321800669327632</c:v>
                </c:pt>
                <c:pt idx="16">
                  <c:v>0.37250306025487911</c:v>
                </c:pt>
                <c:pt idx="17">
                  <c:v>0.37278131152014632</c:v>
                </c:pt>
                <c:pt idx="18">
                  <c:v>0.37266269979889544</c:v>
                </c:pt>
                <c:pt idx="19">
                  <c:v>0.37214484568441997</c:v>
                </c:pt>
                <c:pt idx="20">
                  <c:v>0.37159033536106384</c:v>
                </c:pt>
                <c:pt idx="21">
                  <c:v>0.37173621043450716</c:v>
                </c:pt>
                <c:pt idx="22">
                  <c:v>0.37080887448803923</c:v>
                </c:pt>
                <c:pt idx="23">
                  <c:v>0.37114932502829212</c:v>
                </c:pt>
                <c:pt idx="24">
                  <c:v>0.36996478187409698</c:v>
                </c:pt>
                <c:pt idx="25">
                  <c:v>0.36964695455982333</c:v>
                </c:pt>
                <c:pt idx="26">
                  <c:v>0.37078135285355485</c:v>
                </c:pt>
                <c:pt idx="27">
                  <c:v>0.37071200598364168</c:v>
                </c:pt>
                <c:pt idx="28">
                  <c:v>0.3690248077838737</c:v>
                </c:pt>
                <c:pt idx="29">
                  <c:v>0.37021877741975889</c:v>
                </c:pt>
                <c:pt idx="30">
                  <c:v>0.369679856647259</c:v>
                </c:pt>
                <c:pt idx="31">
                  <c:v>0.3693862078309173</c:v>
                </c:pt>
                <c:pt idx="32">
                  <c:v>0.36913707439754451</c:v>
                </c:pt>
                <c:pt idx="33">
                  <c:v>0.36919471903251078</c:v>
                </c:pt>
                <c:pt idx="34">
                  <c:v>0.36815172818934738</c:v>
                </c:pt>
                <c:pt idx="35">
                  <c:v>0.36838925921482418</c:v>
                </c:pt>
                <c:pt idx="36">
                  <c:v>0.3684239541897289</c:v>
                </c:pt>
                <c:pt idx="37">
                  <c:v>0.36594659572200072</c:v>
                </c:pt>
                <c:pt idx="38">
                  <c:v>0.36641032534975188</c:v>
                </c:pt>
                <c:pt idx="39">
                  <c:v>0.36627213111534057</c:v>
                </c:pt>
                <c:pt idx="40">
                  <c:v>0.36546079243308671</c:v>
                </c:pt>
                <c:pt idx="41">
                  <c:v>0.36545341987227187</c:v>
                </c:pt>
                <c:pt idx="42">
                  <c:v>0.36442402074738045</c:v>
                </c:pt>
                <c:pt idx="43">
                  <c:v>0.36517572153947625</c:v>
                </c:pt>
                <c:pt idx="44">
                  <c:v>0.3653644110597733</c:v>
                </c:pt>
                <c:pt idx="45">
                  <c:v>0.36525929414953556</c:v>
                </c:pt>
                <c:pt idx="46">
                  <c:v>0.36484044274527738</c:v>
                </c:pt>
                <c:pt idx="47">
                  <c:v>0.36356015525261909</c:v>
                </c:pt>
                <c:pt idx="48">
                  <c:v>0.36428040418215324</c:v>
                </c:pt>
                <c:pt idx="49">
                  <c:v>0.36270234728742584</c:v>
                </c:pt>
                <c:pt idx="50">
                  <c:v>0.36206566181004896</c:v>
                </c:pt>
                <c:pt idx="51">
                  <c:v>0.36317098978291429</c:v>
                </c:pt>
                <c:pt idx="52">
                  <c:v>0.36242142928401894</c:v>
                </c:pt>
                <c:pt idx="53">
                  <c:v>0.36223991166689706</c:v>
                </c:pt>
                <c:pt idx="54">
                  <c:v>0.36185429326917762</c:v>
                </c:pt>
                <c:pt idx="55">
                  <c:v>0.3627534071770584</c:v>
                </c:pt>
                <c:pt idx="56">
                  <c:v>0.36172964537554475</c:v>
                </c:pt>
                <c:pt idx="57">
                  <c:v>0.36128557800344036</c:v>
                </c:pt>
                <c:pt idx="58">
                  <c:v>0.36122553331044788</c:v>
                </c:pt>
                <c:pt idx="59">
                  <c:v>0.36044732211362374</c:v>
                </c:pt>
                <c:pt idx="60">
                  <c:v>0.3595432186867149</c:v>
                </c:pt>
                <c:pt idx="61">
                  <c:v>0.35971393929959672</c:v>
                </c:pt>
                <c:pt idx="62">
                  <c:v>0.35992325745851556</c:v>
                </c:pt>
                <c:pt idx="63">
                  <c:v>0.35879861344721731</c:v>
                </c:pt>
                <c:pt idx="64">
                  <c:v>0.35774129975248919</c:v>
                </c:pt>
                <c:pt idx="65">
                  <c:v>0.35890623722305831</c:v>
                </c:pt>
                <c:pt idx="66">
                  <c:v>0.35848469024272001</c:v>
                </c:pt>
                <c:pt idx="67">
                  <c:v>0.35804507067680486</c:v>
                </c:pt>
                <c:pt idx="68">
                  <c:v>0.35611693362947378</c:v>
                </c:pt>
                <c:pt idx="69">
                  <c:v>0.35794479204019491</c:v>
                </c:pt>
                <c:pt idx="70">
                  <c:v>0.3566037574209811</c:v>
                </c:pt>
                <c:pt idx="71">
                  <c:v>0.35492016685401545</c:v>
                </c:pt>
                <c:pt idx="72">
                  <c:v>0.35625543526892567</c:v>
                </c:pt>
                <c:pt idx="73">
                  <c:v>0.35714245354633034</c:v>
                </c:pt>
                <c:pt idx="74">
                  <c:v>0.35558679715667041</c:v>
                </c:pt>
                <c:pt idx="75">
                  <c:v>0.35629468920794388</c:v>
                </c:pt>
                <c:pt idx="76">
                  <c:v>0.35650810939323657</c:v>
                </c:pt>
                <c:pt idx="77">
                  <c:v>0.35425929135192463</c:v>
                </c:pt>
                <c:pt idx="78">
                  <c:v>0.35446846068685772</c:v>
                </c:pt>
                <c:pt idx="79">
                  <c:v>0.35437596079306743</c:v>
                </c:pt>
                <c:pt idx="80">
                  <c:v>0.35281429936890774</c:v>
                </c:pt>
                <c:pt idx="81">
                  <c:v>0.35382937541372395</c:v>
                </c:pt>
                <c:pt idx="82">
                  <c:v>0.35315371399011886</c:v>
                </c:pt>
                <c:pt idx="83">
                  <c:v>0.35230054700595176</c:v>
                </c:pt>
                <c:pt idx="84">
                  <c:v>0.35132429058060938</c:v>
                </c:pt>
                <c:pt idx="85">
                  <c:v>0.35173556297251202</c:v>
                </c:pt>
                <c:pt idx="86">
                  <c:v>0.35159022032676179</c:v>
                </c:pt>
                <c:pt idx="87">
                  <c:v>0.35185063317109566</c:v>
                </c:pt>
                <c:pt idx="88">
                  <c:v>0.34970301473589449</c:v>
                </c:pt>
                <c:pt idx="89">
                  <c:v>0.35099148423617643</c:v>
                </c:pt>
                <c:pt idx="90">
                  <c:v>0.35026632031183619</c:v>
                </c:pt>
                <c:pt idx="91">
                  <c:v>0.35036325052157324</c:v>
                </c:pt>
                <c:pt idx="92">
                  <c:v>0.34676424886209573</c:v>
                </c:pt>
                <c:pt idx="93">
                  <c:v>0.34886450428654109</c:v>
                </c:pt>
                <c:pt idx="94">
                  <c:v>0.3491851575258888</c:v>
                </c:pt>
                <c:pt idx="95">
                  <c:v>0.34793172877153888</c:v>
                </c:pt>
                <c:pt idx="96">
                  <c:v>0.34444649469601551</c:v>
                </c:pt>
                <c:pt idx="97">
                  <c:v>0.34562881050679573</c:v>
                </c:pt>
                <c:pt idx="98">
                  <c:v>0.34562881050679573</c:v>
                </c:pt>
                <c:pt idx="99">
                  <c:v>0.34598782524426774</c:v>
                </c:pt>
                <c:pt idx="100">
                  <c:v>0.34539983492394788</c:v>
                </c:pt>
                <c:pt idx="101">
                  <c:v>0.34414814379906744</c:v>
                </c:pt>
                <c:pt idx="102">
                  <c:v>0.34571940156787362</c:v>
                </c:pt>
                <c:pt idx="103">
                  <c:v>0.34419828302027367</c:v>
                </c:pt>
                <c:pt idx="104">
                  <c:v>0.34409783679454675</c:v>
                </c:pt>
                <c:pt idx="105">
                  <c:v>0.34310883193426595</c:v>
                </c:pt>
                <c:pt idx="106">
                  <c:v>0.33956614708586885</c:v>
                </c:pt>
                <c:pt idx="107">
                  <c:v>0.34170267470779131</c:v>
                </c:pt>
                <c:pt idx="108">
                  <c:v>0.340669612714879</c:v>
                </c:pt>
                <c:pt idx="109">
                  <c:v>0.32940283206775728</c:v>
                </c:pt>
                <c:pt idx="110">
                  <c:v>0.33823919253790385</c:v>
                </c:pt>
                <c:pt idx="111">
                  <c:v>0.33749666197770367</c:v>
                </c:pt>
                <c:pt idx="112">
                  <c:v>0.33656131464375899</c:v>
                </c:pt>
                <c:pt idx="113">
                  <c:v>0.33531754675921688</c:v>
                </c:pt>
                <c:pt idx="114">
                  <c:v>0.33514496771788949</c:v>
                </c:pt>
                <c:pt idx="115">
                  <c:v>0.33223867609840319</c:v>
                </c:pt>
                <c:pt idx="116">
                  <c:v>0.3325405829862943</c:v>
                </c:pt>
                <c:pt idx="117">
                  <c:v>0.33193189531900769</c:v>
                </c:pt>
                <c:pt idx="118">
                  <c:v>0.33076313538892921</c:v>
                </c:pt>
                <c:pt idx="119">
                  <c:v>0.32717180325356932</c:v>
                </c:pt>
                <c:pt idx="120">
                  <c:v>0.3267751439071987</c:v>
                </c:pt>
                <c:pt idx="121">
                  <c:v>0.32880733951759983</c:v>
                </c:pt>
                <c:pt idx="122">
                  <c:v>0.32963614885182174</c:v>
                </c:pt>
                <c:pt idx="123">
                  <c:v>0.32986675788059683</c:v>
                </c:pt>
                <c:pt idx="124">
                  <c:v>0.33009471112680422</c:v>
                </c:pt>
                <c:pt idx="125">
                  <c:v>0.33076313538892921</c:v>
                </c:pt>
                <c:pt idx="126">
                  <c:v>0.32975178855427567</c:v>
                </c:pt>
                <c:pt idx="127">
                  <c:v>0.32819370937116332</c:v>
                </c:pt>
                <c:pt idx="128">
                  <c:v>0.32880733951759983</c:v>
                </c:pt>
                <c:pt idx="129">
                  <c:v>0.32184155176253676</c:v>
                </c:pt>
                <c:pt idx="130">
                  <c:v>0.32150367091079657</c:v>
                </c:pt>
                <c:pt idx="131">
                  <c:v>0.32376785945547909</c:v>
                </c:pt>
                <c:pt idx="132">
                  <c:v>0.32637078230443684</c:v>
                </c:pt>
                <c:pt idx="133">
                  <c:v>0.3246710820239791</c:v>
                </c:pt>
                <c:pt idx="134">
                  <c:v>0.32063622599939384</c:v>
                </c:pt>
                <c:pt idx="135">
                  <c:v>0.32081238067600931</c:v>
                </c:pt>
                <c:pt idx="136">
                  <c:v>0.32345825725701821</c:v>
                </c:pt>
                <c:pt idx="137">
                  <c:v>0.32407313151377137</c:v>
                </c:pt>
                <c:pt idx="138">
                  <c:v>0.32361360600291617</c:v>
                </c:pt>
                <c:pt idx="139">
                  <c:v>0.32330180019404053</c:v>
                </c:pt>
                <c:pt idx="140">
                  <c:v>0.32422417511847507</c:v>
                </c:pt>
                <c:pt idx="141">
                  <c:v>0.32422417511847507</c:v>
                </c:pt>
                <c:pt idx="142">
                  <c:v>0.31973458242307373</c:v>
                </c:pt>
                <c:pt idx="143">
                  <c:v>0.31507503500011452</c:v>
                </c:pt>
                <c:pt idx="144">
                  <c:v>0.32098718550467586</c:v>
                </c:pt>
                <c:pt idx="145">
                  <c:v>0.3223390257760369</c:v>
                </c:pt>
                <c:pt idx="146">
                  <c:v>0.31821497604150645</c:v>
                </c:pt>
                <c:pt idx="147">
                  <c:v>0.32009948665954829</c:v>
                </c:pt>
                <c:pt idx="148">
                  <c:v>0.31917622986378935</c:v>
                </c:pt>
                <c:pt idx="149">
                  <c:v>0.31721304527109034</c:v>
                </c:pt>
                <c:pt idx="150">
                  <c:v>0.31595285673961931</c:v>
                </c:pt>
                <c:pt idx="151">
                  <c:v>0.31595285673961931</c:v>
                </c:pt>
                <c:pt idx="152">
                  <c:v>0.30342787813854766</c:v>
                </c:pt>
                <c:pt idx="153">
                  <c:v>0.31223936934218849</c:v>
                </c:pt>
                <c:pt idx="154">
                  <c:v>0.3146241291792769</c:v>
                </c:pt>
                <c:pt idx="155">
                  <c:v>0.31439557051192268</c:v>
                </c:pt>
                <c:pt idx="156">
                  <c:v>0.3104271451633448</c:v>
                </c:pt>
                <c:pt idx="157">
                  <c:v>0.31095793378812786</c:v>
                </c:pt>
                <c:pt idx="158">
                  <c:v>0.31069388438574236</c:v>
                </c:pt>
                <c:pt idx="159">
                  <c:v>0.30638243723228686</c:v>
                </c:pt>
                <c:pt idx="160">
                  <c:v>0.30819063857797346</c:v>
                </c:pt>
                <c:pt idx="161">
                  <c:v>0.30638243723228686</c:v>
                </c:pt>
                <c:pt idx="162">
                  <c:v>0.30905145293229952</c:v>
                </c:pt>
                <c:pt idx="163">
                  <c:v>0.30760112011444424</c:v>
                </c:pt>
                <c:pt idx="164">
                  <c:v>0.30669221746464626</c:v>
                </c:pt>
                <c:pt idx="165">
                  <c:v>0.29934776432470528</c:v>
                </c:pt>
                <c:pt idx="166">
                  <c:v>0.30272729115754149</c:v>
                </c:pt>
                <c:pt idx="167">
                  <c:v>0.30444756362175845</c:v>
                </c:pt>
                <c:pt idx="168">
                  <c:v>0.30200926168259745</c:v>
                </c:pt>
                <c:pt idx="169">
                  <c:v>0.30051788702470933</c:v>
                </c:pt>
                <c:pt idx="170">
                  <c:v>0.30051788702470933</c:v>
                </c:pt>
                <c:pt idx="171">
                  <c:v>0.30237050173386182</c:v>
                </c:pt>
                <c:pt idx="172">
                  <c:v>0.29462427236822841</c:v>
                </c:pt>
                <c:pt idx="173">
                  <c:v>0.29729027613540326</c:v>
                </c:pt>
                <c:pt idx="174">
                  <c:v>0.29508473294488724</c:v>
                </c:pt>
                <c:pt idx="175">
                  <c:v>0.29415699008458868</c:v>
                </c:pt>
                <c:pt idx="176">
                  <c:v>0.29415699008458868</c:v>
                </c:pt>
                <c:pt idx="177">
                  <c:v>0.29320127391778911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'Table S4'!$I$1</c:f>
              <c:strCache>
                <c:ptCount val="1"/>
                <c:pt idx="0">
                  <c:v>95% CI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'Table S4'!$B$4:$B$179</c:f>
              <c:numCache>
                <c:formatCode>General</c:formatCode>
                <c:ptCount val="176"/>
                <c:pt idx="0">
                  <c:v>24505</c:v>
                </c:pt>
                <c:pt idx="1">
                  <c:v>13673</c:v>
                </c:pt>
                <c:pt idx="2">
                  <c:v>11554</c:v>
                </c:pt>
                <c:pt idx="3">
                  <c:v>7886</c:v>
                </c:pt>
                <c:pt idx="4">
                  <c:v>6547</c:v>
                </c:pt>
                <c:pt idx="5">
                  <c:v>5784</c:v>
                </c:pt>
                <c:pt idx="6">
                  <c:v>5970</c:v>
                </c:pt>
                <c:pt idx="7">
                  <c:v>5556</c:v>
                </c:pt>
                <c:pt idx="8">
                  <c:v>4828</c:v>
                </c:pt>
                <c:pt idx="9">
                  <c:v>4465</c:v>
                </c:pt>
                <c:pt idx="10">
                  <c:v>4060</c:v>
                </c:pt>
                <c:pt idx="11">
                  <c:v>4079</c:v>
                </c:pt>
                <c:pt idx="12">
                  <c:v>3947</c:v>
                </c:pt>
                <c:pt idx="13">
                  <c:v>3554</c:v>
                </c:pt>
                <c:pt idx="14">
                  <c:v>3257</c:v>
                </c:pt>
                <c:pt idx="15">
                  <c:v>3368</c:v>
                </c:pt>
                <c:pt idx="16">
                  <c:v>3320</c:v>
                </c:pt>
                <c:pt idx="17">
                  <c:v>3122</c:v>
                </c:pt>
                <c:pt idx="18">
                  <c:v>2929</c:v>
                </c:pt>
                <c:pt idx="19">
                  <c:v>2978</c:v>
                </c:pt>
                <c:pt idx="20">
                  <c:v>2686</c:v>
                </c:pt>
                <c:pt idx="21">
                  <c:v>2788</c:v>
                </c:pt>
                <c:pt idx="22">
                  <c:v>2456</c:v>
                </c:pt>
                <c:pt idx="23">
                  <c:v>2377</c:v>
                </c:pt>
                <c:pt idx="24">
                  <c:v>2678</c:v>
                </c:pt>
                <c:pt idx="25">
                  <c:v>2658</c:v>
                </c:pt>
                <c:pt idx="26">
                  <c:v>2233</c:v>
                </c:pt>
                <c:pt idx="27">
                  <c:v>2522</c:v>
                </c:pt>
                <c:pt idx="28">
                  <c:v>2385</c:v>
                </c:pt>
                <c:pt idx="29">
                  <c:v>2315</c:v>
                </c:pt>
                <c:pt idx="30">
                  <c:v>2258</c:v>
                </c:pt>
                <c:pt idx="31">
                  <c:v>2271</c:v>
                </c:pt>
                <c:pt idx="32">
                  <c:v>2052</c:v>
                </c:pt>
                <c:pt idx="33">
                  <c:v>2099</c:v>
                </c:pt>
                <c:pt idx="34">
                  <c:v>2106</c:v>
                </c:pt>
                <c:pt idx="35">
                  <c:v>1682</c:v>
                </c:pt>
                <c:pt idx="36">
                  <c:v>1751</c:v>
                </c:pt>
                <c:pt idx="37">
                  <c:v>1730</c:v>
                </c:pt>
                <c:pt idx="38">
                  <c:v>1614</c:v>
                </c:pt>
                <c:pt idx="39">
                  <c:v>1613</c:v>
                </c:pt>
                <c:pt idx="40">
                  <c:v>1482</c:v>
                </c:pt>
                <c:pt idx="41">
                  <c:v>1576</c:v>
                </c:pt>
                <c:pt idx="42">
                  <c:v>1601</c:v>
                </c:pt>
                <c:pt idx="43">
                  <c:v>1587</c:v>
                </c:pt>
                <c:pt idx="44">
                  <c:v>1533</c:v>
                </c:pt>
                <c:pt idx="45">
                  <c:v>1384</c:v>
                </c:pt>
                <c:pt idx="46">
                  <c:v>1465</c:v>
                </c:pt>
                <c:pt idx="47">
                  <c:v>1296</c:v>
                </c:pt>
                <c:pt idx="48">
                  <c:v>1236</c:v>
                </c:pt>
                <c:pt idx="49">
                  <c:v>1343</c:v>
                </c:pt>
                <c:pt idx="50">
                  <c:v>1269</c:v>
                </c:pt>
                <c:pt idx="51">
                  <c:v>1252</c:v>
                </c:pt>
                <c:pt idx="52">
                  <c:v>1217</c:v>
                </c:pt>
                <c:pt idx="53">
                  <c:v>1301</c:v>
                </c:pt>
                <c:pt idx="54">
                  <c:v>1206</c:v>
                </c:pt>
                <c:pt idx="55">
                  <c:v>1168</c:v>
                </c:pt>
                <c:pt idx="56">
                  <c:v>1163</c:v>
                </c:pt>
                <c:pt idx="57">
                  <c:v>1101</c:v>
                </c:pt>
                <c:pt idx="58">
                  <c:v>1035</c:v>
                </c:pt>
                <c:pt idx="59">
                  <c:v>1047</c:v>
                </c:pt>
                <c:pt idx="60">
                  <c:v>1062</c:v>
                </c:pt>
                <c:pt idx="61">
                  <c:v>985</c:v>
                </c:pt>
                <c:pt idx="62">
                  <c:v>920</c:v>
                </c:pt>
                <c:pt idx="63">
                  <c:v>992</c:v>
                </c:pt>
                <c:pt idx="64">
                  <c:v>965</c:v>
                </c:pt>
                <c:pt idx="65">
                  <c:v>938</c:v>
                </c:pt>
                <c:pt idx="66">
                  <c:v>832</c:v>
                </c:pt>
                <c:pt idx="67">
                  <c:v>932</c:v>
                </c:pt>
                <c:pt idx="68">
                  <c:v>857</c:v>
                </c:pt>
                <c:pt idx="69">
                  <c:v>775</c:v>
                </c:pt>
                <c:pt idx="70">
                  <c:v>839</c:v>
                </c:pt>
                <c:pt idx="71">
                  <c:v>886</c:v>
                </c:pt>
                <c:pt idx="72">
                  <c:v>806</c:v>
                </c:pt>
                <c:pt idx="73">
                  <c:v>841</c:v>
                </c:pt>
                <c:pt idx="74">
                  <c:v>852</c:v>
                </c:pt>
                <c:pt idx="75">
                  <c:v>746</c:v>
                </c:pt>
                <c:pt idx="76">
                  <c:v>755</c:v>
                </c:pt>
                <c:pt idx="77">
                  <c:v>751</c:v>
                </c:pt>
                <c:pt idx="78">
                  <c:v>688</c:v>
                </c:pt>
                <c:pt idx="79">
                  <c:v>728</c:v>
                </c:pt>
                <c:pt idx="80">
                  <c:v>701</c:v>
                </c:pt>
                <c:pt idx="81">
                  <c:v>669</c:v>
                </c:pt>
                <c:pt idx="82">
                  <c:v>635</c:v>
                </c:pt>
                <c:pt idx="83">
                  <c:v>649</c:v>
                </c:pt>
                <c:pt idx="84">
                  <c:v>644</c:v>
                </c:pt>
                <c:pt idx="85">
                  <c:v>653</c:v>
                </c:pt>
                <c:pt idx="86">
                  <c:v>584</c:v>
                </c:pt>
                <c:pt idx="87">
                  <c:v>624</c:v>
                </c:pt>
                <c:pt idx="88">
                  <c:v>601</c:v>
                </c:pt>
                <c:pt idx="89">
                  <c:v>604</c:v>
                </c:pt>
                <c:pt idx="90">
                  <c:v>506</c:v>
                </c:pt>
                <c:pt idx="91">
                  <c:v>560</c:v>
                </c:pt>
                <c:pt idx="92">
                  <c:v>569</c:v>
                </c:pt>
                <c:pt idx="93">
                  <c:v>535</c:v>
                </c:pt>
                <c:pt idx="94">
                  <c:v>455</c:v>
                </c:pt>
                <c:pt idx="95">
                  <c:v>480</c:v>
                </c:pt>
                <c:pt idx="96">
                  <c:v>480</c:v>
                </c:pt>
                <c:pt idx="97">
                  <c:v>488</c:v>
                </c:pt>
                <c:pt idx="98">
                  <c:v>475</c:v>
                </c:pt>
                <c:pt idx="99">
                  <c:v>449</c:v>
                </c:pt>
                <c:pt idx="100">
                  <c:v>482</c:v>
                </c:pt>
                <c:pt idx="101">
                  <c:v>450</c:v>
                </c:pt>
                <c:pt idx="102">
                  <c:v>448</c:v>
                </c:pt>
                <c:pt idx="103">
                  <c:v>429</c:v>
                </c:pt>
                <c:pt idx="104">
                  <c:v>370</c:v>
                </c:pt>
                <c:pt idx="105">
                  <c:v>404</c:v>
                </c:pt>
                <c:pt idx="106">
                  <c:v>387</c:v>
                </c:pt>
                <c:pt idx="107">
                  <c:v>255</c:v>
                </c:pt>
                <c:pt idx="108">
                  <c:v>351</c:v>
                </c:pt>
                <c:pt idx="109">
                  <c:v>341</c:v>
                </c:pt>
                <c:pt idx="110">
                  <c:v>329</c:v>
                </c:pt>
                <c:pt idx="111">
                  <c:v>314</c:v>
                </c:pt>
                <c:pt idx="112">
                  <c:v>312</c:v>
                </c:pt>
                <c:pt idx="113">
                  <c:v>281</c:v>
                </c:pt>
                <c:pt idx="114">
                  <c:v>284</c:v>
                </c:pt>
                <c:pt idx="115">
                  <c:v>278</c:v>
                </c:pt>
                <c:pt idx="116">
                  <c:v>267</c:v>
                </c:pt>
                <c:pt idx="117">
                  <c:v>237</c:v>
                </c:pt>
                <c:pt idx="118">
                  <c:v>234</c:v>
                </c:pt>
                <c:pt idx="119">
                  <c:v>250</c:v>
                </c:pt>
                <c:pt idx="120">
                  <c:v>257</c:v>
                </c:pt>
                <c:pt idx="121">
                  <c:v>259</c:v>
                </c:pt>
                <c:pt idx="122">
                  <c:v>261</c:v>
                </c:pt>
                <c:pt idx="123">
                  <c:v>267</c:v>
                </c:pt>
                <c:pt idx="124">
                  <c:v>258</c:v>
                </c:pt>
                <c:pt idx="125">
                  <c:v>245</c:v>
                </c:pt>
                <c:pt idx="126">
                  <c:v>250</c:v>
                </c:pt>
                <c:pt idx="127">
                  <c:v>201</c:v>
                </c:pt>
                <c:pt idx="128">
                  <c:v>199</c:v>
                </c:pt>
                <c:pt idx="129">
                  <c:v>213</c:v>
                </c:pt>
                <c:pt idx="130">
                  <c:v>231</c:v>
                </c:pt>
                <c:pt idx="131">
                  <c:v>219</c:v>
                </c:pt>
                <c:pt idx="132">
                  <c:v>194</c:v>
                </c:pt>
                <c:pt idx="133">
                  <c:v>195</c:v>
                </c:pt>
                <c:pt idx="134">
                  <c:v>211</c:v>
                </c:pt>
                <c:pt idx="135">
                  <c:v>215</c:v>
                </c:pt>
                <c:pt idx="136">
                  <c:v>212</c:v>
                </c:pt>
                <c:pt idx="137">
                  <c:v>210</c:v>
                </c:pt>
                <c:pt idx="138">
                  <c:v>216</c:v>
                </c:pt>
                <c:pt idx="139">
                  <c:v>216</c:v>
                </c:pt>
                <c:pt idx="140">
                  <c:v>189</c:v>
                </c:pt>
                <c:pt idx="141">
                  <c:v>166</c:v>
                </c:pt>
                <c:pt idx="142">
                  <c:v>196</c:v>
                </c:pt>
                <c:pt idx="143">
                  <c:v>204</c:v>
                </c:pt>
                <c:pt idx="144">
                  <c:v>181</c:v>
                </c:pt>
                <c:pt idx="145">
                  <c:v>191</c:v>
                </c:pt>
                <c:pt idx="146">
                  <c:v>186</c:v>
                </c:pt>
                <c:pt idx="147">
                  <c:v>176</c:v>
                </c:pt>
                <c:pt idx="148">
                  <c:v>170</c:v>
                </c:pt>
                <c:pt idx="149">
                  <c:v>170</c:v>
                </c:pt>
                <c:pt idx="150">
                  <c:v>124</c:v>
                </c:pt>
                <c:pt idx="151">
                  <c:v>154</c:v>
                </c:pt>
                <c:pt idx="152">
                  <c:v>164</c:v>
                </c:pt>
                <c:pt idx="153">
                  <c:v>163</c:v>
                </c:pt>
                <c:pt idx="154">
                  <c:v>147</c:v>
                </c:pt>
                <c:pt idx="155">
                  <c:v>149</c:v>
                </c:pt>
                <c:pt idx="156">
                  <c:v>148</c:v>
                </c:pt>
                <c:pt idx="157">
                  <c:v>133</c:v>
                </c:pt>
                <c:pt idx="158">
                  <c:v>139</c:v>
                </c:pt>
                <c:pt idx="159">
                  <c:v>133</c:v>
                </c:pt>
                <c:pt idx="160">
                  <c:v>142</c:v>
                </c:pt>
                <c:pt idx="161">
                  <c:v>137</c:v>
                </c:pt>
                <c:pt idx="162">
                  <c:v>134</c:v>
                </c:pt>
                <c:pt idx="163">
                  <c:v>113</c:v>
                </c:pt>
                <c:pt idx="164">
                  <c:v>122</c:v>
                </c:pt>
                <c:pt idx="165">
                  <c:v>127</c:v>
                </c:pt>
                <c:pt idx="166">
                  <c:v>120</c:v>
                </c:pt>
                <c:pt idx="167">
                  <c:v>116</c:v>
                </c:pt>
                <c:pt idx="168">
                  <c:v>116</c:v>
                </c:pt>
                <c:pt idx="169">
                  <c:v>121</c:v>
                </c:pt>
                <c:pt idx="170">
                  <c:v>102</c:v>
                </c:pt>
                <c:pt idx="171">
                  <c:v>108</c:v>
                </c:pt>
                <c:pt idx="172">
                  <c:v>103</c:v>
                </c:pt>
                <c:pt idx="173">
                  <c:v>101</c:v>
                </c:pt>
                <c:pt idx="174">
                  <c:v>101</c:v>
                </c:pt>
                <c:pt idx="175">
                  <c:v>99</c:v>
                </c:pt>
              </c:numCache>
            </c:numRef>
          </c:xVal>
          <c:yVal>
            <c:numRef>
              <c:f>'Table S4'!$I$4:$I$179</c:f>
              <c:numCache>
                <c:formatCode>General</c:formatCode>
                <c:ptCount val="176"/>
                <c:pt idx="0">
                  <c:v>0.39535320141568675</c:v>
                </c:pt>
                <c:pt idx="1">
                  <c:v>0.39742114069520207</c:v>
                </c:pt>
                <c:pt idx="2">
                  <c:v>0.39813905217036222</c:v>
                </c:pt>
                <c:pt idx="3">
                  <c:v>0.40000987398715404</c:v>
                </c:pt>
                <c:pt idx="4">
                  <c:v>0.40105919473990898</c:v>
                </c:pt>
                <c:pt idx="5">
                  <c:v>0.4018140870720347</c:v>
                </c:pt>
                <c:pt idx="6">
                  <c:v>0.40161679066396105</c:v>
                </c:pt>
                <c:pt idx="7">
                  <c:v>0.40206932299426829</c:v>
                </c:pt>
                <c:pt idx="8">
                  <c:v>0.4030020153111763</c:v>
                </c:pt>
                <c:pt idx="9">
                  <c:v>0.40355017104733659</c:v>
                </c:pt>
                <c:pt idx="10">
                  <c:v>0.40424654656973946</c:v>
                </c:pt>
                <c:pt idx="11">
                  <c:v>0.4042115749865865</c:v>
                </c:pt>
                <c:pt idx="12">
                  <c:v>0.40445972563432059</c:v>
                </c:pt>
                <c:pt idx="13">
                  <c:v>0.40527871196871168</c:v>
                </c:pt>
                <c:pt idx="14">
                  <c:v>0.40599365840710888</c:v>
                </c:pt>
                <c:pt idx="15">
                  <c:v>0.40571540714184168</c:v>
                </c:pt>
                <c:pt idx="16">
                  <c:v>0.40583401886309256</c:v>
                </c:pt>
                <c:pt idx="17">
                  <c:v>0.40635187297756803</c:v>
                </c:pt>
                <c:pt idx="18">
                  <c:v>0.40690638330092416</c:v>
                </c:pt>
                <c:pt idx="19">
                  <c:v>0.40676050822748083</c:v>
                </c:pt>
                <c:pt idx="20">
                  <c:v>0.40768784417394877</c:v>
                </c:pt>
                <c:pt idx="21">
                  <c:v>0.40734739363369588</c:v>
                </c:pt>
                <c:pt idx="22">
                  <c:v>0.40853193678789101</c:v>
                </c:pt>
                <c:pt idx="23">
                  <c:v>0.40884976410216467</c:v>
                </c:pt>
                <c:pt idx="24">
                  <c:v>0.40771536580843315</c:v>
                </c:pt>
                <c:pt idx="25">
                  <c:v>0.40778471267834632</c:v>
                </c:pt>
                <c:pt idx="26">
                  <c:v>0.4094719108781143</c:v>
                </c:pt>
                <c:pt idx="27">
                  <c:v>0.4082779412422291</c:v>
                </c:pt>
                <c:pt idx="28">
                  <c:v>0.408816862014729</c:v>
                </c:pt>
                <c:pt idx="29">
                  <c:v>0.4091105108310707</c:v>
                </c:pt>
                <c:pt idx="30">
                  <c:v>0.40935964426444349</c:v>
                </c:pt>
                <c:pt idx="31">
                  <c:v>0.40930199962947722</c:v>
                </c:pt>
                <c:pt idx="32">
                  <c:v>0.41034499047264061</c:v>
                </c:pt>
                <c:pt idx="33">
                  <c:v>0.41010745944716381</c:v>
                </c:pt>
                <c:pt idx="34">
                  <c:v>0.4100727644722591</c:v>
                </c:pt>
                <c:pt idx="35">
                  <c:v>0.41255012293998727</c:v>
                </c:pt>
                <c:pt idx="36">
                  <c:v>0.41208639331223612</c:v>
                </c:pt>
                <c:pt idx="37">
                  <c:v>0.41222458754664743</c:v>
                </c:pt>
                <c:pt idx="38">
                  <c:v>0.41303592622890128</c:v>
                </c:pt>
                <c:pt idx="39">
                  <c:v>0.41304329878971613</c:v>
                </c:pt>
                <c:pt idx="40">
                  <c:v>0.41407269791460755</c:v>
                </c:pt>
                <c:pt idx="41">
                  <c:v>0.41332099712251175</c:v>
                </c:pt>
                <c:pt idx="42">
                  <c:v>0.4131323076022147</c:v>
                </c:pt>
                <c:pt idx="43">
                  <c:v>0.41323742451245243</c:v>
                </c:pt>
                <c:pt idx="44">
                  <c:v>0.41365627591671061</c:v>
                </c:pt>
                <c:pt idx="45">
                  <c:v>0.41493656340936891</c:v>
                </c:pt>
                <c:pt idx="46">
                  <c:v>0.41421631447983476</c:v>
                </c:pt>
                <c:pt idx="47">
                  <c:v>0.41579437137456216</c:v>
                </c:pt>
                <c:pt idx="48">
                  <c:v>0.41643105685193904</c:v>
                </c:pt>
                <c:pt idx="49">
                  <c:v>0.41532572887907371</c:v>
                </c:pt>
                <c:pt idx="50">
                  <c:v>0.41607528937796906</c:v>
                </c:pt>
                <c:pt idx="51">
                  <c:v>0.41625680699509093</c:v>
                </c:pt>
                <c:pt idx="52">
                  <c:v>0.41664242539281038</c:v>
                </c:pt>
                <c:pt idx="53">
                  <c:v>0.4157433114849296</c:v>
                </c:pt>
                <c:pt idx="54">
                  <c:v>0.41676707328644325</c:v>
                </c:pt>
                <c:pt idx="55">
                  <c:v>0.41721114065854764</c:v>
                </c:pt>
                <c:pt idx="56">
                  <c:v>0.41727118535154012</c:v>
                </c:pt>
                <c:pt idx="57">
                  <c:v>0.41804939654836426</c:v>
                </c:pt>
                <c:pt idx="58">
                  <c:v>0.41895349997527309</c:v>
                </c:pt>
                <c:pt idx="59">
                  <c:v>0.41878277936239128</c:v>
                </c:pt>
                <c:pt idx="60">
                  <c:v>0.41857346120347244</c:v>
                </c:pt>
                <c:pt idx="61">
                  <c:v>0.41969810521477069</c:v>
                </c:pt>
                <c:pt idx="62">
                  <c:v>0.4207554189094988</c:v>
                </c:pt>
                <c:pt idx="63">
                  <c:v>0.41959048143892969</c:v>
                </c:pt>
                <c:pt idx="64">
                  <c:v>0.42001202841926799</c:v>
                </c:pt>
                <c:pt idx="65">
                  <c:v>0.42045164798518314</c:v>
                </c:pt>
                <c:pt idx="66">
                  <c:v>0.42237978503251422</c:v>
                </c:pt>
                <c:pt idx="67">
                  <c:v>0.42055192662179308</c:v>
                </c:pt>
                <c:pt idx="68">
                  <c:v>0.42189296124100689</c:v>
                </c:pt>
                <c:pt idx="69">
                  <c:v>0.42357655180797255</c:v>
                </c:pt>
                <c:pt idx="70">
                  <c:v>0.42224128339306233</c:v>
                </c:pt>
                <c:pt idx="71">
                  <c:v>0.42135426511565766</c:v>
                </c:pt>
                <c:pt idx="72">
                  <c:v>0.42290992150531759</c:v>
                </c:pt>
                <c:pt idx="73">
                  <c:v>0.42220202945404411</c:v>
                </c:pt>
                <c:pt idx="74">
                  <c:v>0.42198860926875142</c:v>
                </c:pt>
                <c:pt idx="75">
                  <c:v>0.42423742731006336</c:v>
                </c:pt>
                <c:pt idx="76">
                  <c:v>0.42402825797513027</c:v>
                </c:pt>
                <c:pt idx="77">
                  <c:v>0.42412075786892056</c:v>
                </c:pt>
                <c:pt idx="78">
                  <c:v>0.42568241929308026</c:v>
                </c:pt>
                <c:pt idx="79">
                  <c:v>0.42466734324826405</c:v>
                </c:pt>
                <c:pt idx="80">
                  <c:v>0.42534300467186914</c:v>
                </c:pt>
                <c:pt idx="81">
                  <c:v>0.42619617165603624</c:v>
                </c:pt>
                <c:pt idx="82">
                  <c:v>0.42717242808137862</c:v>
                </c:pt>
                <c:pt idx="83">
                  <c:v>0.42676115568947598</c:v>
                </c:pt>
                <c:pt idx="84">
                  <c:v>0.4269064983352262</c:v>
                </c:pt>
                <c:pt idx="85">
                  <c:v>0.42664608549089234</c:v>
                </c:pt>
                <c:pt idx="86">
                  <c:v>0.42879370392609351</c:v>
                </c:pt>
                <c:pt idx="87">
                  <c:v>0.42750523442581156</c:v>
                </c:pt>
                <c:pt idx="88">
                  <c:v>0.42823039835015181</c:v>
                </c:pt>
                <c:pt idx="89">
                  <c:v>0.42813346814041475</c:v>
                </c:pt>
                <c:pt idx="90">
                  <c:v>0.43173246979989227</c:v>
                </c:pt>
                <c:pt idx="91">
                  <c:v>0.42963221437544691</c:v>
                </c:pt>
                <c:pt idx="92">
                  <c:v>0.4293115611360992</c:v>
                </c:pt>
                <c:pt idx="93">
                  <c:v>0.43056498989044911</c:v>
                </c:pt>
                <c:pt idx="94">
                  <c:v>0.43405022396597248</c:v>
                </c:pt>
                <c:pt idx="95">
                  <c:v>0.43286790815519227</c:v>
                </c:pt>
                <c:pt idx="96">
                  <c:v>0.43286790815519227</c:v>
                </c:pt>
                <c:pt idx="97">
                  <c:v>0.43250889341772025</c:v>
                </c:pt>
                <c:pt idx="98">
                  <c:v>0.43309688373804012</c:v>
                </c:pt>
                <c:pt idx="99">
                  <c:v>0.43434857486292056</c:v>
                </c:pt>
                <c:pt idx="100">
                  <c:v>0.43277731709411438</c:v>
                </c:pt>
                <c:pt idx="101">
                  <c:v>0.43429843564171433</c:v>
                </c:pt>
                <c:pt idx="102">
                  <c:v>0.43439888186744124</c:v>
                </c:pt>
                <c:pt idx="103">
                  <c:v>0.43538788672772205</c:v>
                </c:pt>
                <c:pt idx="104">
                  <c:v>0.43893057157611914</c:v>
                </c:pt>
                <c:pt idx="105">
                  <c:v>0.43679404395419669</c:v>
                </c:pt>
                <c:pt idx="106">
                  <c:v>0.437827105947109</c:v>
                </c:pt>
                <c:pt idx="107">
                  <c:v>0.44909388659423072</c:v>
                </c:pt>
                <c:pt idx="108">
                  <c:v>0.44025752612408414</c:v>
                </c:pt>
                <c:pt idx="109">
                  <c:v>0.44100005668428433</c:v>
                </c:pt>
                <c:pt idx="110">
                  <c:v>0.44193540401822901</c:v>
                </c:pt>
                <c:pt idx="111">
                  <c:v>0.44317917190277112</c:v>
                </c:pt>
                <c:pt idx="112">
                  <c:v>0.44335175094409851</c:v>
                </c:pt>
                <c:pt idx="113">
                  <c:v>0.44625804256358481</c:v>
                </c:pt>
                <c:pt idx="114">
                  <c:v>0.4459561356756937</c:v>
                </c:pt>
                <c:pt idx="115">
                  <c:v>0.44656482334298031</c:v>
                </c:pt>
                <c:pt idx="116">
                  <c:v>0.44773358327305879</c:v>
                </c:pt>
                <c:pt idx="117">
                  <c:v>0.45132491540841868</c:v>
                </c:pt>
                <c:pt idx="118">
                  <c:v>0.4517215747547893</c:v>
                </c:pt>
                <c:pt idx="119">
                  <c:v>0.44968937914438817</c:v>
                </c:pt>
                <c:pt idx="120">
                  <c:v>0.44886056981016625</c:v>
                </c:pt>
                <c:pt idx="121">
                  <c:v>0.44862996078139117</c:v>
                </c:pt>
                <c:pt idx="122">
                  <c:v>0.44840200753518378</c:v>
                </c:pt>
                <c:pt idx="123">
                  <c:v>0.44773358327305879</c:v>
                </c:pt>
                <c:pt idx="124">
                  <c:v>0.44874493010771233</c:v>
                </c:pt>
                <c:pt idx="125">
                  <c:v>0.45030300929082467</c:v>
                </c:pt>
                <c:pt idx="126">
                  <c:v>0.44968937914438817</c:v>
                </c:pt>
                <c:pt idx="127">
                  <c:v>0.45665516689945124</c:v>
                </c:pt>
                <c:pt idx="128">
                  <c:v>0.45699304775119143</c:v>
                </c:pt>
                <c:pt idx="129">
                  <c:v>0.45472885920650891</c:v>
                </c:pt>
                <c:pt idx="130">
                  <c:v>0.45212593635755116</c:v>
                </c:pt>
                <c:pt idx="131">
                  <c:v>0.4538256366380089</c:v>
                </c:pt>
                <c:pt idx="132">
                  <c:v>0.45786049266259415</c:v>
                </c:pt>
                <c:pt idx="133">
                  <c:v>0.45768433798597868</c:v>
                </c:pt>
                <c:pt idx="134">
                  <c:v>0.45503846140496979</c:v>
                </c:pt>
                <c:pt idx="135">
                  <c:v>0.45442358714821662</c:v>
                </c:pt>
                <c:pt idx="136">
                  <c:v>0.45488311265907183</c:v>
                </c:pt>
                <c:pt idx="137">
                  <c:v>0.45519491846794746</c:v>
                </c:pt>
                <c:pt idx="138">
                  <c:v>0.45427254354351293</c:v>
                </c:pt>
                <c:pt idx="139">
                  <c:v>0.45427254354351293</c:v>
                </c:pt>
                <c:pt idx="140">
                  <c:v>0.45876213623891426</c:v>
                </c:pt>
                <c:pt idx="141">
                  <c:v>0.46342168366187347</c:v>
                </c:pt>
                <c:pt idx="142">
                  <c:v>0.45750953315731213</c:v>
                </c:pt>
                <c:pt idx="143">
                  <c:v>0.45615769288595109</c:v>
                </c:pt>
                <c:pt idx="144">
                  <c:v>0.46028174262048155</c:v>
                </c:pt>
                <c:pt idx="145">
                  <c:v>0.4583972320024397</c:v>
                </c:pt>
                <c:pt idx="146">
                  <c:v>0.45932048879819865</c:v>
                </c:pt>
                <c:pt idx="147">
                  <c:v>0.46128367339089765</c:v>
                </c:pt>
                <c:pt idx="148">
                  <c:v>0.46254386192236868</c:v>
                </c:pt>
                <c:pt idx="149">
                  <c:v>0.46254386192236868</c:v>
                </c:pt>
                <c:pt idx="150">
                  <c:v>0.47506884052344034</c:v>
                </c:pt>
                <c:pt idx="151">
                  <c:v>0.46625734931979951</c:v>
                </c:pt>
                <c:pt idx="152">
                  <c:v>0.4638725894827111</c:v>
                </c:pt>
                <c:pt idx="153">
                  <c:v>0.46410114815006531</c:v>
                </c:pt>
                <c:pt idx="154">
                  <c:v>0.4680695734986432</c:v>
                </c:pt>
                <c:pt idx="155">
                  <c:v>0.46753878487386014</c:v>
                </c:pt>
                <c:pt idx="156">
                  <c:v>0.46780283427624564</c:v>
                </c:pt>
                <c:pt idx="157">
                  <c:v>0.47211428142970113</c:v>
                </c:pt>
                <c:pt idx="158">
                  <c:v>0.47030608008401453</c:v>
                </c:pt>
                <c:pt idx="159">
                  <c:v>0.47211428142970113</c:v>
                </c:pt>
                <c:pt idx="160">
                  <c:v>0.46944526572968848</c:v>
                </c:pt>
                <c:pt idx="161">
                  <c:v>0.47089559854754376</c:v>
                </c:pt>
                <c:pt idx="162">
                  <c:v>0.47180450119734174</c:v>
                </c:pt>
                <c:pt idx="163">
                  <c:v>0.47914895433728272</c:v>
                </c:pt>
                <c:pt idx="164">
                  <c:v>0.47576942750444651</c:v>
                </c:pt>
                <c:pt idx="165">
                  <c:v>0.47404915504022954</c:v>
                </c:pt>
                <c:pt idx="166">
                  <c:v>0.47648745697939054</c:v>
                </c:pt>
                <c:pt idx="167">
                  <c:v>0.47797883163727867</c:v>
                </c:pt>
                <c:pt idx="168">
                  <c:v>0.47797883163727867</c:v>
                </c:pt>
                <c:pt idx="169">
                  <c:v>0.47612621692812618</c:v>
                </c:pt>
                <c:pt idx="170">
                  <c:v>0.48387244629375958</c:v>
                </c:pt>
                <c:pt idx="171">
                  <c:v>0.48120644252658473</c:v>
                </c:pt>
                <c:pt idx="172">
                  <c:v>0.48341198571710076</c:v>
                </c:pt>
                <c:pt idx="173">
                  <c:v>0.48433972857739932</c:v>
                </c:pt>
                <c:pt idx="174">
                  <c:v>0.48433972857739932</c:v>
                </c:pt>
                <c:pt idx="175">
                  <c:v>0.48529544474419889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'Table S4'!$J$1</c:f>
              <c:strCache>
                <c:ptCount val="1"/>
                <c:pt idx="0">
                  <c:v>99.7% CI</c:v>
                </c:pt>
              </c:strCache>
            </c:strRef>
          </c:tx>
          <c:spPr>
            <a:ln w="952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'Table S4'!$B$2:$B$179</c:f>
              <c:numCache>
                <c:formatCode>General</c:formatCode>
                <c:ptCount val="178"/>
                <c:pt idx="0">
                  <c:v>32913</c:v>
                </c:pt>
                <c:pt idx="1">
                  <c:v>27801</c:v>
                </c:pt>
                <c:pt idx="2">
                  <c:v>24505</c:v>
                </c:pt>
                <c:pt idx="3">
                  <c:v>13673</c:v>
                </c:pt>
                <c:pt idx="4">
                  <c:v>11554</c:v>
                </c:pt>
                <c:pt idx="5">
                  <c:v>7886</c:v>
                </c:pt>
                <c:pt idx="6">
                  <c:v>6547</c:v>
                </c:pt>
                <c:pt idx="7">
                  <c:v>5784</c:v>
                </c:pt>
                <c:pt idx="8">
                  <c:v>5970</c:v>
                </c:pt>
                <c:pt idx="9">
                  <c:v>5556</c:v>
                </c:pt>
                <c:pt idx="10">
                  <c:v>4828</c:v>
                </c:pt>
                <c:pt idx="11">
                  <c:v>4465</c:v>
                </c:pt>
                <c:pt idx="12">
                  <c:v>4060</c:v>
                </c:pt>
                <c:pt idx="13">
                  <c:v>4079</c:v>
                </c:pt>
                <c:pt idx="14">
                  <c:v>3947</c:v>
                </c:pt>
                <c:pt idx="15">
                  <c:v>3554</c:v>
                </c:pt>
                <c:pt idx="16">
                  <c:v>3257</c:v>
                </c:pt>
                <c:pt idx="17">
                  <c:v>3368</c:v>
                </c:pt>
                <c:pt idx="18">
                  <c:v>3320</c:v>
                </c:pt>
                <c:pt idx="19">
                  <c:v>3122</c:v>
                </c:pt>
                <c:pt idx="20">
                  <c:v>2929</c:v>
                </c:pt>
                <c:pt idx="21">
                  <c:v>2978</c:v>
                </c:pt>
                <c:pt idx="22">
                  <c:v>2686</c:v>
                </c:pt>
                <c:pt idx="23">
                  <c:v>2788</c:v>
                </c:pt>
                <c:pt idx="24">
                  <c:v>2456</c:v>
                </c:pt>
                <c:pt idx="25">
                  <c:v>2377</c:v>
                </c:pt>
                <c:pt idx="26">
                  <c:v>2678</c:v>
                </c:pt>
                <c:pt idx="27">
                  <c:v>2658</c:v>
                </c:pt>
                <c:pt idx="28">
                  <c:v>2233</c:v>
                </c:pt>
                <c:pt idx="29">
                  <c:v>2522</c:v>
                </c:pt>
                <c:pt idx="30">
                  <c:v>2385</c:v>
                </c:pt>
                <c:pt idx="31">
                  <c:v>2315</c:v>
                </c:pt>
                <c:pt idx="32">
                  <c:v>2258</c:v>
                </c:pt>
                <c:pt idx="33">
                  <c:v>2271</c:v>
                </c:pt>
                <c:pt idx="34">
                  <c:v>2052</c:v>
                </c:pt>
                <c:pt idx="35">
                  <c:v>2099</c:v>
                </c:pt>
                <c:pt idx="36">
                  <c:v>2106</c:v>
                </c:pt>
                <c:pt idx="37">
                  <c:v>1682</c:v>
                </c:pt>
                <c:pt idx="38">
                  <c:v>1751</c:v>
                </c:pt>
                <c:pt idx="39">
                  <c:v>1730</c:v>
                </c:pt>
                <c:pt idx="40">
                  <c:v>1614</c:v>
                </c:pt>
                <c:pt idx="41">
                  <c:v>1613</c:v>
                </c:pt>
                <c:pt idx="42">
                  <c:v>1482</c:v>
                </c:pt>
                <c:pt idx="43">
                  <c:v>1576</c:v>
                </c:pt>
                <c:pt idx="44">
                  <c:v>1601</c:v>
                </c:pt>
                <c:pt idx="45">
                  <c:v>1587</c:v>
                </c:pt>
                <c:pt idx="46">
                  <c:v>1533</c:v>
                </c:pt>
                <c:pt idx="47">
                  <c:v>1384</c:v>
                </c:pt>
                <c:pt idx="48">
                  <c:v>1465</c:v>
                </c:pt>
                <c:pt idx="49">
                  <c:v>1296</c:v>
                </c:pt>
                <c:pt idx="50">
                  <c:v>1236</c:v>
                </c:pt>
                <c:pt idx="51">
                  <c:v>1343</c:v>
                </c:pt>
                <c:pt idx="52">
                  <c:v>1269</c:v>
                </c:pt>
                <c:pt idx="53">
                  <c:v>1252</c:v>
                </c:pt>
                <c:pt idx="54">
                  <c:v>1217</c:v>
                </c:pt>
                <c:pt idx="55">
                  <c:v>1301</c:v>
                </c:pt>
                <c:pt idx="56">
                  <c:v>1206</c:v>
                </c:pt>
                <c:pt idx="57">
                  <c:v>1168</c:v>
                </c:pt>
                <c:pt idx="58">
                  <c:v>1163</c:v>
                </c:pt>
                <c:pt idx="59">
                  <c:v>1101</c:v>
                </c:pt>
                <c:pt idx="60">
                  <c:v>1035</c:v>
                </c:pt>
                <c:pt idx="61">
                  <c:v>1047</c:v>
                </c:pt>
                <c:pt idx="62">
                  <c:v>1062</c:v>
                </c:pt>
                <c:pt idx="63">
                  <c:v>985</c:v>
                </c:pt>
                <c:pt idx="64">
                  <c:v>920</c:v>
                </c:pt>
                <c:pt idx="65">
                  <c:v>992</c:v>
                </c:pt>
                <c:pt idx="66">
                  <c:v>965</c:v>
                </c:pt>
                <c:pt idx="67">
                  <c:v>938</c:v>
                </c:pt>
                <c:pt idx="68">
                  <c:v>832</c:v>
                </c:pt>
                <c:pt idx="69">
                  <c:v>932</c:v>
                </c:pt>
                <c:pt idx="70">
                  <c:v>857</c:v>
                </c:pt>
                <c:pt idx="71">
                  <c:v>775</c:v>
                </c:pt>
                <c:pt idx="72">
                  <c:v>839</c:v>
                </c:pt>
                <c:pt idx="73">
                  <c:v>886</c:v>
                </c:pt>
                <c:pt idx="74">
                  <c:v>806</c:v>
                </c:pt>
                <c:pt idx="75">
                  <c:v>841</c:v>
                </c:pt>
                <c:pt idx="76">
                  <c:v>852</c:v>
                </c:pt>
                <c:pt idx="77">
                  <c:v>746</c:v>
                </c:pt>
                <c:pt idx="78">
                  <c:v>755</c:v>
                </c:pt>
                <c:pt idx="79">
                  <c:v>751</c:v>
                </c:pt>
                <c:pt idx="80">
                  <c:v>688</c:v>
                </c:pt>
                <c:pt idx="81">
                  <c:v>728</c:v>
                </c:pt>
                <c:pt idx="82">
                  <c:v>701</c:v>
                </c:pt>
                <c:pt idx="83">
                  <c:v>669</c:v>
                </c:pt>
                <c:pt idx="84">
                  <c:v>635</c:v>
                </c:pt>
                <c:pt idx="85">
                  <c:v>649</c:v>
                </c:pt>
                <c:pt idx="86">
                  <c:v>644</c:v>
                </c:pt>
                <c:pt idx="87">
                  <c:v>653</c:v>
                </c:pt>
                <c:pt idx="88">
                  <c:v>584</c:v>
                </c:pt>
                <c:pt idx="89">
                  <c:v>624</c:v>
                </c:pt>
                <c:pt idx="90">
                  <c:v>601</c:v>
                </c:pt>
                <c:pt idx="91">
                  <c:v>604</c:v>
                </c:pt>
                <c:pt idx="92">
                  <c:v>506</c:v>
                </c:pt>
                <c:pt idx="93">
                  <c:v>560</c:v>
                </c:pt>
                <c:pt idx="94">
                  <c:v>569</c:v>
                </c:pt>
                <c:pt idx="95">
                  <c:v>535</c:v>
                </c:pt>
                <c:pt idx="96">
                  <c:v>455</c:v>
                </c:pt>
                <c:pt idx="97">
                  <c:v>480</c:v>
                </c:pt>
                <c:pt idx="98">
                  <c:v>480</c:v>
                </c:pt>
                <c:pt idx="99">
                  <c:v>488</c:v>
                </c:pt>
                <c:pt idx="100">
                  <c:v>475</c:v>
                </c:pt>
                <c:pt idx="101">
                  <c:v>449</c:v>
                </c:pt>
                <c:pt idx="102">
                  <c:v>482</c:v>
                </c:pt>
                <c:pt idx="103">
                  <c:v>450</c:v>
                </c:pt>
                <c:pt idx="104">
                  <c:v>448</c:v>
                </c:pt>
                <c:pt idx="105">
                  <c:v>429</c:v>
                </c:pt>
                <c:pt idx="106">
                  <c:v>370</c:v>
                </c:pt>
                <c:pt idx="107">
                  <c:v>404</c:v>
                </c:pt>
                <c:pt idx="108">
                  <c:v>387</c:v>
                </c:pt>
                <c:pt idx="109">
                  <c:v>255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314</c:v>
                </c:pt>
                <c:pt idx="114">
                  <c:v>312</c:v>
                </c:pt>
                <c:pt idx="115">
                  <c:v>281</c:v>
                </c:pt>
                <c:pt idx="116">
                  <c:v>284</c:v>
                </c:pt>
                <c:pt idx="117">
                  <c:v>278</c:v>
                </c:pt>
                <c:pt idx="118">
                  <c:v>267</c:v>
                </c:pt>
                <c:pt idx="119">
                  <c:v>237</c:v>
                </c:pt>
                <c:pt idx="120">
                  <c:v>234</c:v>
                </c:pt>
                <c:pt idx="121">
                  <c:v>250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267</c:v>
                </c:pt>
                <c:pt idx="126">
                  <c:v>258</c:v>
                </c:pt>
                <c:pt idx="127">
                  <c:v>245</c:v>
                </c:pt>
                <c:pt idx="128">
                  <c:v>250</c:v>
                </c:pt>
                <c:pt idx="129">
                  <c:v>201</c:v>
                </c:pt>
                <c:pt idx="130">
                  <c:v>199</c:v>
                </c:pt>
                <c:pt idx="131">
                  <c:v>213</c:v>
                </c:pt>
                <c:pt idx="132">
                  <c:v>231</c:v>
                </c:pt>
                <c:pt idx="133">
                  <c:v>219</c:v>
                </c:pt>
                <c:pt idx="134">
                  <c:v>194</c:v>
                </c:pt>
                <c:pt idx="135">
                  <c:v>195</c:v>
                </c:pt>
                <c:pt idx="136">
                  <c:v>211</c:v>
                </c:pt>
                <c:pt idx="137">
                  <c:v>215</c:v>
                </c:pt>
                <c:pt idx="138">
                  <c:v>212</c:v>
                </c:pt>
                <c:pt idx="139">
                  <c:v>210</c:v>
                </c:pt>
                <c:pt idx="140">
                  <c:v>216</c:v>
                </c:pt>
                <c:pt idx="141">
                  <c:v>216</c:v>
                </c:pt>
                <c:pt idx="142">
                  <c:v>189</c:v>
                </c:pt>
                <c:pt idx="143">
                  <c:v>166</c:v>
                </c:pt>
                <c:pt idx="144">
                  <c:v>196</c:v>
                </c:pt>
                <c:pt idx="145">
                  <c:v>204</c:v>
                </c:pt>
                <c:pt idx="146">
                  <c:v>181</c:v>
                </c:pt>
                <c:pt idx="147">
                  <c:v>191</c:v>
                </c:pt>
                <c:pt idx="148">
                  <c:v>186</c:v>
                </c:pt>
                <c:pt idx="149">
                  <c:v>176</c:v>
                </c:pt>
                <c:pt idx="150">
                  <c:v>170</c:v>
                </c:pt>
                <c:pt idx="151">
                  <c:v>170</c:v>
                </c:pt>
                <c:pt idx="152">
                  <c:v>124</c:v>
                </c:pt>
                <c:pt idx="153">
                  <c:v>154</c:v>
                </c:pt>
                <c:pt idx="154">
                  <c:v>164</c:v>
                </c:pt>
                <c:pt idx="155">
                  <c:v>163</c:v>
                </c:pt>
                <c:pt idx="156">
                  <c:v>147</c:v>
                </c:pt>
                <c:pt idx="157">
                  <c:v>149</c:v>
                </c:pt>
                <c:pt idx="158">
                  <c:v>148</c:v>
                </c:pt>
                <c:pt idx="159">
                  <c:v>133</c:v>
                </c:pt>
                <c:pt idx="160">
                  <c:v>139</c:v>
                </c:pt>
                <c:pt idx="161">
                  <c:v>133</c:v>
                </c:pt>
                <c:pt idx="162">
                  <c:v>142</c:v>
                </c:pt>
                <c:pt idx="163">
                  <c:v>137</c:v>
                </c:pt>
                <c:pt idx="164">
                  <c:v>134</c:v>
                </c:pt>
                <c:pt idx="165">
                  <c:v>113</c:v>
                </c:pt>
                <c:pt idx="166">
                  <c:v>122</c:v>
                </c:pt>
                <c:pt idx="167">
                  <c:v>127</c:v>
                </c:pt>
                <c:pt idx="168">
                  <c:v>120</c:v>
                </c:pt>
                <c:pt idx="169">
                  <c:v>116</c:v>
                </c:pt>
                <c:pt idx="170">
                  <c:v>116</c:v>
                </c:pt>
                <c:pt idx="171">
                  <c:v>121</c:v>
                </c:pt>
                <c:pt idx="172">
                  <c:v>102</c:v>
                </c:pt>
                <c:pt idx="173">
                  <c:v>108</c:v>
                </c:pt>
                <c:pt idx="174">
                  <c:v>103</c:v>
                </c:pt>
                <c:pt idx="175">
                  <c:v>101</c:v>
                </c:pt>
                <c:pt idx="176">
                  <c:v>101</c:v>
                </c:pt>
                <c:pt idx="177">
                  <c:v>99</c:v>
                </c:pt>
              </c:numCache>
            </c:numRef>
          </c:xVal>
          <c:yVal>
            <c:numRef>
              <c:f>'Table S4'!$J$2:$J$179</c:f>
              <c:numCache>
                <c:formatCode>General</c:formatCode>
                <c:ptCount val="178"/>
                <c:pt idx="0">
                  <c:v>0.38118560854377492</c:v>
                </c:pt>
                <c:pt idx="1">
                  <c:v>0.38047558894811512</c:v>
                </c:pt>
                <c:pt idx="2">
                  <c:v>0.37990421328299484</c:v>
                </c:pt>
                <c:pt idx="3">
                  <c:v>0.37673900010006328</c:v>
                </c:pt>
                <c:pt idx="4">
                  <c:v>0.37564015600543044</c:v>
                </c:pt>
                <c:pt idx="5">
                  <c:v>0.37277665322462661</c:v>
                </c:pt>
                <c:pt idx="6">
                  <c:v>0.37117055003163429</c:v>
                </c:pt>
                <c:pt idx="7">
                  <c:v>0.3700151025845031</c:v>
                </c:pt>
                <c:pt idx="8">
                  <c:v>0.37031708688257503</c:v>
                </c:pt>
                <c:pt idx="9">
                  <c:v>0.36962443535659462</c:v>
                </c:pt>
                <c:pt idx="10">
                  <c:v>0.3681968450756129</c:v>
                </c:pt>
                <c:pt idx="11">
                  <c:v>0.36735783119373489</c:v>
                </c:pt>
                <c:pt idx="12">
                  <c:v>0.36629195029209788</c:v>
                </c:pt>
                <c:pt idx="13">
                  <c:v>0.36634547822549529</c:v>
                </c:pt>
                <c:pt idx="14">
                  <c:v>0.36596565580549412</c:v>
                </c:pt>
                <c:pt idx="15">
                  <c:v>0.36471210529367099</c:v>
                </c:pt>
                <c:pt idx="16">
                  <c:v>0.36361779952061407</c:v>
                </c:pt>
                <c:pt idx="17">
                  <c:v>0.36404369431439038</c:v>
                </c:pt>
                <c:pt idx="18">
                  <c:v>0.36386214576145537</c:v>
                </c:pt>
                <c:pt idx="19">
                  <c:v>0.36306951191276843</c:v>
                </c:pt>
                <c:pt idx="20">
                  <c:v>0.36222077162191724</c:v>
                </c:pt>
                <c:pt idx="21">
                  <c:v>0.36244404979555495</c:v>
                </c:pt>
                <c:pt idx="22">
                  <c:v>0.36102465804075712</c:v>
                </c:pt>
                <c:pt idx="23">
                  <c:v>0.36154575580645032</c:v>
                </c:pt>
                <c:pt idx="24">
                  <c:v>0.35973267955002919</c:v>
                </c:pt>
                <c:pt idx="25">
                  <c:v>0.35924620917103894</c:v>
                </c:pt>
                <c:pt idx="26">
                  <c:v>0.36098253309001566</c:v>
                </c:pt>
                <c:pt idx="27">
                  <c:v>0.36087638992178128</c:v>
                </c:pt>
                <c:pt idx="28">
                  <c:v>0.35829394369764661</c:v>
                </c:pt>
                <c:pt idx="29">
                  <c:v>0.36012144824236886</c:v>
                </c:pt>
                <c:pt idx="30">
                  <c:v>0.35929656950895061</c:v>
                </c:pt>
                <c:pt idx="31">
                  <c:v>0.35884710703495826</c:v>
                </c:pt>
                <c:pt idx="32">
                  <c:v>0.35846578035122439</c:v>
                </c:pt>
                <c:pt idx="33">
                  <c:v>0.35855401193535646</c:v>
                </c:pt>
                <c:pt idx="34">
                  <c:v>0.35695759737949406</c:v>
                </c:pt>
                <c:pt idx="35">
                  <c:v>0.35732116527563201</c:v>
                </c:pt>
                <c:pt idx="36">
                  <c:v>0.35737426982905762</c:v>
                </c:pt>
                <c:pt idx="37">
                  <c:v>0.35358239462335123</c:v>
                </c:pt>
                <c:pt idx="38">
                  <c:v>0.3542921848699091</c:v>
                </c:pt>
                <c:pt idx="39">
                  <c:v>0.35408066308254482</c:v>
                </c:pt>
                <c:pt idx="40">
                  <c:v>0.35283881816072776</c:v>
                </c:pt>
                <c:pt idx="41">
                  <c:v>0.35282753362886832</c:v>
                </c:pt>
                <c:pt idx="42">
                  <c:v>0.35125192272342226</c:v>
                </c:pt>
                <c:pt idx="43">
                  <c:v>0.35240248516030354</c:v>
                </c:pt>
                <c:pt idx="44">
                  <c:v>0.35269129565055413</c:v>
                </c:pt>
                <c:pt idx="45">
                  <c:v>0.35253040242059841</c:v>
                </c:pt>
                <c:pt idx="46">
                  <c:v>0.35188930333244811</c:v>
                </c:pt>
                <c:pt idx="47">
                  <c:v>0.34992967961919569</c:v>
                </c:pt>
                <c:pt idx="48">
                  <c:v>0.35103210145011532</c:v>
                </c:pt>
                <c:pt idx="49">
                  <c:v>0.3486167082438999</c:v>
                </c:pt>
                <c:pt idx="50">
                  <c:v>0.34764218965607813</c:v>
                </c:pt>
                <c:pt idx="51">
                  <c:v>0.34933401818597398</c:v>
                </c:pt>
                <c:pt idx="52">
                  <c:v>0.34818673170807302</c:v>
                </c:pt>
                <c:pt idx="53">
                  <c:v>0.34790889862064156</c:v>
                </c:pt>
                <c:pt idx="54">
                  <c:v>0.34731866637923425</c:v>
                </c:pt>
                <c:pt idx="55">
                  <c:v>0.34869486113619463</c:v>
                </c:pt>
                <c:pt idx="56">
                  <c:v>0.34712787878693901</c:v>
                </c:pt>
                <c:pt idx="57">
                  <c:v>0.34644818382963638</c:v>
                </c:pt>
                <c:pt idx="58">
                  <c:v>0.34635627868730101</c:v>
                </c:pt>
                <c:pt idx="59">
                  <c:v>0.34516513910032526</c:v>
                </c:pt>
                <c:pt idx="60">
                  <c:v>0.34378130732444434</c:v>
                </c:pt>
                <c:pt idx="61">
                  <c:v>0.3440426143849778</c:v>
                </c:pt>
                <c:pt idx="62">
                  <c:v>0.34436299932209841</c:v>
                </c:pt>
                <c:pt idx="63">
                  <c:v>0.34264160542725419</c:v>
                </c:pt>
                <c:pt idx="64">
                  <c:v>0.34102326813940498</c:v>
                </c:pt>
                <c:pt idx="65">
                  <c:v>0.34280633569639857</c:v>
                </c:pt>
                <c:pt idx="66">
                  <c:v>0.34216111072649297</c:v>
                </c:pt>
                <c:pt idx="67">
                  <c:v>0.34148822363580655</c:v>
                </c:pt>
                <c:pt idx="68">
                  <c:v>0.33853699346132016</c:v>
                </c:pt>
                <c:pt idx="69">
                  <c:v>0.34133473592670965</c:v>
                </c:pt>
                <c:pt idx="70">
                  <c:v>0.33928213191770901</c:v>
                </c:pt>
                <c:pt idx="71">
                  <c:v>0.33670520758051664</c:v>
                </c:pt>
                <c:pt idx="72">
                  <c:v>0.33874898576660373</c:v>
                </c:pt>
                <c:pt idx="73">
                  <c:v>0.34010666680344759</c:v>
                </c:pt>
                <c:pt idx="74">
                  <c:v>0.33772556008458038</c:v>
                </c:pt>
                <c:pt idx="75">
                  <c:v>0.3388090683263254</c:v>
                </c:pt>
                <c:pt idx="76">
                  <c:v>0.33913573187524282</c:v>
                </c:pt>
                <c:pt idx="77">
                  <c:v>0.33569366344466334</c:v>
                </c:pt>
                <c:pt idx="78">
                  <c:v>0.33601382058996909</c:v>
                </c:pt>
                <c:pt idx="79">
                  <c:v>0.33587223911988184</c:v>
                </c:pt>
                <c:pt idx="80">
                  <c:v>0.33348194102167833</c:v>
                </c:pt>
                <c:pt idx="81">
                  <c:v>0.33503562884537652</c:v>
                </c:pt>
                <c:pt idx="82">
                  <c:v>0.33400145319700142</c:v>
                </c:pt>
                <c:pt idx="83">
                  <c:v>0.33269558536409266</c:v>
                </c:pt>
                <c:pt idx="84">
                  <c:v>0.33120131532530322</c:v>
                </c:pt>
                <c:pt idx="85">
                  <c:v>0.33183081388433794</c:v>
                </c:pt>
                <c:pt idx="86">
                  <c:v>0.33160835065104677</c:v>
                </c:pt>
                <c:pt idx="87">
                  <c:v>0.33200694173931289</c:v>
                </c:pt>
                <c:pt idx="88">
                  <c:v>0.32871977066502539</c:v>
                </c:pt>
                <c:pt idx="89">
                  <c:v>0.33069191785933438</c:v>
                </c:pt>
                <c:pt idx="90">
                  <c:v>0.32958197307718101</c:v>
                </c:pt>
                <c:pt idx="91">
                  <c:v>0.32973033564310511</c:v>
                </c:pt>
                <c:pt idx="92">
                  <c:v>0.32422165963370075</c:v>
                </c:pt>
                <c:pt idx="93">
                  <c:v>0.32743633630377011</c:v>
                </c:pt>
                <c:pt idx="94">
                  <c:v>0.32792713207828195</c:v>
                </c:pt>
                <c:pt idx="95">
                  <c:v>0.32600861867876685</c:v>
                </c:pt>
                <c:pt idx="96">
                  <c:v>0.32067407672643505</c:v>
                </c:pt>
                <c:pt idx="97">
                  <c:v>0.32248374378375178</c:v>
                </c:pt>
                <c:pt idx="98">
                  <c:v>0.32248374378375178</c:v>
                </c:pt>
                <c:pt idx="99">
                  <c:v>0.32303325613702527</c:v>
                </c:pt>
                <c:pt idx="100">
                  <c:v>0.32213327095286221</c:v>
                </c:pt>
                <c:pt idx="101">
                  <c:v>0.32021741719029012</c:v>
                </c:pt>
                <c:pt idx="102">
                  <c:v>0.32262240357111582</c:v>
                </c:pt>
                <c:pt idx="103">
                  <c:v>0.32029416089621798</c:v>
                </c:pt>
                <c:pt idx="104">
                  <c:v>0.32014041667316656</c:v>
                </c:pt>
                <c:pt idx="105">
                  <c:v>0.31862663372375721</c:v>
                </c:pt>
                <c:pt idx="106">
                  <c:v>0.31320415691498604</c:v>
                </c:pt>
                <c:pt idx="107">
                  <c:v>0.31647435225466336</c:v>
                </c:pt>
                <c:pt idx="108">
                  <c:v>0.31489313491857307</c:v>
                </c:pt>
                <c:pt idx="109">
                  <c:v>0.29764806249950926</c:v>
                </c:pt>
                <c:pt idx="110">
                  <c:v>0.3111731040354479</c:v>
                </c:pt>
                <c:pt idx="111">
                  <c:v>0.31003657766779447</c:v>
                </c:pt>
                <c:pt idx="112">
                  <c:v>0.30860492358522612</c:v>
                </c:pt>
                <c:pt idx="113">
                  <c:v>0.30670119723133515</c:v>
                </c:pt>
                <c:pt idx="114">
                  <c:v>0.30643704563746665</c:v>
                </c:pt>
                <c:pt idx="115">
                  <c:v>0.30198864009743664</c:v>
                </c:pt>
                <c:pt idx="116">
                  <c:v>0.30245074247686188</c:v>
                </c:pt>
                <c:pt idx="117">
                  <c:v>0.30151907767999453</c:v>
                </c:pt>
                <c:pt idx="118">
                  <c:v>0.29973015941967029</c:v>
                </c:pt>
                <c:pt idx="119">
                  <c:v>0.29423322247779293</c:v>
                </c:pt>
                <c:pt idx="120">
                  <c:v>0.29362609082518487</c:v>
                </c:pt>
                <c:pt idx="121">
                  <c:v>0.29673659431049271</c:v>
                </c:pt>
                <c:pt idx="122">
                  <c:v>0.29800518002613846</c:v>
                </c:pt>
                <c:pt idx="123">
                  <c:v>0.29835815302936575</c:v>
                </c:pt>
                <c:pt idx="124">
                  <c:v>0.29870706105927497</c:v>
                </c:pt>
                <c:pt idx="125">
                  <c:v>0.29973015941967029</c:v>
                </c:pt>
                <c:pt idx="126">
                  <c:v>0.2981821795707108</c:v>
                </c:pt>
                <c:pt idx="127">
                  <c:v>0.29579736449451843</c:v>
                </c:pt>
                <c:pt idx="128">
                  <c:v>0.29673659431049271</c:v>
                </c:pt>
                <c:pt idx="129">
                  <c:v>0.28607467427723288</c:v>
                </c:pt>
                <c:pt idx="130">
                  <c:v>0.2855575097082429</c:v>
                </c:pt>
                <c:pt idx="131">
                  <c:v>0.28902310441949158</c:v>
                </c:pt>
                <c:pt idx="132">
                  <c:v>0.29300717000463095</c:v>
                </c:pt>
                <c:pt idx="133">
                  <c:v>0.29040558794270582</c:v>
                </c:pt>
                <c:pt idx="134">
                  <c:v>0.28422978790507536</c:v>
                </c:pt>
                <c:pt idx="135">
                  <c:v>0.28449941241009907</c:v>
                </c:pt>
                <c:pt idx="136">
                  <c:v>0.28854922350348006</c:v>
                </c:pt>
                <c:pt idx="137">
                  <c:v>0.28949035756993902</c:v>
                </c:pt>
                <c:pt idx="138">
                  <c:v>0.28878700219618103</c:v>
                </c:pt>
                <c:pt idx="139">
                  <c:v>0.28830974840708568</c:v>
                </c:pt>
                <c:pt idx="140">
                  <c:v>0.28972154676081197</c:v>
                </c:pt>
                <c:pt idx="141">
                  <c:v>0.28972154676081197</c:v>
                </c:pt>
                <c:pt idx="142">
                  <c:v>0.28284972120662627</c:v>
                </c:pt>
                <c:pt idx="143">
                  <c:v>0.27571776086536215</c:v>
                </c:pt>
                <c:pt idx="144">
                  <c:v>0.28476697082132341</c:v>
                </c:pt>
                <c:pt idx="145">
                  <c:v>0.28683611409381471</c:v>
                </c:pt>
                <c:pt idx="146">
                  <c:v>0.28052379307157427</c:v>
                </c:pt>
                <c:pt idx="147">
                  <c:v>0.2834082480991893</c:v>
                </c:pt>
                <c:pt idx="148">
                  <c:v>0.28199509994241545</c:v>
                </c:pt>
                <c:pt idx="149">
                  <c:v>0.2789902255658353</c:v>
                </c:pt>
                <c:pt idx="150">
                  <c:v>0.27706136556868577</c:v>
                </c:pt>
                <c:pt idx="151">
                  <c:v>0.27706136556868577</c:v>
                </c:pt>
                <c:pt idx="152">
                  <c:v>0.25789047995480063</c:v>
                </c:pt>
                <c:pt idx="153">
                  <c:v>0.27137745628690391</c:v>
                </c:pt>
                <c:pt idx="154">
                  <c:v>0.2750275988946923</c:v>
                </c:pt>
                <c:pt idx="155">
                  <c:v>0.27467776419976231</c:v>
                </c:pt>
                <c:pt idx="156">
                  <c:v>0.26860364376826562</c:v>
                </c:pt>
                <c:pt idx="157">
                  <c:v>0.26941607533681117</c:v>
                </c:pt>
                <c:pt idx="158">
                  <c:v>0.26901191808826191</c:v>
                </c:pt>
                <c:pt idx="159">
                  <c:v>0.26241276428195248</c:v>
                </c:pt>
                <c:pt idx="160">
                  <c:v>0.26518041940290138</c:v>
                </c:pt>
                <c:pt idx="161">
                  <c:v>0.26241276428195248</c:v>
                </c:pt>
                <c:pt idx="162">
                  <c:v>0.26649799239421679</c:v>
                </c:pt>
                <c:pt idx="163">
                  <c:v>0.26427809522403012</c:v>
                </c:pt>
                <c:pt idx="164">
                  <c:v>0.26288691769882905</c:v>
                </c:pt>
                <c:pt idx="165">
                  <c:v>0.25164540779075617</c:v>
                </c:pt>
                <c:pt idx="166">
                  <c:v>0.25681815294305649</c:v>
                </c:pt>
                <c:pt idx="167">
                  <c:v>0.25945122304134777</c:v>
                </c:pt>
                <c:pt idx="168">
                  <c:v>0.2557191282365095</c:v>
                </c:pt>
                <c:pt idx="169">
                  <c:v>0.25343641192341543</c:v>
                </c:pt>
                <c:pt idx="170">
                  <c:v>0.25343641192341543</c:v>
                </c:pt>
                <c:pt idx="171">
                  <c:v>0.25627204668232234</c:v>
                </c:pt>
                <c:pt idx="172">
                  <c:v>0.24441557316349566</c:v>
                </c:pt>
                <c:pt idx="173">
                  <c:v>0.24849619117447758</c:v>
                </c:pt>
                <c:pt idx="174">
                  <c:v>0.24512035976042248</c:v>
                </c:pt>
                <c:pt idx="175">
                  <c:v>0.24370034517833278</c:v>
                </c:pt>
                <c:pt idx="176">
                  <c:v>0.24370034517833278</c:v>
                </c:pt>
                <c:pt idx="177">
                  <c:v>0.24223751431078241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'Table S4'!$K$1</c:f>
              <c:strCache>
                <c:ptCount val="1"/>
                <c:pt idx="0">
                  <c:v>99.7% upper CI</c:v>
                </c:pt>
              </c:strCache>
            </c:strRef>
          </c:tx>
          <c:spPr>
            <a:ln w="952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'Table S4'!$B$2:$B$179</c:f>
              <c:numCache>
                <c:formatCode>General</c:formatCode>
                <c:ptCount val="178"/>
                <c:pt idx="0">
                  <c:v>32913</c:v>
                </c:pt>
                <c:pt idx="1">
                  <c:v>27801</c:v>
                </c:pt>
                <c:pt idx="2">
                  <c:v>24505</c:v>
                </c:pt>
                <c:pt idx="3">
                  <c:v>13673</c:v>
                </c:pt>
                <c:pt idx="4">
                  <c:v>11554</c:v>
                </c:pt>
                <c:pt idx="5">
                  <c:v>7886</c:v>
                </c:pt>
                <c:pt idx="6">
                  <c:v>6547</c:v>
                </c:pt>
                <c:pt idx="7">
                  <c:v>5784</c:v>
                </c:pt>
                <c:pt idx="8">
                  <c:v>5970</c:v>
                </c:pt>
                <c:pt idx="9">
                  <c:v>5556</c:v>
                </c:pt>
                <c:pt idx="10">
                  <c:v>4828</c:v>
                </c:pt>
                <c:pt idx="11">
                  <c:v>4465</c:v>
                </c:pt>
                <c:pt idx="12">
                  <c:v>4060</c:v>
                </c:pt>
                <c:pt idx="13">
                  <c:v>4079</c:v>
                </c:pt>
                <c:pt idx="14">
                  <c:v>3947</c:v>
                </c:pt>
                <c:pt idx="15">
                  <c:v>3554</c:v>
                </c:pt>
                <c:pt idx="16">
                  <c:v>3257</c:v>
                </c:pt>
                <c:pt idx="17">
                  <c:v>3368</c:v>
                </c:pt>
                <c:pt idx="18">
                  <c:v>3320</c:v>
                </c:pt>
                <c:pt idx="19">
                  <c:v>3122</c:v>
                </c:pt>
                <c:pt idx="20">
                  <c:v>2929</c:v>
                </c:pt>
                <c:pt idx="21">
                  <c:v>2978</c:v>
                </c:pt>
                <c:pt idx="22">
                  <c:v>2686</c:v>
                </c:pt>
                <c:pt idx="23">
                  <c:v>2788</c:v>
                </c:pt>
                <c:pt idx="24">
                  <c:v>2456</c:v>
                </c:pt>
                <c:pt idx="25">
                  <c:v>2377</c:v>
                </c:pt>
                <c:pt idx="26">
                  <c:v>2678</c:v>
                </c:pt>
                <c:pt idx="27">
                  <c:v>2658</c:v>
                </c:pt>
                <c:pt idx="28">
                  <c:v>2233</c:v>
                </c:pt>
                <c:pt idx="29">
                  <c:v>2522</c:v>
                </c:pt>
                <c:pt idx="30">
                  <c:v>2385</c:v>
                </c:pt>
                <c:pt idx="31">
                  <c:v>2315</c:v>
                </c:pt>
                <c:pt idx="32">
                  <c:v>2258</c:v>
                </c:pt>
                <c:pt idx="33">
                  <c:v>2271</c:v>
                </c:pt>
                <c:pt idx="34">
                  <c:v>2052</c:v>
                </c:pt>
                <c:pt idx="35">
                  <c:v>2099</c:v>
                </c:pt>
                <c:pt idx="36">
                  <c:v>2106</c:v>
                </c:pt>
                <c:pt idx="37">
                  <c:v>1682</c:v>
                </c:pt>
                <c:pt idx="38">
                  <c:v>1751</c:v>
                </c:pt>
                <c:pt idx="39">
                  <c:v>1730</c:v>
                </c:pt>
                <c:pt idx="40">
                  <c:v>1614</c:v>
                </c:pt>
                <c:pt idx="41">
                  <c:v>1613</c:v>
                </c:pt>
                <c:pt idx="42">
                  <c:v>1482</c:v>
                </c:pt>
                <c:pt idx="43">
                  <c:v>1576</c:v>
                </c:pt>
                <c:pt idx="44">
                  <c:v>1601</c:v>
                </c:pt>
                <c:pt idx="45">
                  <c:v>1587</c:v>
                </c:pt>
                <c:pt idx="46">
                  <c:v>1533</c:v>
                </c:pt>
                <c:pt idx="47">
                  <c:v>1384</c:v>
                </c:pt>
                <c:pt idx="48">
                  <c:v>1465</c:v>
                </c:pt>
                <c:pt idx="49">
                  <c:v>1296</c:v>
                </c:pt>
                <c:pt idx="50">
                  <c:v>1236</c:v>
                </c:pt>
                <c:pt idx="51">
                  <c:v>1343</c:v>
                </c:pt>
                <c:pt idx="52">
                  <c:v>1269</c:v>
                </c:pt>
                <c:pt idx="53">
                  <c:v>1252</c:v>
                </c:pt>
                <c:pt idx="54">
                  <c:v>1217</c:v>
                </c:pt>
                <c:pt idx="55">
                  <c:v>1301</c:v>
                </c:pt>
                <c:pt idx="56">
                  <c:v>1206</c:v>
                </c:pt>
                <c:pt idx="57">
                  <c:v>1168</c:v>
                </c:pt>
                <c:pt idx="58">
                  <c:v>1163</c:v>
                </c:pt>
                <c:pt idx="59">
                  <c:v>1101</c:v>
                </c:pt>
                <c:pt idx="60">
                  <c:v>1035</c:v>
                </c:pt>
                <c:pt idx="61">
                  <c:v>1047</c:v>
                </c:pt>
                <c:pt idx="62">
                  <c:v>1062</c:v>
                </c:pt>
                <c:pt idx="63">
                  <c:v>985</c:v>
                </c:pt>
                <c:pt idx="64">
                  <c:v>920</c:v>
                </c:pt>
                <c:pt idx="65">
                  <c:v>992</c:v>
                </c:pt>
                <c:pt idx="66">
                  <c:v>965</c:v>
                </c:pt>
                <c:pt idx="67">
                  <c:v>938</c:v>
                </c:pt>
                <c:pt idx="68">
                  <c:v>832</c:v>
                </c:pt>
                <c:pt idx="69">
                  <c:v>932</c:v>
                </c:pt>
                <c:pt idx="70">
                  <c:v>857</c:v>
                </c:pt>
                <c:pt idx="71">
                  <c:v>775</c:v>
                </c:pt>
                <c:pt idx="72">
                  <c:v>839</c:v>
                </c:pt>
                <c:pt idx="73">
                  <c:v>886</c:v>
                </c:pt>
                <c:pt idx="74">
                  <c:v>806</c:v>
                </c:pt>
                <c:pt idx="75">
                  <c:v>841</c:v>
                </c:pt>
                <c:pt idx="76">
                  <c:v>852</c:v>
                </c:pt>
                <c:pt idx="77">
                  <c:v>746</c:v>
                </c:pt>
                <c:pt idx="78">
                  <c:v>755</c:v>
                </c:pt>
                <c:pt idx="79">
                  <c:v>751</c:v>
                </c:pt>
                <c:pt idx="80">
                  <c:v>688</c:v>
                </c:pt>
                <c:pt idx="81">
                  <c:v>728</c:v>
                </c:pt>
                <c:pt idx="82">
                  <c:v>701</c:v>
                </c:pt>
                <c:pt idx="83">
                  <c:v>669</c:v>
                </c:pt>
                <c:pt idx="84">
                  <c:v>635</c:v>
                </c:pt>
                <c:pt idx="85">
                  <c:v>649</c:v>
                </c:pt>
                <c:pt idx="86">
                  <c:v>644</c:v>
                </c:pt>
                <c:pt idx="87">
                  <c:v>653</c:v>
                </c:pt>
                <c:pt idx="88">
                  <c:v>584</c:v>
                </c:pt>
                <c:pt idx="89">
                  <c:v>624</c:v>
                </c:pt>
                <c:pt idx="90">
                  <c:v>601</c:v>
                </c:pt>
                <c:pt idx="91">
                  <c:v>604</c:v>
                </c:pt>
                <c:pt idx="92">
                  <c:v>506</c:v>
                </c:pt>
                <c:pt idx="93">
                  <c:v>560</c:v>
                </c:pt>
                <c:pt idx="94">
                  <c:v>569</c:v>
                </c:pt>
                <c:pt idx="95">
                  <c:v>535</c:v>
                </c:pt>
                <c:pt idx="96">
                  <c:v>455</c:v>
                </c:pt>
                <c:pt idx="97">
                  <c:v>480</c:v>
                </c:pt>
                <c:pt idx="98">
                  <c:v>480</c:v>
                </c:pt>
                <c:pt idx="99">
                  <c:v>488</c:v>
                </c:pt>
                <c:pt idx="100">
                  <c:v>475</c:v>
                </c:pt>
                <c:pt idx="101">
                  <c:v>449</c:v>
                </c:pt>
                <c:pt idx="102">
                  <c:v>482</c:v>
                </c:pt>
                <c:pt idx="103">
                  <c:v>450</c:v>
                </c:pt>
                <c:pt idx="104">
                  <c:v>448</c:v>
                </c:pt>
                <c:pt idx="105">
                  <c:v>429</c:v>
                </c:pt>
                <c:pt idx="106">
                  <c:v>370</c:v>
                </c:pt>
                <c:pt idx="107">
                  <c:v>404</c:v>
                </c:pt>
                <c:pt idx="108">
                  <c:v>387</c:v>
                </c:pt>
                <c:pt idx="109">
                  <c:v>255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314</c:v>
                </c:pt>
                <c:pt idx="114">
                  <c:v>312</c:v>
                </c:pt>
                <c:pt idx="115">
                  <c:v>281</c:v>
                </c:pt>
                <c:pt idx="116">
                  <c:v>284</c:v>
                </c:pt>
                <c:pt idx="117">
                  <c:v>278</c:v>
                </c:pt>
                <c:pt idx="118">
                  <c:v>267</c:v>
                </c:pt>
                <c:pt idx="119">
                  <c:v>237</c:v>
                </c:pt>
                <c:pt idx="120">
                  <c:v>234</c:v>
                </c:pt>
                <c:pt idx="121">
                  <c:v>250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267</c:v>
                </c:pt>
                <c:pt idx="126">
                  <c:v>258</c:v>
                </c:pt>
                <c:pt idx="127">
                  <c:v>245</c:v>
                </c:pt>
                <c:pt idx="128">
                  <c:v>250</c:v>
                </c:pt>
                <c:pt idx="129">
                  <c:v>201</c:v>
                </c:pt>
                <c:pt idx="130">
                  <c:v>199</c:v>
                </c:pt>
                <c:pt idx="131">
                  <c:v>213</c:v>
                </c:pt>
                <c:pt idx="132">
                  <c:v>231</c:v>
                </c:pt>
                <c:pt idx="133">
                  <c:v>219</c:v>
                </c:pt>
                <c:pt idx="134">
                  <c:v>194</c:v>
                </c:pt>
                <c:pt idx="135">
                  <c:v>195</c:v>
                </c:pt>
                <c:pt idx="136">
                  <c:v>211</c:v>
                </c:pt>
                <c:pt idx="137">
                  <c:v>215</c:v>
                </c:pt>
                <c:pt idx="138">
                  <c:v>212</c:v>
                </c:pt>
                <c:pt idx="139">
                  <c:v>210</c:v>
                </c:pt>
                <c:pt idx="140">
                  <c:v>216</c:v>
                </c:pt>
                <c:pt idx="141">
                  <c:v>216</c:v>
                </c:pt>
                <c:pt idx="142">
                  <c:v>189</c:v>
                </c:pt>
                <c:pt idx="143">
                  <c:v>166</c:v>
                </c:pt>
                <c:pt idx="144">
                  <c:v>196</c:v>
                </c:pt>
                <c:pt idx="145">
                  <c:v>204</c:v>
                </c:pt>
                <c:pt idx="146">
                  <c:v>181</c:v>
                </c:pt>
                <c:pt idx="147">
                  <c:v>191</c:v>
                </c:pt>
                <c:pt idx="148">
                  <c:v>186</c:v>
                </c:pt>
                <c:pt idx="149">
                  <c:v>176</c:v>
                </c:pt>
                <c:pt idx="150">
                  <c:v>170</c:v>
                </c:pt>
                <c:pt idx="151">
                  <c:v>170</c:v>
                </c:pt>
                <c:pt idx="152">
                  <c:v>124</c:v>
                </c:pt>
                <c:pt idx="153">
                  <c:v>154</c:v>
                </c:pt>
                <c:pt idx="154">
                  <c:v>164</c:v>
                </c:pt>
                <c:pt idx="155">
                  <c:v>163</c:v>
                </c:pt>
                <c:pt idx="156">
                  <c:v>147</c:v>
                </c:pt>
                <c:pt idx="157">
                  <c:v>149</c:v>
                </c:pt>
                <c:pt idx="158">
                  <c:v>148</c:v>
                </c:pt>
                <c:pt idx="159">
                  <c:v>133</c:v>
                </c:pt>
                <c:pt idx="160">
                  <c:v>139</c:v>
                </c:pt>
                <c:pt idx="161">
                  <c:v>133</c:v>
                </c:pt>
                <c:pt idx="162">
                  <c:v>142</c:v>
                </c:pt>
                <c:pt idx="163">
                  <c:v>137</c:v>
                </c:pt>
                <c:pt idx="164">
                  <c:v>134</c:v>
                </c:pt>
                <c:pt idx="165">
                  <c:v>113</c:v>
                </c:pt>
                <c:pt idx="166">
                  <c:v>122</c:v>
                </c:pt>
                <c:pt idx="167">
                  <c:v>127</c:v>
                </c:pt>
                <c:pt idx="168">
                  <c:v>120</c:v>
                </c:pt>
                <c:pt idx="169">
                  <c:v>116</c:v>
                </c:pt>
                <c:pt idx="170">
                  <c:v>116</c:v>
                </c:pt>
                <c:pt idx="171">
                  <c:v>121</c:v>
                </c:pt>
                <c:pt idx="172">
                  <c:v>102</c:v>
                </c:pt>
                <c:pt idx="173">
                  <c:v>108</c:v>
                </c:pt>
                <c:pt idx="174">
                  <c:v>103</c:v>
                </c:pt>
                <c:pt idx="175">
                  <c:v>101</c:v>
                </c:pt>
                <c:pt idx="176">
                  <c:v>101</c:v>
                </c:pt>
                <c:pt idx="177">
                  <c:v>99</c:v>
                </c:pt>
              </c:numCache>
            </c:numRef>
          </c:xVal>
          <c:yVal>
            <c:numRef>
              <c:f>'Table S4'!$K$2:$K$179</c:f>
              <c:numCache>
                <c:formatCode>General</c:formatCode>
                <c:ptCount val="178"/>
                <c:pt idx="0">
                  <c:v>0.39731111011821307</c:v>
                </c:pt>
                <c:pt idx="1">
                  <c:v>0.39802112971387288</c:v>
                </c:pt>
                <c:pt idx="2">
                  <c:v>0.39859250537899316</c:v>
                </c:pt>
                <c:pt idx="3">
                  <c:v>0.40175771856192471</c:v>
                </c:pt>
                <c:pt idx="4">
                  <c:v>0.40285656265655756</c:v>
                </c:pt>
                <c:pt idx="5">
                  <c:v>0.40572006543736139</c:v>
                </c:pt>
                <c:pt idx="6">
                  <c:v>0.4073261686303537</c:v>
                </c:pt>
                <c:pt idx="7">
                  <c:v>0.4084816160774849</c:v>
                </c:pt>
                <c:pt idx="8">
                  <c:v>0.40817963177941297</c:v>
                </c:pt>
                <c:pt idx="9">
                  <c:v>0.40887228330539338</c:v>
                </c:pt>
                <c:pt idx="10">
                  <c:v>0.4102998735863751</c:v>
                </c:pt>
                <c:pt idx="11">
                  <c:v>0.41113888746825311</c:v>
                </c:pt>
                <c:pt idx="12">
                  <c:v>0.41220476836989012</c:v>
                </c:pt>
                <c:pt idx="13">
                  <c:v>0.41215124043649271</c:v>
                </c:pt>
                <c:pt idx="14">
                  <c:v>0.41253106285649388</c:v>
                </c:pt>
                <c:pt idx="15">
                  <c:v>0.41378461336831701</c:v>
                </c:pt>
                <c:pt idx="16">
                  <c:v>0.41487891914137393</c:v>
                </c:pt>
                <c:pt idx="17">
                  <c:v>0.41445302434759762</c:v>
                </c:pt>
                <c:pt idx="18">
                  <c:v>0.41463457290053263</c:v>
                </c:pt>
                <c:pt idx="19">
                  <c:v>0.41542720674921957</c:v>
                </c:pt>
                <c:pt idx="20">
                  <c:v>0.41627594704007076</c:v>
                </c:pt>
                <c:pt idx="21">
                  <c:v>0.41605266886643305</c:v>
                </c:pt>
                <c:pt idx="22">
                  <c:v>0.41747206062123088</c:v>
                </c:pt>
                <c:pt idx="23">
                  <c:v>0.41695096285553768</c:v>
                </c:pt>
                <c:pt idx="24">
                  <c:v>0.41876403911195881</c:v>
                </c:pt>
                <c:pt idx="25">
                  <c:v>0.41925050949094905</c:v>
                </c:pt>
                <c:pt idx="26">
                  <c:v>0.41751418557197234</c:v>
                </c:pt>
                <c:pt idx="27">
                  <c:v>0.41762032874020671</c:v>
                </c:pt>
                <c:pt idx="28">
                  <c:v>0.42020277496434139</c:v>
                </c:pt>
                <c:pt idx="29">
                  <c:v>0.41837527041961914</c:v>
                </c:pt>
                <c:pt idx="30">
                  <c:v>0.41920014915303738</c:v>
                </c:pt>
                <c:pt idx="31">
                  <c:v>0.41964961162702974</c:v>
                </c:pt>
                <c:pt idx="32">
                  <c:v>0.4200309383107636</c:v>
                </c:pt>
                <c:pt idx="33">
                  <c:v>0.41994270672663153</c:v>
                </c:pt>
                <c:pt idx="34">
                  <c:v>0.42153912128249393</c:v>
                </c:pt>
                <c:pt idx="35">
                  <c:v>0.42117555338635598</c:v>
                </c:pt>
                <c:pt idx="36">
                  <c:v>0.42112244883293037</c:v>
                </c:pt>
                <c:pt idx="37">
                  <c:v>0.42491432403863677</c:v>
                </c:pt>
                <c:pt idx="38">
                  <c:v>0.4242045337920789</c:v>
                </c:pt>
                <c:pt idx="39">
                  <c:v>0.42441605557944317</c:v>
                </c:pt>
                <c:pt idx="40">
                  <c:v>0.42565790050126023</c:v>
                </c:pt>
                <c:pt idx="41">
                  <c:v>0.42566918503311968</c:v>
                </c:pt>
                <c:pt idx="42">
                  <c:v>0.42724479593856574</c:v>
                </c:pt>
                <c:pt idx="43">
                  <c:v>0.42609423350168446</c:v>
                </c:pt>
                <c:pt idx="44">
                  <c:v>0.42580542301143387</c:v>
                </c:pt>
                <c:pt idx="45">
                  <c:v>0.42596631624138959</c:v>
                </c:pt>
                <c:pt idx="46">
                  <c:v>0.42660741532953989</c:v>
                </c:pt>
                <c:pt idx="47">
                  <c:v>0.42856703904279231</c:v>
                </c:pt>
                <c:pt idx="48">
                  <c:v>0.42746461721187268</c:v>
                </c:pt>
                <c:pt idx="49">
                  <c:v>0.4298800104180881</c:v>
                </c:pt>
                <c:pt idx="50">
                  <c:v>0.43085452900590987</c:v>
                </c:pt>
                <c:pt idx="51">
                  <c:v>0.42916270047601401</c:v>
                </c:pt>
                <c:pt idx="52">
                  <c:v>0.43030998695391498</c:v>
                </c:pt>
                <c:pt idx="53">
                  <c:v>0.43058782004134644</c:v>
                </c:pt>
                <c:pt idx="54">
                  <c:v>0.43117805228275374</c:v>
                </c:pt>
                <c:pt idx="55">
                  <c:v>0.42980185752579336</c:v>
                </c:pt>
                <c:pt idx="56">
                  <c:v>0.43136883987504898</c:v>
                </c:pt>
                <c:pt idx="57">
                  <c:v>0.43204853483235162</c:v>
                </c:pt>
                <c:pt idx="58">
                  <c:v>0.43214043997468699</c:v>
                </c:pt>
                <c:pt idx="59">
                  <c:v>0.43333157956166274</c:v>
                </c:pt>
                <c:pt idx="60">
                  <c:v>0.43471541133754366</c:v>
                </c:pt>
                <c:pt idx="61">
                  <c:v>0.4344541042770102</c:v>
                </c:pt>
                <c:pt idx="62">
                  <c:v>0.43413371933988959</c:v>
                </c:pt>
                <c:pt idx="63">
                  <c:v>0.4358551132347338</c:v>
                </c:pt>
                <c:pt idx="64">
                  <c:v>0.43747345052258302</c:v>
                </c:pt>
                <c:pt idx="65">
                  <c:v>0.43569038296558943</c:v>
                </c:pt>
                <c:pt idx="66">
                  <c:v>0.43633560793549503</c:v>
                </c:pt>
                <c:pt idx="67">
                  <c:v>0.43700849502618144</c:v>
                </c:pt>
                <c:pt idx="68">
                  <c:v>0.43995972520066784</c:v>
                </c:pt>
                <c:pt idx="69">
                  <c:v>0.43716198273527834</c:v>
                </c:pt>
                <c:pt idx="70">
                  <c:v>0.43921458674427899</c:v>
                </c:pt>
                <c:pt idx="71">
                  <c:v>0.44179151108147136</c:v>
                </c:pt>
                <c:pt idx="72">
                  <c:v>0.43974773289538427</c:v>
                </c:pt>
                <c:pt idx="73">
                  <c:v>0.43839005185854041</c:v>
                </c:pt>
                <c:pt idx="74">
                  <c:v>0.44077115857740762</c:v>
                </c:pt>
                <c:pt idx="75">
                  <c:v>0.43968765033566259</c:v>
                </c:pt>
                <c:pt idx="76">
                  <c:v>0.43936098678674518</c:v>
                </c:pt>
                <c:pt idx="77">
                  <c:v>0.44280305521732466</c:v>
                </c:pt>
                <c:pt idx="78">
                  <c:v>0.4424828980720189</c:v>
                </c:pt>
                <c:pt idx="79">
                  <c:v>0.44262447954210615</c:v>
                </c:pt>
                <c:pt idx="80">
                  <c:v>0.44501477764030967</c:v>
                </c:pt>
                <c:pt idx="81">
                  <c:v>0.44346108981661148</c:v>
                </c:pt>
                <c:pt idx="82">
                  <c:v>0.44449526546498658</c:v>
                </c:pt>
                <c:pt idx="83">
                  <c:v>0.44580113329789534</c:v>
                </c:pt>
                <c:pt idx="84">
                  <c:v>0.44729540333668477</c:v>
                </c:pt>
                <c:pt idx="85">
                  <c:v>0.44666590477765006</c:v>
                </c:pt>
                <c:pt idx="86">
                  <c:v>0.44688836801094123</c:v>
                </c:pt>
                <c:pt idx="87">
                  <c:v>0.44648977692267511</c:v>
                </c:pt>
                <c:pt idx="88">
                  <c:v>0.44977694799696261</c:v>
                </c:pt>
                <c:pt idx="89">
                  <c:v>0.44780480080265361</c:v>
                </c:pt>
                <c:pt idx="90">
                  <c:v>0.44891474558480698</c:v>
                </c:pt>
                <c:pt idx="91">
                  <c:v>0.44876638301888289</c:v>
                </c:pt>
                <c:pt idx="92">
                  <c:v>0.45427505902828724</c:v>
                </c:pt>
                <c:pt idx="93">
                  <c:v>0.45106038235821788</c:v>
                </c:pt>
                <c:pt idx="94">
                  <c:v>0.45056958658370605</c:v>
                </c:pt>
                <c:pt idx="95">
                  <c:v>0.45248809998322115</c:v>
                </c:pt>
                <c:pt idx="96">
                  <c:v>0.45782264193555294</c:v>
                </c:pt>
                <c:pt idx="97">
                  <c:v>0.45601297487823622</c:v>
                </c:pt>
                <c:pt idx="98">
                  <c:v>0.45601297487823622</c:v>
                </c:pt>
                <c:pt idx="99">
                  <c:v>0.45546346252496273</c:v>
                </c:pt>
                <c:pt idx="100">
                  <c:v>0.45636344770912579</c:v>
                </c:pt>
                <c:pt idx="101">
                  <c:v>0.45827930147169788</c:v>
                </c:pt>
                <c:pt idx="102">
                  <c:v>0.45587431509087217</c:v>
                </c:pt>
                <c:pt idx="103">
                  <c:v>0.45820255776577001</c:v>
                </c:pt>
                <c:pt idx="104">
                  <c:v>0.45835630198882144</c:v>
                </c:pt>
                <c:pt idx="105">
                  <c:v>0.45987008493823078</c:v>
                </c:pt>
                <c:pt idx="106">
                  <c:v>0.46529256174700195</c:v>
                </c:pt>
                <c:pt idx="107">
                  <c:v>0.46202236640732464</c:v>
                </c:pt>
                <c:pt idx="108">
                  <c:v>0.46360358374341493</c:v>
                </c:pt>
                <c:pt idx="109">
                  <c:v>0.48084865616247874</c:v>
                </c:pt>
                <c:pt idx="110">
                  <c:v>0.4673236146265401</c:v>
                </c:pt>
                <c:pt idx="111">
                  <c:v>0.46846014099419353</c:v>
                </c:pt>
                <c:pt idx="112">
                  <c:v>0.46989179507676188</c:v>
                </c:pt>
                <c:pt idx="113">
                  <c:v>0.47179552143065284</c:v>
                </c:pt>
                <c:pt idx="114">
                  <c:v>0.47205967302452134</c:v>
                </c:pt>
                <c:pt idx="115">
                  <c:v>0.47650807856455135</c:v>
                </c:pt>
                <c:pt idx="116">
                  <c:v>0.47604597618512612</c:v>
                </c:pt>
                <c:pt idx="117">
                  <c:v>0.47697764098199347</c:v>
                </c:pt>
                <c:pt idx="118">
                  <c:v>0.4787665592423177</c:v>
                </c:pt>
                <c:pt idx="119">
                  <c:v>0.48426349618419506</c:v>
                </c:pt>
                <c:pt idx="120">
                  <c:v>0.48487062783680313</c:v>
                </c:pt>
                <c:pt idx="121">
                  <c:v>0.48176012435149529</c:v>
                </c:pt>
                <c:pt idx="122">
                  <c:v>0.48049153863584954</c:v>
                </c:pt>
                <c:pt idx="123">
                  <c:v>0.48013856563262225</c:v>
                </c:pt>
                <c:pt idx="124">
                  <c:v>0.47978965760271303</c:v>
                </c:pt>
                <c:pt idx="125">
                  <c:v>0.4787665592423177</c:v>
                </c:pt>
                <c:pt idx="126">
                  <c:v>0.48031453909127719</c:v>
                </c:pt>
                <c:pt idx="127">
                  <c:v>0.48269935416746956</c:v>
                </c:pt>
                <c:pt idx="128">
                  <c:v>0.48176012435149529</c:v>
                </c:pt>
                <c:pt idx="129">
                  <c:v>0.49242204438475512</c:v>
                </c:pt>
                <c:pt idx="130">
                  <c:v>0.4929392089537451</c:v>
                </c:pt>
                <c:pt idx="131">
                  <c:v>0.48947361424249641</c:v>
                </c:pt>
                <c:pt idx="132">
                  <c:v>0.48548954865735705</c:v>
                </c:pt>
                <c:pt idx="133">
                  <c:v>0.48809113071928217</c:v>
                </c:pt>
                <c:pt idx="134">
                  <c:v>0.49426693075691264</c:v>
                </c:pt>
                <c:pt idx="135">
                  <c:v>0.49399730625188892</c:v>
                </c:pt>
                <c:pt idx="136">
                  <c:v>0.48994749515850794</c:v>
                </c:pt>
                <c:pt idx="137">
                  <c:v>0.48900636109204898</c:v>
                </c:pt>
                <c:pt idx="138">
                  <c:v>0.48970971646580697</c:v>
                </c:pt>
                <c:pt idx="139">
                  <c:v>0.49018697025490232</c:v>
                </c:pt>
                <c:pt idx="140">
                  <c:v>0.48877517190117603</c:v>
                </c:pt>
                <c:pt idx="141">
                  <c:v>0.48877517190117603</c:v>
                </c:pt>
                <c:pt idx="142">
                  <c:v>0.49564699745536173</c:v>
                </c:pt>
                <c:pt idx="143">
                  <c:v>0.50277895779662585</c:v>
                </c:pt>
                <c:pt idx="144">
                  <c:v>0.49372974784066459</c:v>
                </c:pt>
                <c:pt idx="145">
                  <c:v>0.49166060456817329</c:v>
                </c:pt>
                <c:pt idx="146">
                  <c:v>0.49797292559041373</c:v>
                </c:pt>
                <c:pt idx="147">
                  <c:v>0.4950884705627987</c:v>
                </c:pt>
                <c:pt idx="148">
                  <c:v>0.49650161871957255</c:v>
                </c:pt>
                <c:pt idx="149">
                  <c:v>0.49950649309615269</c:v>
                </c:pt>
                <c:pt idx="150">
                  <c:v>0.50143535309330223</c:v>
                </c:pt>
                <c:pt idx="151">
                  <c:v>0.50143535309330223</c:v>
                </c:pt>
                <c:pt idx="152">
                  <c:v>0.52060623870718736</c:v>
                </c:pt>
                <c:pt idx="153">
                  <c:v>0.50711926237508409</c:v>
                </c:pt>
                <c:pt idx="154">
                  <c:v>0.50346911976729569</c:v>
                </c:pt>
                <c:pt idx="155">
                  <c:v>0.50381895446222569</c:v>
                </c:pt>
                <c:pt idx="156">
                  <c:v>0.50989307489372238</c:v>
                </c:pt>
                <c:pt idx="157">
                  <c:v>0.50908064332517677</c:v>
                </c:pt>
                <c:pt idx="158">
                  <c:v>0.50948480057372603</c:v>
                </c:pt>
                <c:pt idx="159">
                  <c:v>0.51608395438003551</c:v>
                </c:pt>
                <c:pt idx="160">
                  <c:v>0.51331629925908662</c:v>
                </c:pt>
                <c:pt idx="161">
                  <c:v>0.51608395438003551</c:v>
                </c:pt>
                <c:pt idx="162">
                  <c:v>0.51199872626777121</c:v>
                </c:pt>
                <c:pt idx="163">
                  <c:v>0.51421862343795788</c:v>
                </c:pt>
                <c:pt idx="164">
                  <c:v>0.51560980096315889</c:v>
                </c:pt>
                <c:pt idx="165">
                  <c:v>0.52685131087123183</c:v>
                </c:pt>
                <c:pt idx="166">
                  <c:v>0.52167856571893156</c:v>
                </c:pt>
                <c:pt idx="167">
                  <c:v>0.51904549562064028</c:v>
                </c:pt>
                <c:pt idx="168">
                  <c:v>0.52277759042547856</c:v>
                </c:pt>
                <c:pt idx="169">
                  <c:v>0.52506030673857262</c:v>
                </c:pt>
                <c:pt idx="170">
                  <c:v>0.52506030673857262</c:v>
                </c:pt>
                <c:pt idx="171">
                  <c:v>0.52222467197966571</c:v>
                </c:pt>
                <c:pt idx="172">
                  <c:v>0.53408114549849239</c:v>
                </c:pt>
                <c:pt idx="173">
                  <c:v>0.53000052748751036</c:v>
                </c:pt>
                <c:pt idx="174">
                  <c:v>0.53337635890156554</c:v>
                </c:pt>
                <c:pt idx="175">
                  <c:v>0.53479637348365516</c:v>
                </c:pt>
                <c:pt idx="176">
                  <c:v>0.53479637348365516</c:v>
                </c:pt>
                <c:pt idx="177">
                  <c:v>0.53625920435120555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'Table S4'!$F$1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'Table S4'!$B$2:$B$179</c:f>
              <c:numCache>
                <c:formatCode>General</c:formatCode>
                <c:ptCount val="178"/>
                <c:pt idx="0">
                  <c:v>32913</c:v>
                </c:pt>
                <c:pt idx="1">
                  <c:v>27801</c:v>
                </c:pt>
                <c:pt idx="2">
                  <c:v>24505</c:v>
                </c:pt>
                <c:pt idx="3">
                  <c:v>13673</c:v>
                </c:pt>
                <c:pt idx="4">
                  <c:v>11554</c:v>
                </c:pt>
                <c:pt idx="5">
                  <c:v>7886</c:v>
                </c:pt>
                <c:pt idx="6">
                  <c:v>6547</c:v>
                </c:pt>
                <c:pt idx="7">
                  <c:v>5784</c:v>
                </c:pt>
                <c:pt idx="8">
                  <c:v>5970</c:v>
                </c:pt>
                <c:pt idx="9">
                  <c:v>5556</c:v>
                </c:pt>
                <c:pt idx="10">
                  <c:v>4828</c:v>
                </c:pt>
                <c:pt idx="11">
                  <c:v>4465</c:v>
                </c:pt>
                <c:pt idx="12">
                  <c:v>4060</c:v>
                </c:pt>
                <c:pt idx="13">
                  <c:v>4079</c:v>
                </c:pt>
                <c:pt idx="14">
                  <c:v>3947</c:v>
                </c:pt>
                <c:pt idx="15">
                  <c:v>3554</c:v>
                </c:pt>
                <c:pt idx="16">
                  <c:v>3257</c:v>
                </c:pt>
                <c:pt idx="17">
                  <c:v>3368</c:v>
                </c:pt>
                <c:pt idx="18">
                  <c:v>3320</c:v>
                </c:pt>
                <c:pt idx="19">
                  <c:v>3122</c:v>
                </c:pt>
                <c:pt idx="20">
                  <c:v>2929</c:v>
                </c:pt>
                <c:pt idx="21">
                  <c:v>2978</c:v>
                </c:pt>
                <c:pt idx="22">
                  <c:v>2686</c:v>
                </c:pt>
                <c:pt idx="23">
                  <c:v>2788</c:v>
                </c:pt>
                <c:pt idx="24">
                  <c:v>2456</c:v>
                </c:pt>
                <c:pt idx="25">
                  <c:v>2377</c:v>
                </c:pt>
                <c:pt idx="26">
                  <c:v>2678</c:v>
                </c:pt>
                <c:pt idx="27">
                  <c:v>2658</c:v>
                </c:pt>
                <c:pt idx="28">
                  <c:v>2233</c:v>
                </c:pt>
                <c:pt idx="29">
                  <c:v>2522</c:v>
                </c:pt>
                <c:pt idx="30">
                  <c:v>2385</c:v>
                </c:pt>
                <c:pt idx="31">
                  <c:v>2315</c:v>
                </c:pt>
                <c:pt idx="32">
                  <c:v>2258</c:v>
                </c:pt>
                <c:pt idx="33">
                  <c:v>2271</c:v>
                </c:pt>
                <c:pt idx="34">
                  <c:v>2052</c:v>
                </c:pt>
                <c:pt idx="35">
                  <c:v>2099</c:v>
                </c:pt>
                <c:pt idx="36">
                  <c:v>2106</c:v>
                </c:pt>
                <c:pt idx="37">
                  <c:v>1682</c:v>
                </c:pt>
                <c:pt idx="38">
                  <c:v>1751</c:v>
                </c:pt>
                <c:pt idx="39">
                  <c:v>1730</c:v>
                </c:pt>
                <c:pt idx="40">
                  <c:v>1614</c:v>
                </c:pt>
                <c:pt idx="41">
                  <c:v>1613</c:v>
                </c:pt>
                <c:pt idx="42">
                  <c:v>1482</c:v>
                </c:pt>
                <c:pt idx="43">
                  <c:v>1576</c:v>
                </c:pt>
                <c:pt idx="44">
                  <c:v>1601</c:v>
                </c:pt>
                <c:pt idx="45">
                  <c:v>1587</c:v>
                </c:pt>
                <c:pt idx="46">
                  <c:v>1533</c:v>
                </c:pt>
                <c:pt idx="47">
                  <c:v>1384</c:v>
                </c:pt>
                <c:pt idx="48">
                  <c:v>1465</c:v>
                </c:pt>
                <c:pt idx="49">
                  <c:v>1296</c:v>
                </c:pt>
                <c:pt idx="50">
                  <c:v>1236</c:v>
                </c:pt>
                <c:pt idx="51">
                  <c:v>1343</c:v>
                </c:pt>
                <c:pt idx="52">
                  <c:v>1269</c:v>
                </c:pt>
                <c:pt idx="53">
                  <c:v>1252</c:v>
                </c:pt>
                <c:pt idx="54">
                  <c:v>1217</c:v>
                </c:pt>
                <c:pt idx="55">
                  <c:v>1301</c:v>
                </c:pt>
                <c:pt idx="56">
                  <c:v>1206</c:v>
                </c:pt>
                <c:pt idx="57">
                  <c:v>1168</c:v>
                </c:pt>
                <c:pt idx="58">
                  <c:v>1163</c:v>
                </c:pt>
                <c:pt idx="59">
                  <c:v>1101</c:v>
                </c:pt>
                <c:pt idx="60">
                  <c:v>1035</c:v>
                </c:pt>
                <c:pt idx="61">
                  <c:v>1047</c:v>
                </c:pt>
                <c:pt idx="62">
                  <c:v>1062</c:v>
                </c:pt>
                <c:pt idx="63">
                  <c:v>985</c:v>
                </c:pt>
                <c:pt idx="64">
                  <c:v>920</c:v>
                </c:pt>
                <c:pt idx="65">
                  <c:v>992</c:v>
                </c:pt>
                <c:pt idx="66">
                  <c:v>965</c:v>
                </c:pt>
                <c:pt idx="67">
                  <c:v>938</c:v>
                </c:pt>
                <c:pt idx="68">
                  <c:v>832</c:v>
                </c:pt>
                <c:pt idx="69">
                  <c:v>932</c:v>
                </c:pt>
                <c:pt idx="70">
                  <c:v>857</c:v>
                </c:pt>
                <c:pt idx="71">
                  <c:v>775</c:v>
                </c:pt>
                <c:pt idx="72">
                  <c:v>839</c:v>
                </c:pt>
                <c:pt idx="73">
                  <c:v>886</c:v>
                </c:pt>
                <c:pt idx="74">
                  <c:v>806</c:v>
                </c:pt>
                <c:pt idx="75">
                  <c:v>841</c:v>
                </c:pt>
                <c:pt idx="76">
                  <c:v>852</c:v>
                </c:pt>
                <c:pt idx="77">
                  <c:v>746</c:v>
                </c:pt>
                <c:pt idx="78">
                  <c:v>755</c:v>
                </c:pt>
                <c:pt idx="79">
                  <c:v>751</c:v>
                </c:pt>
                <c:pt idx="80">
                  <c:v>688</c:v>
                </c:pt>
                <c:pt idx="81">
                  <c:v>728</c:v>
                </c:pt>
                <c:pt idx="82">
                  <c:v>701</c:v>
                </c:pt>
                <c:pt idx="83">
                  <c:v>669</c:v>
                </c:pt>
                <c:pt idx="84">
                  <c:v>635</c:v>
                </c:pt>
                <c:pt idx="85">
                  <c:v>649</c:v>
                </c:pt>
                <c:pt idx="86">
                  <c:v>644</c:v>
                </c:pt>
                <c:pt idx="87">
                  <c:v>653</c:v>
                </c:pt>
                <c:pt idx="88">
                  <c:v>584</c:v>
                </c:pt>
                <c:pt idx="89">
                  <c:v>624</c:v>
                </c:pt>
                <c:pt idx="90">
                  <c:v>601</c:v>
                </c:pt>
                <c:pt idx="91">
                  <c:v>604</c:v>
                </c:pt>
                <c:pt idx="92">
                  <c:v>506</c:v>
                </c:pt>
                <c:pt idx="93">
                  <c:v>560</c:v>
                </c:pt>
                <c:pt idx="94">
                  <c:v>569</c:v>
                </c:pt>
                <c:pt idx="95">
                  <c:v>535</c:v>
                </c:pt>
                <c:pt idx="96">
                  <c:v>455</c:v>
                </c:pt>
                <c:pt idx="97">
                  <c:v>480</c:v>
                </c:pt>
                <c:pt idx="98">
                  <c:v>480</c:v>
                </c:pt>
                <c:pt idx="99">
                  <c:v>488</c:v>
                </c:pt>
                <c:pt idx="100">
                  <c:v>475</c:v>
                </c:pt>
                <c:pt idx="101">
                  <c:v>449</c:v>
                </c:pt>
                <c:pt idx="102">
                  <c:v>482</c:v>
                </c:pt>
                <c:pt idx="103">
                  <c:v>450</c:v>
                </c:pt>
                <c:pt idx="104">
                  <c:v>448</c:v>
                </c:pt>
                <c:pt idx="105">
                  <c:v>429</c:v>
                </c:pt>
                <c:pt idx="106">
                  <c:v>370</c:v>
                </c:pt>
                <c:pt idx="107">
                  <c:v>404</c:v>
                </c:pt>
                <c:pt idx="108">
                  <c:v>387</c:v>
                </c:pt>
                <c:pt idx="109">
                  <c:v>255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314</c:v>
                </c:pt>
                <c:pt idx="114">
                  <c:v>312</c:v>
                </c:pt>
                <c:pt idx="115">
                  <c:v>281</c:v>
                </c:pt>
                <c:pt idx="116">
                  <c:v>284</c:v>
                </c:pt>
                <c:pt idx="117">
                  <c:v>278</c:v>
                </c:pt>
                <c:pt idx="118">
                  <c:v>267</c:v>
                </c:pt>
                <c:pt idx="119">
                  <c:v>237</c:v>
                </c:pt>
                <c:pt idx="120">
                  <c:v>234</c:v>
                </c:pt>
                <c:pt idx="121">
                  <c:v>250</c:v>
                </c:pt>
                <c:pt idx="122">
                  <c:v>257</c:v>
                </c:pt>
                <c:pt idx="123">
                  <c:v>259</c:v>
                </c:pt>
                <c:pt idx="124">
                  <c:v>261</c:v>
                </c:pt>
                <c:pt idx="125">
                  <c:v>267</c:v>
                </c:pt>
                <c:pt idx="126">
                  <c:v>258</c:v>
                </c:pt>
                <c:pt idx="127">
                  <c:v>245</c:v>
                </c:pt>
                <c:pt idx="128">
                  <c:v>250</c:v>
                </c:pt>
                <c:pt idx="129">
                  <c:v>201</c:v>
                </c:pt>
                <c:pt idx="130">
                  <c:v>199</c:v>
                </c:pt>
                <c:pt idx="131">
                  <c:v>213</c:v>
                </c:pt>
                <c:pt idx="132">
                  <c:v>231</c:v>
                </c:pt>
                <c:pt idx="133">
                  <c:v>219</c:v>
                </c:pt>
                <c:pt idx="134">
                  <c:v>194</c:v>
                </c:pt>
                <c:pt idx="135">
                  <c:v>195</c:v>
                </c:pt>
                <c:pt idx="136">
                  <c:v>211</c:v>
                </c:pt>
                <c:pt idx="137">
                  <c:v>215</c:v>
                </c:pt>
                <c:pt idx="138">
                  <c:v>212</c:v>
                </c:pt>
                <c:pt idx="139">
                  <c:v>210</c:v>
                </c:pt>
                <c:pt idx="140">
                  <c:v>216</c:v>
                </c:pt>
                <c:pt idx="141">
                  <c:v>216</c:v>
                </c:pt>
                <c:pt idx="142">
                  <c:v>189</c:v>
                </c:pt>
                <c:pt idx="143">
                  <c:v>166</c:v>
                </c:pt>
                <c:pt idx="144">
                  <c:v>196</c:v>
                </c:pt>
                <c:pt idx="145">
                  <c:v>204</c:v>
                </c:pt>
                <c:pt idx="146">
                  <c:v>181</c:v>
                </c:pt>
                <c:pt idx="147">
                  <c:v>191</c:v>
                </c:pt>
                <c:pt idx="148">
                  <c:v>186</c:v>
                </c:pt>
                <c:pt idx="149">
                  <c:v>176</c:v>
                </c:pt>
                <c:pt idx="150">
                  <c:v>170</c:v>
                </c:pt>
                <c:pt idx="151">
                  <c:v>170</c:v>
                </c:pt>
                <c:pt idx="152">
                  <c:v>124</c:v>
                </c:pt>
                <c:pt idx="153">
                  <c:v>154</c:v>
                </c:pt>
                <c:pt idx="154">
                  <c:v>164</c:v>
                </c:pt>
                <c:pt idx="155">
                  <c:v>163</c:v>
                </c:pt>
                <c:pt idx="156">
                  <c:v>147</c:v>
                </c:pt>
                <c:pt idx="157">
                  <c:v>149</c:v>
                </c:pt>
                <c:pt idx="158">
                  <c:v>148</c:v>
                </c:pt>
                <c:pt idx="159">
                  <c:v>133</c:v>
                </c:pt>
                <c:pt idx="160">
                  <c:v>139</c:v>
                </c:pt>
                <c:pt idx="161">
                  <c:v>133</c:v>
                </c:pt>
                <c:pt idx="162">
                  <c:v>142</c:v>
                </c:pt>
                <c:pt idx="163">
                  <c:v>137</c:v>
                </c:pt>
                <c:pt idx="164">
                  <c:v>134</c:v>
                </c:pt>
                <c:pt idx="165">
                  <c:v>113</c:v>
                </c:pt>
                <c:pt idx="166">
                  <c:v>122</c:v>
                </c:pt>
                <c:pt idx="167">
                  <c:v>127</c:v>
                </c:pt>
                <c:pt idx="168">
                  <c:v>120</c:v>
                </c:pt>
                <c:pt idx="169">
                  <c:v>116</c:v>
                </c:pt>
                <c:pt idx="170">
                  <c:v>116</c:v>
                </c:pt>
                <c:pt idx="171">
                  <c:v>121</c:v>
                </c:pt>
                <c:pt idx="172">
                  <c:v>102</c:v>
                </c:pt>
                <c:pt idx="173">
                  <c:v>108</c:v>
                </c:pt>
                <c:pt idx="174">
                  <c:v>103</c:v>
                </c:pt>
                <c:pt idx="175">
                  <c:v>101</c:v>
                </c:pt>
                <c:pt idx="176">
                  <c:v>101</c:v>
                </c:pt>
                <c:pt idx="177">
                  <c:v>99</c:v>
                </c:pt>
              </c:numCache>
            </c:numRef>
          </c:xVal>
          <c:yVal>
            <c:numRef>
              <c:f>'Table S4'!$F$2:$F$179</c:f>
              <c:numCache>
                <c:formatCode>General</c:formatCode>
                <c:ptCount val="178"/>
                <c:pt idx="0">
                  <c:v>0.389248359330994</c:v>
                </c:pt>
                <c:pt idx="1">
                  <c:v>0.389248359330994</c:v>
                </c:pt>
                <c:pt idx="2">
                  <c:v>0.389248359330994</c:v>
                </c:pt>
                <c:pt idx="3">
                  <c:v>0.389248359330994</c:v>
                </c:pt>
                <c:pt idx="4">
                  <c:v>0.389248359330994</c:v>
                </c:pt>
                <c:pt idx="5">
                  <c:v>0.389248359330994</c:v>
                </c:pt>
                <c:pt idx="6">
                  <c:v>0.389248359330994</c:v>
                </c:pt>
                <c:pt idx="7">
                  <c:v>0.389248359330994</c:v>
                </c:pt>
                <c:pt idx="8">
                  <c:v>0.389248359330994</c:v>
                </c:pt>
                <c:pt idx="9">
                  <c:v>0.389248359330994</c:v>
                </c:pt>
                <c:pt idx="10">
                  <c:v>0.389248359330994</c:v>
                </c:pt>
                <c:pt idx="11">
                  <c:v>0.389248359330994</c:v>
                </c:pt>
                <c:pt idx="12">
                  <c:v>0.389248359330994</c:v>
                </c:pt>
                <c:pt idx="13">
                  <c:v>0.389248359330994</c:v>
                </c:pt>
                <c:pt idx="14">
                  <c:v>0.389248359330994</c:v>
                </c:pt>
                <c:pt idx="15">
                  <c:v>0.389248359330994</c:v>
                </c:pt>
                <c:pt idx="16">
                  <c:v>0.389248359330994</c:v>
                </c:pt>
                <c:pt idx="17">
                  <c:v>0.389248359330994</c:v>
                </c:pt>
                <c:pt idx="18">
                  <c:v>0.389248359330994</c:v>
                </c:pt>
                <c:pt idx="19">
                  <c:v>0.389248359330994</c:v>
                </c:pt>
                <c:pt idx="20">
                  <c:v>0.389248359330994</c:v>
                </c:pt>
                <c:pt idx="21">
                  <c:v>0.389248359330994</c:v>
                </c:pt>
                <c:pt idx="22">
                  <c:v>0.389248359330994</c:v>
                </c:pt>
                <c:pt idx="23">
                  <c:v>0.389248359330994</c:v>
                </c:pt>
                <c:pt idx="24">
                  <c:v>0.389248359330994</c:v>
                </c:pt>
                <c:pt idx="25">
                  <c:v>0.389248359330994</c:v>
                </c:pt>
                <c:pt idx="26">
                  <c:v>0.389248359330994</c:v>
                </c:pt>
                <c:pt idx="27">
                  <c:v>0.389248359330994</c:v>
                </c:pt>
                <c:pt idx="28">
                  <c:v>0.389248359330994</c:v>
                </c:pt>
                <c:pt idx="29">
                  <c:v>0.389248359330994</c:v>
                </c:pt>
                <c:pt idx="30">
                  <c:v>0.389248359330994</c:v>
                </c:pt>
                <c:pt idx="31">
                  <c:v>0.389248359330994</c:v>
                </c:pt>
                <c:pt idx="32">
                  <c:v>0.389248359330994</c:v>
                </c:pt>
                <c:pt idx="33">
                  <c:v>0.389248359330994</c:v>
                </c:pt>
                <c:pt idx="34">
                  <c:v>0.389248359330994</c:v>
                </c:pt>
                <c:pt idx="35">
                  <c:v>0.389248359330994</c:v>
                </c:pt>
                <c:pt idx="36">
                  <c:v>0.389248359330994</c:v>
                </c:pt>
                <c:pt idx="37">
                  <c:v>0.389248359330994</c:v>
                </c:pt>
                <c:pt idx="38">
                  <c:v>0.389248359330994</c:v>
                </c:pt>
                <c:pt idx="39">
                  <c:v>0.389248359330994</c:v>
                </c:pt>
                <c:pt idx="40">
                  <c:v>0.389248359330994</c:v>
                </c:pt>
                <c:pt idx="41">
                  <c:v>0.389248359330994</c:v>
                </c:pt>
                <c:pt idx="42">
                  <c:v>0.389248359330994</c:v>
                </c:pt>
                <c:pt idx="43">
                  <c:v>0.389248359330994</c:v>
                </c:pt>
                <c:pt idx="44">
                  <c:v>0.389248359330994</c:v>
                </c:pt>
                <c:pt idx="45">
                  <c:v>0.389248359330994</c:v>
                </c:pt>
                <c:pt idx="46">
                  <c:v>0.389248359330994</c:v>
                </c:pt>
                <c:pt idx="47">
                  <c:v>0.389248359330994</c:v>
                </c:pt>
                <c:pt idx="48">
                  <c:v>0.389248359330994</c:v>
                </c:pt>
                <c:pt idx="49">
                  <c:v>0.389248359330994</c:v>
                </c:pt>
                <c:pt idx="50">
                  <c:v>0.389248359330994</c:v>
                </c:pt>
                <c:pt idx="51">
                  <c:v>0.389248359330994</c:v>
                </c:pt>
                <c:pt idx="52">
                  <c:v>0.389248359330994</c:v>
                </c:pt>
                <c:pt idx="53">
                  <c:v>0.389248359330994</c:v>
                </c:pt>
                <c:pt idx="54">
                  <c:v>0.389248359330994</c:v>
                </c:pt>
                <c:pt idx="55">
                  <c:v>0.389248359330994</c:v>
                </c:pt>
                <c:pt idx="56">
                  <c:v>0.389248359330994</c:v>
                </c:pt>
                <c:pt idx="57">
                  <c:v>0.389248359330994</c:v>
                </c:pt>
                <c:pt idx="58">
                  <c:v>0.389248359330994</c:v>
                </c:pt>
                <c:pt idx="59">
                  <c:v>0.389248359330994</c:v>
                </c:pt>
                <c:pt idx="60">
                  <c:v>0.389248359330994</c:v>
                </c:pt>
                <c:pt idx="61">
                  <c:v>0.389248359330994</c:v>
                </c:pt>
                <c:pt idx="62">
                  <c:v>0.389248359330994</c:v>
                </c:pt>
                <c:pt idx="63">
                  <c:v>0.389248359330994</c:v>
                </c:pt>
                <c:pt idx="64">
                  <c:v>0.389248359330994</c:v>
                </c:pt>
                <c:pt idx="65">
                  <c:v>0.389248359330994</c:v>
                </c:pt>
                <c:pt idx="66">
                  <c:v>0.389248359330994</c:v>
                </c:pt>
                <c:pt idx="67">
                  <c:v>0.389248359330994</c:v>
                </c:pt>
                <c:pt idx="68">
                  <c:v>0.389248359330994</c:v>
                </c:pt>
                <c:pt idx="69">
                  <c:v>0.389248359330994</c:v>
                </c:pt>
                <c:pt idx="70">
                  <c:v>0.389248359330994</c:v>
                </c:pt>
                <c:pt idx="71">
                  <c:v>0.389248359330994</c:v>
                </c:pt>
                <c:pt idx="72">
                  <c:v>0.389248359330994</c:v>
                </c:pt>
                <c:pt idx="73">
                  <c:v>0.389248359330994</c:v>
                </c:pt>
                <c:pt idx="74">
                  <c:v>0.389248359330994</c:v>
                </c:pt>
                <c:pt idx="75">
                  <c:v>0.389248359330994</c:v>
                </c:pt>
                <c:pt idx="76">
                  <c:v>0.389248359330994</c:v>
                </c:pt>
                <c:pt idx="77">
                  <c:v>0.389248359330994</c:v>
                </c:pt>
                <c:pt idx="78">
                  <c:v>0.389248359330994</c:v>
                </c:pt>
                <c:pt idx="79">
                  <c:v>0.389248359330994</c:v>
                </c:pt>
                <c:pt idx="80">
                  <c:v>0.389248359330994</c:v>
                </c:pt>
                <c:pt idx="81">
                  <c:v>0.389248359330994</c:v>
                </c:pt>
                <c:pt idx="82">
                  <c:v>0.389248359330994</c:v>
                </c:pt>
                <c:pt idx="83">
                  <c:v>0.389248359330994</c:v>
                </c:pt>
                <c:pt idx="84">
                  <c:v>0.389248359330994</c:v>
                </c:pt>
                <c:pt idx="85">
                  <c:v>0.389248359330994</c:v>
                </c:pt>
                <c:pt idx="86">
                  <c:v>0.389248359330994</c:v>
                </c:pt>
                <c:pt idx="87">
                  <c:v>0.389248359330994</c:v>
                </c:pt>
                <c:pt idx="88">
                  <c:v>0.389248359330994</c:v>
                </c:pt>
                <c:pt idx="89">
                  <c:v>0.389248359330994</c:v>
                </c:pt>
                <c:pt idx="90">
                  <c:v>0.389248359330994</c:v>
                </c:pt>
                <c:pt idx="91">
                  <c:v>0.389248359330994</c:v>
                </c:pt>
                <c:pt idx="92">
                  <c:v>0.389248359330994</c:v>
                </c:pt>
                <c:pt idx="93">
                  <c:v>0.389248359330994</c:v>
                </c:pt>
                <c:pt idx="94">
                  <c:v>0.389248359330994</c:v>
                </c:pt>
                <c:pt idx="95">
                  <c:v>0.389248359330994</c:v>
                </c:pt>
                <c:pt idx="96">
                  <c:v>0.389248359330994</c:v>
                </c:pt>
                <c:pt idx="97">
                  <c:v>0.389248359330994</c:v>
                </c:pt>
                <c:pt idx="98">
                  <c:v>0.389248359330994</c:v>
                </c:pt>
                <c:pt idx="99">
                  <c:v>0.389248359330994</c:v>
                </c:pt>
                <c:pt idx="100">
                  <c:v>0.389248359330994</c:v>
                </c:pt>
                <c:pt idx="101">
                  <c:v>0.389248359330994</c:v>
                </c:pt>
                <c:pt idx="102">
                  <c:v>0.389248359330994</c:v>
                </c:pt>
                <c:pt idx="103">
                  <c:v>0.389248359330994</c:v>
                </c:pt>
                <c:pt idx="104">
                  <c:v>0.389248359330994</c:v>
                </c:pt>
                <c:pt idx="105">
                  <c:v>0.389248359330994</c:v>
                </c:pt>
                <c:pt idx="106">
                  <c:v>0.389248359330994</c:v>
                </c:pt>
                <c:pt idx="107">
                  <c:v>0.389248359330994</c:v>
                </c:pt>
                <c:pt idx="108">
                  <c:v>0.389248359330994</c:v>
                </c:pt>
                <c:pt idx="109">
                  <c:v>0.389248359330994</c:v>
                </c:pt>
                <c:pt idx="110">
                  <c:v>0.389248359330994</c:v>
                </c:pt>
                <c:pt idx="111">
                  <c:v>0.389248359330994</c:v>
                </c:pt>
                <c:pt idx="112">
                  <c:v>0.389248359330994</c:v>
                </c:pt>
                <c:pt idx="113">
                  <c:v>0.389248359330994</c:v>
                </c:pt>
                <c:pt idx="114">
                  <c:v>0.389248359330994</c:v>
                </c:pt>
                <c:pt idx="115">
                  <c:v>0.389248359330994</c:v>
                </c:pt>
                <c:pt idx="116">
                  <c:v>0.389248359330994</c:v>
                </c:pt>
                <c:pt idx="117">
                  <c:v>0.389248359330994</c:v>
                </c:pt>
                <c:pt idx="118">
                  <c:v>0.389248359330994</c:v>
                </c:pt>
                <c:pt idx="119">
                  <c:v>0.389248359330994</c:v>
                </c:pt>
                <c:pt idx="120">
                  <c:v>0.389248359330994</c:v>
                </c:pt>
                <c:pt idx="121">
                  <c:v>0.389248359330994</c:v>
                </c:pt>
                <c:pt idx="122">
                  <c:v>0.389248359330994</c:v>
                </c:pt>
                <c:pt idx="123">
                  <c:v>0.389248359330994</c:v>
                </c:pt>
                <c:pt idx="124">
                  <c:v>0.389248359330994</c:v>
                </c:pt>
                <c:pt idx="125">
                  <c:v>0.389248359330994</c:v>
                </c:pt>
                <c:pt idx="126">
                  <c:v>0.389248359330994</c:v>
                </c:pt>
                <c:pt idx="127">
                  <c:v>0.389248359330994</c:v>
                </c:pt>
                <c:pt idx="128">
                  <c:v>0.389248359330994</c:v>
                </c:pt>
                <c:pt idx="129">
                  <c:v>0.389248359330994</c:v>
                </c:pt>
                <c:pt idx="130">
                  <c:v>0.389248359330994</c:v>
                </c:pt>
                <c:pt idx="131">
                  <c:v>0.389248359330994</c:v>
                </c:pt>
                <c:pt idx="132">
                  <c:v>0.389248359330994</c:v>
                </c:pt>
                <c:pt idx="133">
                  <c:v>0.389248359330994</c:v>
                </c:pt>
                <c:pt idx="134">
                  <c:v>0.389248359330994</c:v>
                </c:pt>
                <c:pt idx="135">
                  <c:v>0.389248359330994</c:v>
                </c:pt>
                <c:pt idx="136">
                  <c:v>0.389248359330994</c:v>
                </c:pt>
                <c:pt idx="137">
                  <c:v>0.389248359330994</c:v>
                </c:pt>
                <c:pt idx="138">
                  <c:v>0.389248359330994</c:v>
                </c:pt>
                <c:pt idx="139">
                  <c:v>0.389248359330994</c:v>
                </c:pt>
                <c:pt idx="140">
                  <c:v>0.389248359330994</c:v>
                </c:pt>
                <c:pt idx="141">
                  <c:v>0.389248359330994</c:v>
                </c:pt>
                <c:pt idx="142">
                  <c:v>0.389248359330994</c:v>
                </c:pt>
                <c:pt idx="143">
                  <c:v>0.389248359330994</c:v>
                </c:pt>
                <c:pt idx="144">
                  <c:v>0.389248359330994</c:v>
                </c:pt>
                <c:pt idx="145">
                  <c:v>0.389248359330994</c:v>
                </c:pt>
                <c:pt idx="146">
                  <c:v>0.389248359330994</c:v>
                </c:pt>
                <c:pt idx="147">
                  <c:v>0.389248359330994</c:v>
                </c:pt>
                <c:pt idx="148">
                  <c:v>0.389248359330994</c:v>
                </c:pt>
                <c:pt idx="149">
                  <c:v>0.389248359330994</c:v>
                </c:pt>
                <c:pt idx="150">
                  <c:v>0.389248359330994</c:v>
                </c:pt>
                <c:pt idx="151">
                  <c:v>0.389248359330994</c:v>
                </c:pt>
                <c:pt idx="152">
                  <c:v>0.389248359330994</c:v>
                </c:pt>
                <c:pt idx="153">
                  <c:v>0.389248359330994</c:v>
                </c:pt>
                <c:pt idx="154">
                  <c:v>0.389248359330994</c:v>
                </c:pt>
                <c:pt idx="155">
                  <c:v>0.389248359330994</c:v>
                </c:pt>
                <c:pt idx="156">
                  <c:v>0.389248359330994</c:v>
                </c:pt>
                <c:pt idx="157">
                  <c:v>0.389248359330994</c:v>
                </c:pt>
                <c:pt idx="158">
                  <c:v>0.389248359330994</c:v>
                </c:pt>
                <c:pt idx="159">
                  <c:v>0.389248359330994</c:v>
                </c:pt>
                <c:pt idx="160">
                  <c:v>0.389248359330994</c:v>
                </c:pt>
                <c:pt idx="161">
                  <c:v>0.389248359330994</c:v>
                </c:pt>
                <c:pt idx="162">
                  <c:v>0.389248359330994</c:v>
                </c:pt>
                <c:pt idx="163">
                  <c:v>0.389248359330994</c:v>
                </c:pt>
                <c:pt idx="164">
                  <c:v>0.389248359330994</c:v>
                </c:pt>
                <c:pt idx="165">
                  <c:v>0.389248359330994</c:v>
                </c:pt>
                <c:pt idx="166">
                  <c:v>0.389248359330994</c:v>
                </c:pt>
                <c:pt idx="167">
                  <c:v>0.389248359330994</c:v>
                </c:pt>
                <c:pt idx="168">
                  <c:v>0.389248359330994</c:v>
                </c:pt>
                <c:pt idx="169">
                  <c:v>0.389248359330994</c:v>
                </c:pt>
                <c:pt idx="170">
                  <c:v>0.389248359330994</c:v>
                </c:pt>
                <c:pt idx="171">
                  <c:v>0.389248359330994</c:v>
                </c:pt>
                <c:pt idx="172">
                  <c:v>0.389248359330994</c:v>
                </c:pt>
                <c:pt idx="173">
                  <c:v>0.389248359330994</c:v>
                </c:pt>
                <c:pt idx="174">
                  <c:v>0.389248359330994</c:v>
                </c:pt>
                <c:pt idx="175">
                  <c:v>0.389248359330994</c:v>
                </c:pt>
                <c:pt idx="176">
                  <c:v>0.389248359330994</c:v>
                </c:pt>
                <c:pt idx="177">
                  <c:v>0.389248359330994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70712"/>
        <c:axId val="480017168"/>
      </c:scatterChart>
      <c:valAx>
        <c:axId val="529070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family (# species)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7168"/>
        <c:crosses val="autoZero"/>
        <c:crossBetween val="midCat"/>
        <c:majorUnit val="5000"/>
        <c:minorUnit val="1000"/>
      </c:valAx>
      <c:valAx>
        <c:axId val="48001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family assessed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352598948836216"/>
          <c:y val="5.5408990220857678E-2"/>
          <c:w val="0.14424713913149845"/>
          <c:h val="0.13869113373080663"/>
        </c:manualLayout>
      </c:layout>
      <c:overlay val="1"/>
      <c:spPr>
        <a:noFill/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594744</xdr:colOff>
      <xdr:row>6</xdr:row>
      <xdr:rowOff>23975</xdr:rowOff>
    </xdr:from>
    <xdr:to>
      <xdr:col>22</xdr:col>
      <xdr:colOff>545646</xdr:colOff>
      <xdr:row>31</xdr:row>
      <xdr:rowOff>67348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6"/>
  <sheetViews>
    <sheetView tabSelected="1" topLeftCell="I4" zoomScale="120" zoomScaleNormal="120" workbookViewId="0">
      <selection activeCell="M7" sqref="M7"/>
    </sheetView>
  </sheetViews>
  <sheetFormatPr defaultRowHeight="14.4" x14ac:dyDescent="0.3"/>
  <cols>
    <col min="1" max="1" width="12" style="1" customWidth="1"/>
    <col min="2" max="2" width="14.33203125" bestFit="1" customWidth="1"/>
    <col min="3" max="3" width="14.33203125" style="2" customWidth="1"/>
    <col min="4" max="4" width="12" customWidth="1"/>
    <col min="5" max="5" width="17.5546875" bestFit="1" customWidth="1"/>
    <col min="6" max="6" width="12" bestFit="1" customWidth="1"/>
    <col min="7" max="7" width="12.6640625" bestFit="1" customWidth="1"/>
    <col min="8" max="11" width="12" bestFit="1" customWidth="1"/>
    <col min="12" max="12" width="11.5546875" bestFit="1" customWidth="1"/>
  </cols>
  <sheetData>
    <row r="1" spans="1:15" x14ac:dyDescent="0.3">
      <c r="A1" s="1" t="s">
        <v>0</v>
      </c>
      <c r="B1" t="s">
        <v>1</v>
      </c>
      <c r="C1" s="2" t="s">
        <v>191</v>
      </c>
      <c r="D1" t="s">
        <v>2</v>
      </c>
      <c r="E1" t="s">
        <v>179</v>
      </c>
      <c r="F1" t="s">
        <v>187</v>
      </c>
      <c r="G1" t="s">
        <v>188</v>
      </c>
      <c r="H1" t="s">
        <v>181</v>
      </c>
      <c r="I1" t="s">
        <v>183</v>
      </c>
      <c r="J1" t="s">
        <v>184</v>
      </c>
      <c r="K1" t="s">
        <v>182</v>
      </c>
      <c r="L1" t="s">
        <v>180</v>
      </c>
    </row>
    <row r="2" spans="1:15" x14ac:dyDescent="0.3">
      <c r="A2" s="1" t="s">
        <v>186</v>
      </c>
      <c r="B2">
        <f>C2</f>
        <v>32913</v>
      </c>
      <c r="C2" s="2">
        <v>32913</v>
      </c>
      <c r="D2">
        <v>9487</v>
      </c>
      <c r="E2">
        <f t="shared" ref="E2:E33" si="0">D2/B2</f>
        <v>0.28824476650563607</v>
      </c>
      <c r="F2">
        <f t="shared" ref="F2:F33" si="1">AVERAGE($E$4:$E$179)</f>
        <v>0.389248359330994</v>
      </c>
      <c r="G2">
        <f t="shared" ref="G2:G33" si="2">SQRT(F2*(1-F2)/B2)</f>
        <v>2.6875835957396866E-3</v>
      </c>
      <c r="H2">
        <f t="shared" ref="H2:H33" si="3">F2-(1.96*G2)</f>
        <v>0.38398069548334424</v>
      </c>
      <c r="I2">
        <f t="shared" ref="I2:I33" si="4">F2+(1.96*G2)</f>
        <v>0.39451602317864376</v>
      </c>
      <c r="J2">
        <f t="shared" ref="J2:J33" si="5">F2-(3*G2)</f>
        <v>0.38118560854377492</v>
      </c>
      <c r="K2">
        <f t="shared" ref="K2:K33" si="6">F2+(3*G2)</f>
        <v>0.39731111011821307</v>
      </c>
      <c r="L2" t="str">
        <f t="shared" ref="L2:L33" si="7">IF(E2&lt;H2,"Under",IF(E2&gt;K2,"Over","Average"))</f>
        <v>Under</v>
      </c>
      <c r="N2" s="2" t="s">
        <v>189</v>
      </c>
      <c r="O2" s="2">
        <v>80</v>
      </c>
    </row>
    <row r="3" spans="1:15" x14ac:dyDescent="0.3">
      <c r="A3" s="1" t="s">
        <v>178</v>
      </c>
      <c r="B3" s="2">
        <f t="shared" ref="B3:B66" si="8">C3</f>
        <v>27801</v>
      </c>
      <c r="C3" s="2">
        <v>27801</v>
      </c>
      <c r="D3">
        <v>5859</v>
      </c>
      <c r="E3">
        <f t="shared" si="0"/>
        <v>0.2107478148268048</v>
      </c>
      <c r="F3">
        <f t="shared" si="1"/>
        <v>0.389248359330994</v>
      </c>
      <c r="G3">
        <f t="shared" si="2"/>
        <v>2.924256794292954E-3</v>
      </c>
      <c r="H3">
        <f t="shared" si="3"/>
        <v>0.38351681601417981</v>
      </c>
      <c r="I3">
        <f t="shared" si="4"/>
        <v>0.39497990264780819</v>
      </c>
      <c r="J3">
        <f t="shared" si="5"/>
        <v>0.38047558894811512</v>
      </c>
      <c r="K3">
        <f t="shared" si="6"/>
        <v>0.39802112971387288</v>
      </c>
      <c r="L3" t="str">
        <f t="shared" si="7"/>
        <v>Under</v>
      </c>
      <c r="N3" s="2" t="s">
        <v>187</v>
      </c>
      <c r="O3" s="2">
        <v>43</v>
      </c>
    </row>
    <row r="4" spans="1:15" x14ac:dyDescent="0.3">
      <c r="A4" s="1" t="s">
        <v>185</v>
      </c>
      <c r="B4" s="2">
        <f t="shared" si="8"/>
        <v>24505</v>
      </c>
      <c r="C4" s="2">
        <v>24505</v>
      </c>
      <c r="D4">
        <v>10864</v>
      </c>
      <c r="E4">
        <f t="shared" si="0"/>
        <v>0.44333809426647625</v>
      </c>
      <c r="F4">
        <f t="shared" si="1"/>
        <v>0.389248359330994</v>
      </c>
      <c r="G4">
        <f t="shared" si="2"/>
        <v>3.1147153493330461E-3</v>
      </c>
      <c r="H4">
        <f t="shared" si="3"/>
        <v>0.38314351724630125</v>
      </c>
      <c r="I4">
        <f t="shared" si="4"/>
        <v>0.39535320141568675</v>
      </c>
      <c r="J4">
        <f t="shared" si="5"/>
        <v>0.37990421328299484</v>
      </c>
      <c r="K4">
        <f t="shared" si="6"/>
        <v>0.39859250537899316</v>
      </c>
      <c r="L4" t="str">
        <f t="shared" si="7"/>
        <v>Over</v>
      </c>
      <c r="N4" s="2" t="s">
        <v>190</v>
      </c>
      <c r="O4" s="2">
        <v>55</v>
      </c>
    </row>
    <row r="5" spans="1:15" x14ac:dyDescent="0.3">
      <c r="A5" s="1" t="s">
        <v>177</v>
      </c>
      <c r="B5" s="2">
        <f t="shared" si="8"/>
        <v>13673</v>
      </c>
      <c r="C5" s="2">
        <v>13673</v>
      </c>
      <c r="D5">
        <v>2932</v>
      </c>
      <c r="E5">
        <f t="shared" si="0"/>
        <v>0.21443721202369634</v>
      </c>
      <c r="F5">
        <f t="shared" si="1"/>
        <v>0.389248359330994</v>
      </c>
      <c r="G5">
        <f t="shared" si="2"/>
        <v>4.169786410310238E-3</v>
      </c>
      <c r="H5">
        <f t="shared" si="3"/>
        <v>0.38107557796678593</v>
      </c>
      <c r="I5">
        <f t="shared" si="4"/>
        <v>0.39742114069520207</v>
      </c>
      <c r="J5">
        <f t="shared" si="5"/>
        <v>0.37673900010006328</v>
      </c>
      <c r="K5">
        <f t="shared" si="6"/>
        <v>0.40175771856192471</v>
      </c>
      <c r="L5" t="str">
        <f t="shared" si="7"/>
        <v>Under</v>
      </c>
    </row>
    <row r="6" spans="1:15" x14ac:dyDescent="0.3">
      <c r="A6" s="1" t="s">
        <v>176</v>
      </c>
      <c r="B6" s="2">
        <f t="shared" si="8"/>
        <v>11554</v>
      </c>
      <c r="C6" s="2">
        <v>11554</v>
      </c>
      <c r="D6">
        <v>4183</v>
      </c>
      <c r="E6">
        <f t="shared" si="0"/>
        <v>0.36203912065085686</v>
      </c>
      <c r="F6">
        <f t="shared" si="1"/>
        <v>0.389248359330994</v>
      </c>
      <c r="G6">
        <f t="shared" si="2"/>
        <v>4.5360677751878605E-3</v>
      </c>
      <c r="H6">
        <f t="shared" si="3"/>
        <v>0.38035766649162578</v>
      </c>
      <c r="I6">
        <f t="shared" si="4"/>
        <v>0.39813905217036222</v>
      </c>
      <c r="J6">
        <f t="shared" si="5"/>
        <v>0.37564015600543044</v>
      </c>
      <c r="K6">
        <f t="shared" si="6"/>
        <v>0.40285656265655756</v>
      </c>
      <c r="L6" t="str">
        <f t="shared" si="7"/>
        <v>Under</v>
      </c>
    </row>
    <row r="7" spans="1:15" x14ac:dyDescent="0.3">
      <c r="A7" s="1" t="s">
        <v>175</v>
      </c>
      <c r="B7" s="2">
        <f t="shared" si="8"/>
        <v>7886</v>
      </c>
      <c r="C7" s="2">
        <v>7886</v>
      </c>
      <c r="D7">
        <v>2386</v>
      </c>
      <c r="E7">
        <f t="shared" si="0"/>
        <v>0.30256150139487697</v>
      </c>
      <c r="F7">
        <f t="shared" si="1"/>
        <v>0.389248359330994</v>
      </c>
      <c r="G7">
        <f t="shared" si="2"/>
        <v>5.4905687021224656E-3</v>
      </c>
      <c r="H7">
        <f t="shared" si="3"/>
        <v>0.37848684467483396</v>
      </c>
      <c r="I7">
        <f t="shared" si="4"/>
        <v>0.40000987398715404</v>
      </c>
      <c r="J7">
        <f t="shared" si="5"/>
        <v>0.37277665322462661</v>
      </c>
      <c r="K7">
        <f t="shared" si="6"/>
        <v>0.40572006543736139</v>
      </c>
      <c r="L7" t="str">
        <f t="shared" si="7"/>
        <v>Under</v>
      </c>
    </row>
    <row r="8" spans="1:15" x14ac:dyDescent="0.3">
      <c r="A8" s="1" t="s">
        <v>174</v>
      </c>
      <c r="B8" s="2">
        <f t="shared" si="8"/>
        <v>6547</v>
      </c>
      <c r="C8" s="2">
        <v>6547</v>
      </c>
      <c r="D8">
        <v>1754</v>
      </c>
      <c r="E8">
        <f t="shared" si="0"/>
        <v>0.26790896593859781</v>
      </c>
      <c r="F8">
        <f t="shared" si="1"/>
        <v>0.389248359330994</v>
      </c>
      <c r="G8">
        <f t="shared" si="2"/>
        <v>6.0259364331198958E-3</v>
      </c>
      <c r="H8">
        <f t="shared" si="3"/>
        <v>0.37743752392207902</v>
      </c>
      <c r="I8">
        <f t="shared" si="4"/>
        <v>0.40105919473990898</v>
      </c>
      <c r="J8">
        <f t="shared" si="5"/>
        <v>0.37117055003163429</v>
      </c>
      <c r="K8">
        <f t="shared" si="6"/>
        <v>0.4073261686303537</v>
      </c>
      <c r="L8" t="str">
        <f t="shared" si="7"/>
        <v>Under</v>
      </c>
    </row>
    <row r="9" spans="1:15" x14ac:dyDescent="0.3">
      <c r="A9" s="1" t="s">
        <v>173</v>
      </c>
      <c r="B9" s="2">
        <f t="shared" si="8"/>
        <v>5784</v>
      </c>
      <c r="C9" s="2">
        <v>5784</v>
      </c>
      <c r="D9">
        <v>2616</v>
      </c>
      <c r="E9">
        <f t="shared" si="0"/>
        <v>0.45228215767634855</v>
      </c>
      <c r="F9">
        <f t="shared" si="1"/>
        <v>0.389248359330994</v>
      </c>
      <c r="G9">
        <f t="shared" si="2"/>
        <v>6.411085582163625E-3</v>
      </c>
      <c r="H9">
        <f t="shared" si="3"/>
        <v>0.3766826315899533</v>
      </c>
      <c r="I9">
        <f t="shared" si="4"/>
        <v>0.4018140870720347</v>
      </c>
      <c r="J9">
        <f t="shared" si="5"/>
        <v>0.3700151025845031</v>
      </c>
      <c r="K9">
        <f t="shared" si="6"/>
        <v>0.4084816160774849</v>
      </c>
      <c r="L9" t="str">
        <f t="shared" si="7"/>
        <v>Over</v>
      </c>
    </row>
    <row r="10" spans="1:15" x14ac:dyDescent="0.3">
      <c r="A10" s="1" t="s">
        <v>172</v>
      </c>
      <c r="B10" s="2">
        <f t="shared" si="8"/>
        <v>5970</v>
      </c>
      <c r="C10" s="2">
        <v>5970</v>
      </c>
      <c r="D10">
        <v>1125</v>
      </c>
      <c r="E10">
        <f t="shared" si="0"/>
        <v>0.18844221105527639</v>
      </c>
      <c r="F10">
        <f t="shared" si="1"/>
        <v>0.389248359330994</v>
      </c>
      <c r="G10">
        <f t="shared" si="2"/>
        <v>6.3104241494729828E-3</v>
      </c>
      <c r="H10">
        <f t="shared" si="3"/>
        <v>0.37687992799802694</v>
      </c>
      <c r="I10">
        <f t="shared" si="4"/>
        <v>0.40161679066396105</v>
      </c>
      <c r="J10">
        <f t="shared" si="5"/>
        <v>0.37031708688257503</v>
      </c>
      <c r="K10">
        <f t="shared" si="6"/>
        <v>0.40817963177941297</v>
      </c>
      <c r="L10" t="str">
        <f t="shared" si="7"/>
        <v>Under</v>
      </c>
    </row>
    <row r="11" spans="1:15" x14ac:dyDescent="0.3">
      <c r="A11" s="1" t="s">
        <v>171</v>
      </c>
      <c r="B11" s="2">
        <f t="shared" si="8"/>
        <v>5556</v>
      </c>
      <c r="C11" s="2">
        <v>5556</v>
      </c>
      <c r="D11">
        <v>1799</v>
      </c>
      <c r="E11">
        <f t="shared" si="0"/>
        <v>0.32379409647228224</v>
      </c>
      <c r="F11">
        <f t="shared" si="1"/>
        <v>0.389248359330994</v>
      </c>
      <c r="G11">
        <f t="shared" si="2"/>
        <v>6.5413079914664676E-3</v>
      </c>
      <c r="H11">
        <f t="shared" si="3"/>
        <v>0.37642739566771971</v>
      </c>
      <c r="I11">
        <f t="shared" si="4"/>
        <v>0.40206932299426829</v>
      </c>
      <c r="J11">
        <f t="shared" si="5"/>
        <v>0.36962443535659462</v>
      </c>
      <c r="K11">
        <f t="shared" si="6"/>
        <v>0.40887228330539338</v>
      </c>
      <c r="L11" t="str">
        <f t="shared" si="7"/>
        <v>Under</v>
      </c>
    </row>
    <row r="12" spans="1:15" x14ac:dyDescent="0.3">
      <c r="A12" s="1" t="s">
        <v>170</v>
      </c>
      <c r="B12" s="2">
        <f t="shared" si="8"/>
        <v>4828</v>
      </c>
      <c r="C12" s="2">
        <v>4828</v>
      </c>
      <c r="D12">
        <v>1563</v>
      </c>
      <c r="E12">
        <f t="shared" si="0"/>
        <v>0.32373653686826842</v>
      </c>
      <c r="F12">
        <f t="shared" si="1"/>
        <v>0.389248359330994</v>
      </c>
      <c r="G12">
        <f t="shared" si="2"/>
        <v>7.0171714184603636E-3</v>
      </c>
      <c r="H12">
        <f t="shared" si="3"/>
        <v>0.3754947033508117</v>
      </c>
      <c r="I12">
        <f t="shared" si="4"/>
        <v>0.4030020153111763</v>
      </c>
      <c r="J12">
        <f t="shared" si="5"/>
        <v>0.3681968450756129</v>
      </c>
      <c r="K12">
        <f t="shared" si="6"/>
        <v>0.4102998735863751</v>
      </c>
      <c r="L12" t="str">
        <f t="shared" si="7"/>
        <v>Under</v>
      </c>
    </row>
    <row r="13" spans="1:15" x14ac:dyDescent="0.3">
      <c r="A13" s="1" t="s">
        <v>169</v>
      </c>
      <c r="B13" s="2">
        <f t="shared" si="8"/>
        <v>4465</v>
      </c>
      <c r="C13" s="2">
        <v>4465</v>
      </c>
      <c r="D13">
        <v>1319</v>
      </c>
      <c r="E13">
        <f t="shared" si="0"/>
        <v>0.29540873460246359</v>
      </c>
      <c r="F13">
        <f t="shared" si="1"/>
        <v>0.389248359330994</v>
      </c>
      <c r="G13">
        <f t="shared" si="2"/>
        <v>7.2968427124196983E-3</v>
      </c>
      <c r="H13">
        <f t="shared" si="3"/>
        <v>0.3749465476146514</v>
      </c>
      <c r="I13">
        <f t="shared" si="4"/>
        <v>0.40355017104733659</v>
      </c>
      <c r="J13">
        <f t="shared" si="5"/>
        <v>0.36735783119373489</v>
      </c>
      <c r="K13">
        <f t="shared" si="6"/>
        <v>0.41113888746825311</v>
      </c>
      <c r="L13" t="str">
        <f t="shared" si="7"/>
        <v>Under</v>
      </c>
    </row>
    <row r="14" spans="1:15" x14ac:dyDescent="0.3">
      <c r="A14" s="1" t="s">
        <v>168</v>
      </c>
      <c r="B14" s="2">
        <f t="shared" si="8"/>
        <v>4060</v>
      </c>
      <c r="C14" s="2">
        <v>4060</v>
      </c>
      <c r="D14">
        <v>1589</v>
      </c>
      <c r="E14">
        <f t="shared" si="0"/>
        <v>0.39137931034482759</v>
      </c>
      <c r="F14">
        <f t="shared" si="1"/>
        <v>0.389248359330994</v>
      </c>
      <c r="G14">
        <f t="shared" si="2"/>
        <v>7.6521363462987027E-3</v>
      </c>
      <c r="H14">
        <f t="shared" si="3"/>
        <v>0.37425017209224853</v>
      </c>
      <c r="I14">
        <f t="shared" si="4"/>
        <v>0.40424654656973946</v>
      </c>
      <c r="J14">
        <f t="shared" si="5"/>
        <v>0.36629195029209788</v>
      </c>
      <c r="K14">
        <f t="shared" si="6"/>
        <v>0.41220476836989012</v>
      </c>
      <c r="L14" t="str">
        <f t="shared" si="7"/>
        <v>Average</v>
      </c>
    </row>
    <row r="15" spans="1:15" x14ac:dyDescent="0.3">
      <c r="A15" s="1" t="s">
        <v>167</v>
      </c>
      <c r="B15" s="2">
        <f t="shared" si="8"/>
        <v>4079</v>
      </c>
      <c r="C15" s="2">
        <v>4079</v>
      </c>
      <c r="D15">
        <v>779</v>
      </c>
      <c r="E15">
        <f t="shared" si="0"/>
        <v>0.19097818092669772</v>
      </c>
      <c r="F15">
        <f t="shared" si="1"/>
        <v>0.389248359330994</v>
      </c>
      <c r="G15">
        <f t="shared" si="2"/>
        <v>7.6342937018328942E-3</v>
      </c>
      <c r="H15">
        <f t="shared" si="3"/>
        <v>0.3742851436754015</v>
      </c>
      <c r="I15">
        <f t="shared" si="4"/>
        <v>0.4042115749865865</v>
      </c>
      <c r="J15">
        <f t="shared" si="5"/>
        <v>0.36634547822549529</v>
      </c>
      <c r="K15">
        <f t="shared" si="6"/>
        <v>0.41215124043649271</v>
      </c>
      <c r="L15" t="str">
        <f t="shared" si="7"/>
        <v>Under</v>
      </c>
    </row>
    <row r="16" spans="1:15" x14ac:dyDescent="0.3">
      <c r="A16" s="1" t="s">
        <v>166</v>
      </c>
      <c r="B16" s="2">
        <f t="shared" si="8"/>
        <v>3947</v>
      </c>
      <c r="C16" s="2">
        <v>3947</v>
      </c>
      <c r="D16">
        <v>1319</v>
      </c>
      <c r="E16">
        <f t="shared" si="0"/>
        <v>0.33417785659994931</v>
      </c>
      <c r="F16">
        <f t="shared" si="1"/>
        <v>0.389248359330994</v>
      </c>
      <c r="G16">
        <f t="shared" si="2"/>
        <v>7.7609011751666223E-3</v>
      </c>
      <c r="H16">
        <f t="shared" si="3"/>
        <v>0.37403699302766741</v>
      </c>
      <c r="I16">
        <f t="shared" si="4"/>
        <v>0.40445972563432059</v>
      </c>
      <c r="J16">
        <f t="shared" si="5"/>
        <v>0.36596565580549412</v>
      </c>
      <c r="K16">
        <f t="shared" si="6"/>
        <v>0.41253106285649388</v>
      </c>
      <c r="L16" t="str">
        <f t="shared" si="7"/>
        <v>Under</v>
      </c>
    </row>
    <row r="17" spans="1:12" x14ac:dyDescent="0.3">
      <c r="A17" s="1" t="s">
        <v>165</v>
      </c>
      <c r="B17" s="2">
        <f t="shared" si="8"/>
        <v>3554</v>
      </c>
      <c r="C17" s="2">
        <v>3554</v>
      </c>
      <c r="D17">
        <v>1844</v>
      </c>
      <c r="E17">
        <f t="shared" si="0"/>
        <v>0.51885199774901525</v>
      </c>
      <c r="F17">
        <f t="shared" si="1"/>
        <v>0.389248359330994</v>
      </c>
      <c r="G17">
        <f t="shared" si="2"/>
        <v>8.1787513457743325E-3</v>
      </c>
      <c r="H17">
        <f t="shared" si="3"/>
        <v>0.37321800669327632</v>
      </c>
      <c r="I17">
        <f t="shared" si="4"/>
        <v>0.40527871196871168</v>
      </c>
      <c r="J17">
        <f t="shared" si="5"/>
        <v>0.36471210529367099</v>
      </c>
      <c r="K17">
        <f t="shared" si="6"/>
        <v>0.41378461336831701</v>
      </c>
      <c r="L17" t="str">
        <f t="shared" si="7"/>
        <v>Over</v>
      </c>
    </row>
    <row r="18" spans="1:12" x14ac:dyDescent="0.3">
      <c r="A18" s="1" t="s">
        <v>164</v>
      </c>
      <c r="B18" s="2">
        <f t="shared" si="8"/>
        <v>3257</v>
      </c>
      <c r="C18" s="2">
        <v>3257</v>
      </c>
      <c r="D18">
        <v>1462</v>
      </c>
      <c r="E18">
        <f t="shared" si="0"/>
        <v>0.44887933681301811</v>
      </c>
      <c r="F18">
        <f t="shared" si="1"/>
        <v>0.389248359330994</v>
      </c>
      <c r="G18">
        <f t="shared" si="2"/>
        <v>8.5435199367933142E-3</v>
      </c>
      <c r="H18">
        <f t="shared" si="3"/>
        <v>0.37250306025487911</v>
      </c>
      <c r="I18">
        <f t="shared" si="4"/>
        <v>0.40599365840710888</v>
      </c>
      <c r="J18">
        <f t="shared" si="5"/>
        <v>0.36361779952061407</v>
      </c>
      <c r="K18">
        <f t="shared" si="6"/>
        <v>0.41487891914137393</v>
      </c>
      <c r="L18" t="str">
        <f t="shared" si="7"/>
        <v>Over</v>
      </c>
    </row>
    <row r="19" spans="1:12" x14ac:dyDescent="0.3">
      <c r="A19" s="1" t="s">
        <v>163</v>
      </c>
      <c r="B19" s="2">
        <f t="shared" si="8"/>
        <v>3368</v>
      </c>
      <c r="C19" s="2">
        <v>3368</v>
      </c>
      <c r="D19">
        <v>781</v>
      </c>
      <c r="E19">
        <f t="shared" si="0"/>
        <v>0.23188836104513064</v>
      </c>
      <c r="F19">
        <f t="shared" si="1"/>
        <v>0.389248359330994</v>
      </c>
      <c r="G19">
        <f t="shared" si="2"/>
        <v>8.4015550055345344E-3</v>
      </c>
      <c r="H19">
        <f t="shared" si="3"/>
        <v>0.37278131152014632</v>
      </c>
      <c r="I19">
        <f t="shared" si="4"/>
        <v>0.40571540714184168</v>
      </c>
      <c r="J19">
        <f t="shared" si="5"/>
        <v>0.36404369431439038</v>
      </c>
      <c r="K19">
        <f t="shared" si="6"/>
        <v>0.41445302434759762</v>
      </c>
      <c r="L19" t="str">
        <f t="shared" si="7"/>
        <v>Under</v>
      </c>
    </row>
    <row r="20" spans="1:12" x14ac:dyDescent="0.3">
      <c r="A20" s="1" t="s">
        <v>162</v>
      </c>
      <c r="B20" s="2">
        <f t="shared" si="8"/>
        <v>3320</v>
      </c>
      <c r="C20" s="2">
        <v>3320</v>
      </c>
      <c r="D20">
        <v>1394</v>
      </c>
      <c r="E20">
        <f t="shared" si="0"/>
        <v>0.41987951807228918</v>
      </c>
      <c r="F20">
        <f t="shared" si="1"/>
        <v>0.389248359330994</v>
      </c>
      <c r="G20">
        <f t="shared" si="2"/>
        <v>8.4620711898462011E-3</v>
      </c>
      <c r="H20">
        <f t="shared" si="3"/>
        <v>0.37266269979889544</v>
      </c>
      <c r="I20">
        <f t="shared" si="4"/>
        <v>0.40583401886309256</v>
      </c>
      <c r="J20">
        <f t="shared" si="5"/>
        <v>0.36386214576145537</v>
      </c>
      <c r="K20">
        <f t="shared" si="6"/>
        <v>0.41463457290053263</v>
      </c>
      <c r="L20" t="str">
        <f t="shared" si="7"/>
        <v>Over</v>
      </c>
    </row>
    <row r="21" spans="1:12" x14ac:dyDescent="0.3">
      <c r="A21" s="1" t="s">
        <v>161</v>
      </c>
      <c r="B21" s="2">
        <f t="shared" si="8"/>
        <v>3122</v>
      </c>
      <c r="C21" s="2">
        <v>3122</v>
      </c>
      <c r="D21">
        <v>768</v>
      </c>
      <c r="E21">
        <f t="shared" si="0"/>
        <v>0.24599615631005767</v>
      </c>
      <c r="F21">
        <f t="shared" si="1"/>
        <v>0.389248359330994</v>
      </c>
      <c r="G21">
        <f t="shared" si="2"/>
        <v>8.7262824727418597E-3</v>
      </c>
      <c r="H21">
        <f t="shared" si="3"/>
        <v>0.37214484568441997</v>
      </c>
      <c r="I21">
        <f t="shared" si="4"/>
        <v>0.40635187297756803</v>
      </c>
      <c r="J21">
        <f t="shared" si="5"/>
        <v>0.36306951191276843</v>
      </c>
      <c r="K21">
        <f t="shared" si="6"/>
        <v>0.41542720674921957</v>
      </c>
      <c r="L21" t="str">
        <f t="shared" si="7"/>
        <v>Under</v>
      </c>
    </row>
    <row r="22" spans="1:12" x14ac:dyDescent="0.3">
      <c r="A22" s="1" t="s">
        <v>160</v>
      </c>
      <c r="B22" s="2">
        <f t="shared" si="8"/>
        <v>2929</v>
      </c>
      <c r="C22" s="2">
        <v>2929</v>
      </c>
      <c r="D22">
        <v>1273</v>
      </c>
      <c r="E22">
        <f t="shared" si="0"/>
        <v>0.43461932400136566</v>
      </c>
      <c r="F22">
        <f t="shared" si="1"/>
        <v>0.389248359330994</v>
      </c>
      <c r="G22">
        <f t="shared" si="2"/>
        <v>9.009195903025586E-3</v>
      </c>
      <c r="H22">
        <f t="shared" si="3"/>
        <v>0.37159033536106384</v>
      </c>
      <c r="I22">
        <f t="shared" si="4"/>
        <v>0.40690638330092416</v>
      </c>
      <c r="J22">
        <f t="shared" si="5"/>
        <v>0.36222077162191724</v>
      </c>
      <c r="K22">
        <f t="shared" si="6"/>
        <v>0.41627594704007076</v>
      </c>
      <c r="L22" t="str">
        <f t="shared" si="7"/>
        <v>Over</v>
      </c>
    </row>
    <row r="23" spans="1:12" x14ac:dyDescent="0.3">
      <c r="A23" s="1" t="s">
        <v>159</v>
      </c>
      <c r="B23" s="2">
        <f t="shared" si="8"/>
        <v>2978</v>
      </c>
      <c r="C23" s="2">
        <v>2978</v>
      </c>
      <c r="D23">
        <v>920</v>
      </c>
      <c r="E23">
        <f t="shared" si="0"/>
        <v>0.3089321692411014</v>
      </c>
      <c r="F23">
        <f t="shared" si="1"/>
        <v>0.389248359330994</v>
      </c>
      <c r="G23">
        <f t="shared" si="2"/>
        <v>8.9347698451463491E-3</v>
      </c>
      <c r="H23">
        <f t="shared" si="3"/>
        <v>0.37173621043450716</v>
      </c>
      <c r="I23">
        <f t="shared" si="4"/>
        <v>0.40676050822748083</v>
      </c>
      <c r="J23">
        <f t="shared" si="5"/>
        <v>0.36244404979555495</v>
      </c>
      <c r="K23">
        <f t="shared" si="6"/>
        <v>0.41605266886643305</v>
      </c>
      <c r="L23" t="str">
        <f t="shared" si="7"/>
        <v>Under</v>
      </c>
    </row>
    <row r="24" spans="1:12" x14ac:dyDescent="0.3">
      <c r="A24" s="1" t="s">
        <v>158</v>
      </c>
      <c r="B24" s="2">
        <f t="shared" si="8"/>
        <v>2686</v>
      </c>
      <c r="C24" s="2">
        <v>2686</v>
      </c>
      <c r="D24">
        <v>1157</v>
      </c>
      <c r="E24">
        <f t="shared" si="0"/>
        <v>0.43075204765450487</v>
      </c>
      <c r="F24">
        <f t="shared" si="1"/>
        <v>0.389248359330994</v>
      </c>
      <c r="G24">
        <f t="shared" si="2"/>
        <v>9.4079004300789519E-3</v>
      </c>
      <c r="H24">
        <f t="shared" si="3"/>
        <v>0.37080887448803923</v>
      </c>
      <c r="I24">
        <f t="shared" si="4"/>
        <v>0.40768784417394877</v>
      </c>
      <c r="J24">
        <f t="shared" si="5"/>
        <v>0.36102465804075712</v>
      </c>
      <c r="K24">
        <f t="shared" si="6"/>
        <v>0.41747206062123088</v>
      </c>
      <c r="L24" t="str">
        <f t="shared" si="7"/>
        <v>Over</v>
      </c>
    </row>
    <row r="25" spans="1:12" x14ac:dyDescent="0.3">
      <c r="A25" s="1" t="s">
        <v>157</v>
      </c>
      <c r="B25" s="2">
        <f t="shared" si="8"/>
        <v>2788</v>
      </c>
      <c r="C25" s="2">
        <v>2788</v>
      </c>
      <c r="D25">
        <v>724</v>
      </c>
      <c r="E25">
        <f t="shared" si="0"/>
        <v>0.25968436154949787</v>
      </c>
      <c r="F25">
        <f t="shared" si="1"/>
        <v>0.389248359330994</v>
      </c>
      <c r="G25">
        <f t="shared" si="2"/>
        <v>9.2342011748478905E-3</v>
      </c>
      <c r="H25">
        <f t="shared" si="3"/>
        <v>0.37114932502829212</v>
      </c>
      <c r="I25">
        <f t="shared" si="4"/>
        <v>0.40734739363369588</v>
      </c>
      <c r="J25">
        <f t="shared" si="5"/>
        <v>0.36154575580645032</v>
      </c>
      <c r="K25">
        <f t="shared" si="6"/>
        <v>0.41695096285553768</v>
      </c>
      <c r="L25" t="str">
        <f t="shared" si="7"/>
        <v>Under</v>
      </c>
    </row>
    <row r="26" spans="1:12" x14ac:dyDescent="0.3">
      <c r="A26" s="1" t="s">
        <v>156</v>
      </c>
      <c r="B26" s="2">
        <f t="shared" si="8"/>
        <v>2456</v>
      </c>
      <c r="C26" s="2">
        <v>2456</v>
      </c>
      <c r="D26">
        <v>983</v>
      </c>
      <c r="E26">
        <f t="shared" si="0"/>
        <v>0.40024429967426711</v>
      </c>
      <c r="F26">
        <f t="shared" si="1"/>
        <v>0.389248359330994</v>
      </c>
      <c r="G26">
        <f t="shared" si="2"/>
        <v>9.8385599269882728E-3</v>
      </c>
      <c r="H26">
        <f t="shared" si="3"/>
        <v>0.36996478187409698</v>
      </c>
      <c r="I26">
        <f t="shared" si="4"/>
        <v>0.40853193678789101</v>
      </c>
      <c r="J26">
        <f t="shared" si="5"/>
        <v>0.35973267955002919</v>
      </c>
      <c r="K26">
        <f t="shared" si="6"/>
        <v>0.41876403911195881</v>
      </c>
      <c r="L26" t="str">
        <f t="shared" si="7"/>
        <v>Average</v>
      </c>
    </row>
    <row r="27" spans="1:12" x14ac:dyDescent="0.3">
      <c r="A27" s="1" t="s">
        <v>155</v>
      </c>
      <c r="B27" s="2">
        <f t="shared" si="8"/>
        <v>2377</v>
      </c>
      <c r="C27" s="2">
        <v>2377</v>
      </c>
      <c r="D27">
        <v>1106</v>
      </c>
      <c r="E27">
        <f t="shared" si="0"/>
        <v>0.46529238535969708</v>
      </c>
      <c r="F27">
        <f t="shared" si="1"/>
        <v>0.389248359330994</v>
      </c>
      <c r="G27">
        <f t="shared" si="2"/>
        <v>1.0000716719985024E-2</v>
      </c>
      <c r="H27">
        <f t="shared" si="3"/>
        <v>0.36964695455982333</v>
      </c>
      <c r="I27">
        <f t="shared" si="4"/>
        <v>0.40884976410216467</v>
      </c>
      <c r="J27">
        <f t="shared" si="5"/>
        <v>0.35924620917103894</v>
      </c>
      <c r="K27">
        <f t="shared" si="6"/>
        <v>0.41925050949094905</v>
      </c>
      <c r="L27" t="str">
        <f t="shared" si="7"/>
        <v>Over</v>
      </c>
    </row>
    <row r="28" spans="1:12" x14ac:dyDescent="0.3">
      <c r="A28" s="1" t="s">
        <v>154</v>
      </c>
      <c r="B28" s="2">
        <f t="shared" si="8"/>
        <v>2678</v>
      </c>
      <c r="C28" s="2">
        <v>2678</v>
      </c>
      <c r="D28">
        <v>727</v>
      </c>
      <c r="E28">
        <f t="shared" si="0"/>
        <v>0.27147124719940252</v>
      </c>
      <c r="F28">
        <f t="shared" si="1"/>
        <v>0.389248359330994</v>
      </c>
      <c r="G28">
        <f t="shared" si="2"/>
        <v>9.4219420803261112E-3</v>
      </c>
      <c r="H28">
        <f t="shared" si="3"/>
        <v>0.37078135285355485</v>
      </c>
      <c r="I28">
        <f t="shared" si="4"/>
        <v>0.40771536580843315</v>
      </c>
      <c r="J28">
        <f t="shared" si="5"/>
        <v>0.36098253309001566</v>
      </c>
      <c r="K28">
        <f t="shared" si="6"/>
        <v>0.41751418557197234</v>
      </c>
      <c r="L28" t="str">
        <f t="shared" si="7"/>
        <v>Under</v>
      </c>
    </row>
    <row r="29" spans="1:12" x14ac:dyDescent="0.3">
      <c r="A29" s="1" t="s">
        <v>153</v>
      </c>
      <c r="B29" s="2">
        <f t="shared" si="8"/>
        <v>2658</v>
      </c>
      <c r="C29" s="2">
        <v>2658</v>
      </c>
      <c r="D29">
        <v>575</v>
      </c>
      <c r="E29">
        <f t="shared" si="0"/>
        <v>0.2163280662151994</v>
      </c>
      <c r="F29">
        <f t="shared" si="1"/>
        <v>0.389248359330994</v>
      </c>
      <c r="G29">
        <f t="shared" si="2"/>
        <v>9.4573231364042405E-3</v>
      </c>
      <c r="H29">
        <f t="shared" si="3"/>
        <v>0.37071200598364168</v>
      </c>
      <c r="I29">
        <f t="shared" si="4"/>
        <v>0.40778471267834632</v>
      </c>
      <c r="J29">
        <f t="shared" si="5"/>
        <v>0.36087638992178128</v>
      </c>
      <c r="K29">
        <f t="shared" si="6"/>
        <v>0.41762032874020671</v>
      </c>
      <c r="L29" t="str">
        <f t="shared" si="7"/>
        <v>Under</v>
      </c>
    </row>
    <row r="30" spans="1:12" x14ac:dyDescent="0.3">
      <c r="A30" s="1" t="s">
        <v>152</v>
      </c>
      <c r="B30" s="2">
        <f t="shared" si="8"/>
        <v>2233</v>
      </c>
      <c r="C30" s="2">
        <v>2233</v>
      </c>
      <c r="D30">
        <v>1369</v>
      </c>
      <c r="E30">
        <f t="shared" si="0"/>
        <v>0.61307657859381992</v>
      </c>
      <c r="F30">
        <f t="shared" si="1"/>
        <v>0.389248359330994</v>
      </c>
      <c r="G30">
        <f t="shared" si="2"/>
        <v>1.0318138544449122E-2</v>
      </c>
      <c r="H30">
        <f t="shared" si="3"/>
        <v>0.3690248077838737</v>
      </c>
      <c r="I30">
        <f t="shared" si="4"/>
        <v>0.4094719108781143</v>
      </c>
      <c r="J30">
        <f t="shared" si="5"/>
        <v>0.35829394369764661</v>
      </c>
      <c r="K30">
        <f t="shared" si="6"/>
        <v>0.42020277496434139</v>
      </c>
      <c r="L30" t="str">
        <f t="shared" si="7"/>
        <v>Over</v>
      </c>
    </row>
    <row r="31" spans="1:12" x14ac:dyDescent="0.3">
      <c r="A31" s="1" t="s">
        <v>151</v>
      </c>
      <c r="B31" s="2">
        <f t="shared" si="8"/>
        <v>2522</v>
      </c>
      <c r="C31" s="2">
        <v>2522</v>
      </c>
      <c r="D31">
        <v>1316</v>
      </c>
      <c r="E31">
        <f t="shared" si="0"/>
        <v>0.52180808881839813</v>
      </c>
      <c r="F31">
        <f t="shared" si="1"/>
        <v>0.389248359330994</v>
      </c>
      <c r="G31">
        <f t="shared" si="2"/>
        <v>9.708970362875052E-3</v>
      </c>
      <c r="H31">
        <f t="shared" si="3"/>
        <v>0.37021877741975889</v>
      </c>
      <c r="I31">
        <f t="shared" si="4"/>
        <v>0.4082779412422291</v>
      </c>
      <c r="J31">
        <f t="shared" si="5"/>
        <v>0.36012144824236886</v>
      </c>
      <c r="K31">
        <f t="shared" si="6"/>
        <v>0.41837527041961914</v>
      </c>
      <c r="L31" t="str">
        <f t="shared" si="7"/>
        <v>Over</v>
      </c>
    </row>
    <row r="32" spans="1:12" x14ac:dyDescent="0.3">
      <c r="A32" s="1" t="s">
        <v>150</v>
      </c>
      <c r="B32" s="2">
        <f t="shared" si="8"/>
        <v>2385</v>
      </c>
      <c r="C32" s="2">
        <v>2385</v>
      </c>
      <c r="D32">
        <v>1083</v>
      </c>
      <c r="E32">
        <f t="shared" si="0"/>
        <v>0.45408805031446542</v>
      </c>
      <c r="F32">
        <f t="shared" si="1"/>
        <v>0.389248359330994</v>
      </c>
      <c r="G32">
        <f t="shared" si="2"/>
        <v>9.9839299406811292E-3</v>
      </c>
      <c r="H32">
        <f t="shared" si="3"/>
        <v>0.369679856647259</v>
      </c>
      <c r="I32">
        <f t="shared" si="4"/>
        <v>0.408816862014729</v>
      </c>
      <c r="J32">
        <f t="shared" si="5"/>
        <v>0.35929656950895061</v>
      </c>
      <c r="K32">
        <f t="shared" si="6"/>
        <v>0.41920014915303738</v>
      </c>
      <c r="L32" t="str">
        <f t="shared" si="7"/>
        <v>Over</v>
      </c>
    </row>
    <row r="33" spans="1:12" x14ac:dyDescent="0.3">
      <c r="A33" s="1" t="s">
        <v>149</v>
      </c>
      <c r="B33" s="2">
        <f t="shared" si="8"/>
        <v>2315</v>
      </c>
      <c r="C33" s="2">
        <v>2315</v>
      </c>
      <c r="D33">
        <v>1335</v>
      </c>
      <c r="E33">
        <f t="shared" si="0"/>
        <v>0.57667386609071269</v>
      </c>
      <c r="F33">
        <f t="shared" si="1"/>
        <v>0.389248359330994</v>
      </c>
      <c r="G33">
        <f t="shared" si="2"/>
        <v>1.0133750765345246E-2</v>
      </c>
      <c r="H33">
        <f t="shared" si="3"/>
        <v>0.3693862078309173</v>
      </c>
      <c r="I33">
        <f t="shared" si="4"/>
        <v>0.4091105108310707</v>
      </c>
      <c r="J33">
        <f t="shared" si="5"/>
        <v>0.35884710703495826</v>
      </c>
      <c r="K33">
        <f t="shared" si="6"/>
        <v>0.41964961162702974</v>
      </c>
      <c r="L33" t="str">
        <f t="shared" si="7"/>
        <v>Over</v>
      </c>
    </row>
    <row r="34" spans="1:12" x14ac:dyDescent="0.3">
      <c r="A34" s="1" t="s">
        <v>148</v>
      </c>
      <c r="B34" s="2">
        <f t="shared" si="8"/>
        <v>2258</v>
      </c>
      <c r="C34" s="2">
        <v>2258</v>
      </c>
      <c r="D34">
        <v>895</v>
      </c>
      <c r="E34">
        <f t="shared" ref="E34:E65" si="9">D34/B34</f>
        <v>0.39636846767050488</v>
      </c>
      <c r="F34">
        <f t="shared" ref="F34:F65" si="10">AVERAGE($E$4:$E$179)</f>
        <v>0.389248359330994</v>
      </c>
      <c r="G34">
        <f t="shared" ref="G34:G65" si="11">SQRT(F34*(1-F34)/B34)</f>
        <v>1.0260859659923198E-2</v>
      </c>
      <c r="H34">
        <f t="shared" ref="H34:H65" si="12">F34-(1.96*G34)</f>
        <v>0.36913707439754451</v>
      </c>
      <c r="I34">
        <f t="shared" ref="I34:I65" si="13">F34+(1.96*G34)</f>
        <v>0.40935964426444349</v>
      </c>
      <c r="J34">
        <f t="shared" ref="J34:J65" si="14">F34-(3*G34)</f>
        <v>0.35846578035122439</v>
      </c>
      <c r="K34">
        <f t="shared" ref="K34:K65" si="15">F34+(3*G34)</f>
        <v>0.4200309383107636</v>
      </c>
      <c r="L34" t="str">
        <f t="shared" ref="L34:L65" si="16">IF(E34&lt;H34,"Under",IF(E34&gt;K34,"Over","Average"))</f>
        <v>Average</v>
      </c>
    </row>
    <row r="35" spans="1:12" x14ac:dyDescent="0.3">
      <c r="A35" s="1" t="s">
        <v>147</v>
      </c>
      <c r="B35" s="2">
        <f t="shared" si="8"/>
        <v>2271</v>
      </c>
      <c r="C35" s="2">
        <v>2271</v>
      </c>
      <c r="D35">
        <v>1435</v>
      </c>
      <c r="E35">
        <f t="shared" si="9"/>
        <v>0.6318802289740203</v>
      </c>
      <c r="F35">
        <f t="shared" si="10"/>
        <v>0.389248359330994</v>
      </c>
      <c r="G35">
        <f t="shared" si="11"/>
        <v>1.0231449131879185E-2</v>
      </c>
      <c r="H35">
        <f t="shared" si="12"/>
        <v>0.36919471903251078</v>
      </c>
      <c r="I35">
        <f t="shared" si="13"/>
        <v>0.40930199962947722</v>
      </c>
      <c r="J35">
        <f t="shared" si="14"/>
        <v>0.35855401193535646</v>
      </c>
      <c r="K35">
        <f t="shared" si="15"/>
        <v>0.41994270672663153</v>
      </c>
      <c r="L35" t="str">
        <f t="shared" si="16"/>
        <v>Over</v>
      </c>
    </row>
    <row r="36" spans="1:12" x14ac:dyDescent="0.3">
      <c r="A36" s="1" t="s">
        <v>146</v>
      </c>
      <c r="B36" s="2">
        <f t="shared" si="8"/>
        <v>2052</v>
      </c>
      <c r="C36" s="2">
        <v>2052</v>
      </c>
      <c r="D36">
        <v>724</v>
      </c>
      <c r="E36">
        <f t="shared" si="9"/>
        <v>0.35282651072124754</v>
      </c>
      <c r="F36">
        <f t="shared" si="10"/>
        <v>0.389248359330994</v>
      </c>
      <c r="G36">
        <f t="shared" si="11"/>
        <v>1.0763587317166645E-2</v>
      </c>
      <c r="H36">
        <f t="shared" si="12"/>
        <v>0.36815172818934738</v>
      </c>
      <c r="I36">
        <f t="shared" si="13"/>
        <v>0.41034499047264061</v>
      </c>
      <c r="J36">
        <f t="shared" si="14"/>
        <v>0.35695759737949406</v>
      </c>
      <c r="K36">
        <f t="shared" si="15"/>
        <v>0.42153912128249393</v>
      </c>
      <c r="L36" t="str">
        <f t="shared" si="16"/>
        <v>Under</v>
      </c>
    </row>
    <row r="37" spans="1:12" x14ac:dyDescent="0.3">
      <c r="A37" s="1" t="s">
        <v>145</v>
      </c>
      <c r="B37" s="2">
        <f t="shared" si="8"/>
        <v>2099</v>
      </c>
      <c r="C37" s="2">
        <v>2099</v>
      </c>
      <c r="D37">
        <v>522</v>
      </c>
      <c r="E37">
        <f t="shared" si="9"/>
        <v>0.2486898523106241</v>
      </c>
      <c r="F37">
        <f t="shared" si="10"/>
        <v>0.389248359330994</v>
      </c>
      <c r="G37">
        <f t="shared" si="11"/>
        <v>1.0642398018454E-2</v>
      </c>
      <c r="H37">
        <f t="shared" si="12"/>
        <v>0.36838925921482418</v>
      </c>
      <c r="I37">
        <f t="shared" si="13"/>
        <v>0.41010745944716381</v>
      </c>
      <c r="J37">
        <f t="shared" si="14"/>
        <v>0.35732116527563201</v>
      </c>
      <c r="K37">
        <f t="shared" si="15"/>
        <v>0.42117555338635598</v>
      </c>
      <c r="L37" t="str">
        <f t="shared" si="16"/>
        <v>Under</v>
      </c>
    </row>
    <row r="38" spans="1:12" x14ac:dyDescent="0.3">
      <c r="A38" s="1" t="s">
        <v>144</v>
      </c>
      <c r="B38" s="2">
        <f t="shared" si="8"/>
        <v>2106</v>
      </c>
      <c r="C38" s="2">
        <v>2106</v>
      </c>
      <c r="D38">
        <v>526</v>
      </c>
      <c r="E38">
        <f t="shared" si="9"/>
        <v>0.24976258309591642</v>
      </c>
      <c r="F38">
        <f t="shared" si="10"/>
        <v>0.389248359330994</v>
      </c>
      <c r="G38">
        <f t="shared" si="11"/>
        <v>1.0624696500645457E-2</v>
      </c>
      <c r="H38">
        <f t="shared" si="12"/>
        <v>0.3684239541897289</v>
      </c>
      <c r="I38">
        <f t="shared" si="13"/>
        <v>0.4100727644722591</v>
      </c>
      <c r="J38">
        <f t="shared" si="14"/>
        <v>0.35737426982905762</v>
      </c>
      <c r="K38">
        <f t="shared" si="15"/>
        <v>0.42112244883293037</v>
      </c>
      <c r="L38" t="str">
        <f t="shared" si="16"/>
        <v>Under</v>
      </c>
    </row>
    <row r="39" spans="1:12" x14ac:dyDescent="0.3">
      <c r="A39" s="1" t="s">
        <v>143</v>
      </c>
      <c r="B39" s="2">
        <f t="shared" si="8"/>
        <v>1682</v>
      </c>
      <c r="C39" s="2">
        <v>1682</v>
      </c>
      <c r="D39">
        <v>728</v>
      </c>
      <c r="E39">
        <f t="shared" si="9"/>
        <v>0.43281807372175979</v>
      </c>
      <c r="F39">
        <f t="shared" si="10"/>
        <v>0.389248359330994</v>
      </c>
      <c r="G39">
        <f t="shared" si="11"/>
        <v>1.1888654902547589E-2</v>
      </c>
      <c r="H39">
        <f t="shared" si="12"/>
        <v>0.36594659572200072</v>
      </c>
      <c r="I39">
        <f t="shared" si="13"/>
        <v>0.41255012293998727</v>
      </c>
      <c r="J39">
        <f t="shared" si="14"/>
        <v>0.35358239462335123</v>
      </c>
      <c r="K39">
        <f t="shared" si="15"/>
        <v>0.42491432403863677</v>
      </c>
      <c r="L39" t="str">
        <f t="shared" si="16"/>
        <v>Over</v>
      </c>
    </row>
    <row r="40" spans="1:12" x14ac:dyDescent="0.3">
      <c r="A40" s="1" t="s">
        <v>142</v>
      </c>
      <c r="B40" s="2">
        <f t="shared" si="8"/>
        <v>1751</v>
      </c>
      <c r="C40" s="2">
        <v>1751</v>
      </c>
      <c r="D40">
        <v>416</v>
      </c>
      <c r="E40">
        <f t="shared" si="9"/>
        <v>0.23757852655625358</v>
      </c>
      <c r="F40">
        <f t="shared" si="10"/>
        <v>0.389248359330994</v>
      </c>
      <c r="G40">
        <f t="shared" si="11"/>
        <v>1.1652058153694965E-2</v>
      </c>
      <c r="H40">
        <f t="shared" si="12"/>
        <v>0.36641032534975188</v>
      </c>
      <c r="I40">
        <f t="shared" si="13"/>
        <v>0.41208639331223612</v>
      </c>
      <c r="J40">
        <f t="shared" si="14"/>
        <v>0.3542921848699091</v>
      </c>
      <c r="K40">
        <f t="shared" si="15"/>
        <v>0.4242045337920789</v>
      </c>
      <c r="L40" t="str">
        <f t="shared" si="16"/>
        <v>Under</v>
      </c>
    </row>
    <row r="41" spans="1:12" x14ac:dyDescent="0.3">
      <c r="A41" s="1" t="s">
        <v>141</v>
      </c>
      <c r="B41" s="2">
        <f t="shared" si="8"/>
        <v>1730</v>
      </c>
      <c r="C41" s="2">
        <v>1730</v>
      </c>
      <c r="D41">
        <v>647</v>
      </c>
      <c r="E41">
        <f t="shared" si="9"/>
        <v>0.37398843930635839</v>
      </c>
      <c r="F41">
        <f t="shared" si="10"/>
        <v>0.389248359330994</v>
      </c>
      <c r="G41">
        <f t="shared" si="11"/>
        <v>1.172256541614972E-2</v>
      </c>
      <c r="H41">
        <f t="shared" si="12"/>
        <v>0.36627213111534057</v>
      </c>
      <c r="I41">
        <f t="shared" si="13"/>
        <v>0.41222458754664743</v>
      </c>
      <c r="J41">
        <f t="shared" si="14"/>
        <v>0.35408066308254482</v>
      </c>
      <c r="K41">
        <f t="shared" si="15"/>
        <v>0.42441605557944317</v>
      </c>
      <c r="L41" t="str">
        <f t="shared" si="16"/>
        <v>Average</v>
      </c>
    </row>
    <row r="42" spans="1:12" x14ac:dyDescent="0.3">
      <c r="A42" s="1" t="s">
        <v>140</v>
      </c>
      <c r="B42" s="2">
        <f t="shared" si="8"/>
        <v>1614</v>
      </c>
      <c r="C42" s="2">
        <v>1614</v>
      </c>
      <c r="D42">
        <v>673</v>
      </c>
      <c r="E42">
        <f t="shared" si="9"/>
        <v>0.41697645600991323</v>
      </c>
      <c r="F42">
        <f t="shared" si="10"/>
        <v>0.389248359330994</v>
      </c>
      <c r="G42">
        <f t="shared" si="11"/>
        <v>1.2136513723422081E-2</v>
      </c>
      <c r="H42">
        <f t="shared" si="12"/>
        <v>0.36546079243308671</v>
      </c>
      <c r="I42">
        <f t="shared" si="13"/>
        <v>0.41303592622890128</v>
      </c>
      <c r="J42">
        <f t="shared" si="14"/>
        <v>0.35283881816072776</v>
      </c>
      <c r="K42">
        <f t="shared" si="15"/>
        <v>0.42565790050126023</v>
      </c>
      <c r="L42" t="str">
        <f t="shared" si="16"/>
        <v>Average</v>
      </c>
    </row>
    <row r="43" spans="1:12" x14ac:dyDescent="0.3">
      <c r="A43" s="1" t="s">
        <v>139</v>
      </c>
      <c r="B43" s="2">
        <f t="shared" si="8"/>
        <v>1613</v>
      </c>
      <c r="C43" s="2">
        <v>1613</v>
      </c>
      <c r="D43">
        <v>790</v>
      </c>
      <c r="E43">
        <f t="shared" si="9"/>
        <v>0.48977061376317421</v>
      </c>
      <c r="F43">
        <f t="shared" si="10"/>
        <v>0.389248359330994</v>
      </c>
      <c r="G43">
        <f t="shared" si="11"/>
        <v>1.2140275234041894E-2</v>
      </c>
      <c r="H43">
        <f t="shared" si="12"/>
        <v>0.36545341987227187</v>
      </c>
      <c r="I43">
        <f t="shared" si="13"/>
        <v>0.41304329878971613</v>
      </c>
      <c r="J43">
        <f t="shared" si="14"/>
        <v>0.35282753362886832</v>
      </c>
      <c r="K43">
        <f t="shared" si="15"/>
        <v>0.42566918503311968</v>
      </c>
      <c r="L43" t="str">
        <f t="shared" si="16"/>
        <v>Over</v>
      </c>
    </row>
    <row r="44" spans="1:12" x14ac:dyDescent="0.3">
      <c r="A44" s="1" t="s">
        <v>138</v>
      </c>
      <c r="B44" s="2">
        <f t="shared" si="8"/>
        <v>1482</v>
      </c>
      <c r="C44" s="2">
        <v>1482</v>
      </c>
      <c r="D44">
        <v>536</v>
      </c>
      <c r="E44">
        <f t="shared" si="9"/>
        <v>0.36167341430499328</v>
      </c>
      <c r="F44">
        <f t="shared" si="10"/>
        <v>0.389248359330994</v>
      </c>
      <c r="G44">
        <f t="shared" si="11"/>
        <v>1.2665478869190583E-2</v>
      </c>
      <c r="H44">
        <f t="shared" si="12"/>
        <v>0.36442402074738045</v>
      </c>
      <c r="I44">
        <f t="shared" si="13"/>
        <v>0.41407269791460755</v>
      </c>
      <c r="J44">
        <f t="shared" si="14"/>
        <v>0.35125192272342226</v>
      </c>
      <c r="K44">
        <f t="shared" si="15"/>
        <v>0.42724479593856574</v>
      </c>
      <c r="L44" t="str">
        <f t="shared" si="16"/>
        <v>Under</v>
      </c>
    </row>
    <row r="45" spans="1:12" x14ac:dyDescent="0.3">
      <c r="A45" s="1" t="s">
        <v>137</v>
      </c>
      <c r="B45" s="2">
        <f t="shared" si="8"/>
        <v>1576</v>
      </c>
      <c r="C45" s="2">
        <v>1576</v>
      </c>
      <c r="D45">
        <v>922</v>
      </c>
      <c r="E45">
        <f t="shared" si="9"/>
        <v>0.5850253807106599</v>
      </c>
      <c r="F45">
        <f t="shared" si="10"/>
        <v>0.389248359330994</v>
      </c>
      <c r="G45">
        <f t="shared" si="11"/>
        <v>1.228195805689682E-2</v>
      </c>
      <c r="H45">
        <f t="shared" si="12"/>
        <v>0.36517572153947625</v>
      </c>
      <c r="I45">
        <f t="shared" si="13"/>
        <v>0.41332099712251175</v>
      </c>
      <c r="J45">
        <f t="shared" si="14"/>
        <v>0.35240248516030354</v>
      </c>
      <c r="K45">
        <f t="shared" si="15"/>
        <v>0.42609423350168446</v>
      </c>
      <c r="L45" t="str">
        <f t="shared" si="16"/>
        <v>Over</v>
      </c>
    </row>
    <row r="46" spans="1:12" x14ac:dyDescent="0.3">
      <c r="A46" s="1" t="s">
        <v>136</v>
      </c>
      <c r="B46" s="2">
        <f t="shared" si="8"/>
        <v>1601</v>
      </c>
      <c r="C46" s="2">
        <v>1601</v>
      </c>
      <c r="D46">
        <v>344</v>
      </c>
      <c r="E46">
        <f t="shared" si="9"/>
        <v>0.21486570893191756</v>
      </c>
      <c r="F46">
        <f t="shared" si="10"/>
        <v>0.389248359330994</v>
      </c>
      <c r="G46">
        <f t="shared" si="11"/>
        <v>1.2185687893479949E-2</v>
      </c>
      <c r="H46">
        <f t="shared" si="12"/>
        <v>0.3653644110597733</v>
      </c>
      <c r="I46">
        <f t="shared" si="13"/>
        <v>0.4131323076022147</v>
      </c>
      <c r="J46">
        <f t="shared" si="14"/>
        <v>0.35269129565055413</v>
      </c>
      <c r="K46">
        <f t="shared" si="15"/>
        <v>0.42580542301143387</v>
      </c>
      <c r="L46" t="str">
        <f t="shared" si="16"/>
        <v>Under</v>
      </c>
    </row>
    <row r="47" spans="1:12" x14ac:dyDescent="0.3">
      <c r="A47" s="1" t="s">
        <v>135</v>
      </c>
      <c r="B47" s="2">
        <f t="shared" si="8"/>
        <v>1587</v>
      </c>
      <c r="C47" s="2">
        <v>1587</v>
      </c>
      <c r="D47">
        <v>331</v>
      </c>
      <c r="E47">
        <f t="shared" si="9"/>
        <v>0.20856962822936359</v>
      </c>
      <c r="F47">
        <f t="shared" si="10"/>
        <v>0.389248359330994</v>
      </c>
      <c r="G47">
        <f t="shared" si="11"/>
        <v>1.2239318970131864E-2</v>
      </c>
      <c r="H47">
        <f t="shared" si="12"/>
        <v>0.36525929414953556</v>
      </c>
      <c r="I47">
        <f t="shared" si="13"/>
        <v>0.41323742451245243</v>
      </c>
      <c r="J47">
        <f t="shared" si="14"/>
        <v>0.35253040242059841</v>
      </c>
      <c r="K47">
        <f t="shared" si="15"/>
        <v>0.42596631624138959</v>
      </c>
      <c r="L47" t="str">
        <f t="shared" si="16"/>
        <v>Under</v>
      </c>
    </row>
    <row r="48" spans="1:12" x14ac:dyDescent="0.3">
      <c r="A48" s="1" t="s">
        <v>134</v>
      </c>
      <c r="B48" s="2">
        <f t="shared" si="8"/>
        <v>1533</v>
      </c>
      <c r="C48" s="2">
        <v>1533</v>
      </c>
      <c r="D48">
        <v>428</v>
      </c>
      <c r="E48">
        <f t="shared" si="9"/>
        <v>0.27919112850619698</v>
      </c>
      <c r="F48">
        <f t="shared" si="10"/>
        <v>0.389248359330994</v>
      </c>
      <c r="G48">
        <f t="shared" si="11"/>
        <v>1.2453018666181955E-2</v>
      </c>
      <c r="H48">
        <f t="shared" si="12"/>
        <v>0.36484044274527738</v>
      </c>
      <c r="I48">
        <f t="shared" si="13"/>
        <v>0.41365627591671061</v>
      </c>
      <c r="J48">
        <f t="shared" si="14"/>
        <v>0.35188930333244811</v>
      </c>
      <c r="K48">
        <f t="shared" si="15"/>
        <v>0.42660741532953989</v>
      </c>
      <c r="L48" t="str">
        <f t="shared" si="16"/>
        <v>Under</v>
      </c>
    </row>
    <row r="49" spans="1:12" x14ac:dyDescent="0.3">
      <c r="A49" s="1" t="s">
        <v>133</v>
      </c>
      <c r="B49" s="2">
        <f t="shared" si="8"/>
        <v>1384</v>
      </c>
      <c r="C49" s="2">
        <v>1384</v>
      </c>
      <c r="D49">
        <v>662</v>
      </c>
      <c r="E49">
        <f t="shared" si="9"/>
        <v>0.47832369942196534</v>
      </c>
      <c r="F49">
        <f t="shared" si="10"/>
        <v>0.389248359330994</v>
      </c>
      <c r="G49">
        <f t="shared" si="11"/>
        <v>1.3106226570599443E-2</v>
      </c>
      <c r="H49">
        <f t="shared" si="12"/>
        <v>0.36356015525261909</v>
      </c>
      <c r="I49">
        <f t="shared" si="13"/>
        <v>0.41493656340936891</v>
      </c>
      <c r="J49">
        <f t="shared" si="14"/>
        <v>0.34992967961919569</v>
      </c>
      <c r="K49">
        <f t="shared" si="15"/>
        <v>0.42856703904279231</v>
      </c>
      <c r="L49" t="str">
        <f t="shared" si="16"/>
        <v>Over</v>
      </c>
    </row>
    <row r="50" spans="1:12" x14ac:dyDescent="0.3">
      <c r="A50" s="1" t="s">
        <v>132</v>
      </c>
      <c r="B50" s="2">
        <f t="shared" si="8"/>
        <v>1465</v>
      </c>
      <c r="C50" s="2">
        <v>1465</v>
      </c>
      <c r="D50">
        <v>478</v>
      </c>
      <c r="E50">
        <f t="shared" si="9"/>
        <v>0.32627986348122867</v>
      </c>
      <c r="F50">
        <f t="shared" si="10"/>
        <v>0.389248359330994</v>
      </c>
      <c r="G50">
        <f t="shared" si="11"/>
        <v>1.2738752626959563E-2</v>
      </c>
      <c r="H50">
        <f t="shared" si="12"/>
        <v>0.36428040418215324</v>
      </c>
      <c r="I50">
        <f t="shared" si="13"/>
        <v>0.41421631447983476</v>
      </c>
      <c r="J50">
        <f t="shared" si="14"/>
        <v>0.35103210145011532</v>
      </c>
      <c r="K50">
        <f t="shared" si="15"/>
        <v>0.42746461721187268</v>
      </c>
      <c r="L50" t="str">
        <f t="shared" si="16"/>
        <v>Under</v>
      </c>
    </row>
    <row r="51" spans="1:12" x14ac:dyDescent="0.3">
      <c r="A51" s="1" t="s">
        <v>131</v>
      </c>
      <c r="B51" s="2">
        <f t="shared" si="8"/>
        <v>1296</v>
      </c>
      <c r="C51" s="2">
        <v>1296</v>
      </c>
      <c r="D51">
        <v>389</v>
      </c>
      <c r="E51">
        <f t="shared" si="9"/>
        <v>0.30015432098765432</v>
      </c>
      <c r="F51">
        <f t="shared" si="10"/>
        <v>0.389248359330994</v>
      </c>
      <c r="G51">
        <f t="shared" si="11"/>
        <v>1.3543883695698039E-2</v>
      </c>
      <c r="H51">
        <f t="shared" si="12"/>
        <v>0.36270234728742584</v>
      </c>
      <c r="I51">
        <f t="shared" si="13"/>
        <v>0.41579437137456216</v>
      </c>
      <c r="J51">
        <f t="shared" si="14"/>
        <v>0.3486167082438999</v>
      </c>
      <c r="K51">
        <f t="shared" si="15"/>
        <v>0.4298800104180881</v>
      </c>
      <c r="L51" t="str">
        <f t="shared" si="16"/>
        <v>Under</v>
      </c>
    </row>
    <row r="52" spans="1:12" x14ac:dyDescent="0.3">
      <c r="A52" s="1" t="s">
        <v>130</v>
      </c>
      <c r="B52" s="2">
        <f t="shared" si="8"/>
        <v>1236</v>
      </c>
      <c r="C52" s="2">
        <v>1236</v>
      </c>
      <c r="D52">
        <v>713</v>
      </c>
      <c r="E52">
        <f t="shared" si="9"/>
        <v>0.57686084142394822</v>
      </c>
      <c r="F52">
        <f t="shared" si="10"/>
        <v>0.389248359330994</v>
      </c>
      <c r="G52">
        <f t="shared" si="11"/>
        <v>1.3868723224971955E-2</v>
      </c>
      <c r="H52">
        <f t="shared" si="12"/>
        <v>0.36206566181004896</v>
      </c>
      <c r="I52">
        <f t="shared" si="13"/>
        <v>0.41643105685193904</v>
      </c>
      <c r="J52">
        <f t="shared" si="14"/>
        <v>0.34764218965607813</v>
      </c>
      <c r="K52">
        <f t="shared" si="15"/>
        <v>0.43085452900590987</v>
      </c>
      <c r="L52" t="str">
        <f t="shared" si="16"/>
        <v>Over</v>
      </c>
    </row>
    <row r="53" spans="1:12" x14ac:dyDescent="0.3">
      <c r="A53" s="1" t="s">
        <v>129</v>
      </c>
      <c r="B53" s="2">
        <f t="shared" si="8"/>
        <v>1343</v>
      </c>
      <c r="C53" s="2">
        <v>1343</v>
      </c>
      <c r="D53">
        <v>481</v>
      </c>
      <c r="E53">
        <f t="shared" si="9"/>
        <v>0.35815338793745344</v>
      </c>
      <c r="F53">
        <f t="shared" si="10"/>
        <v>0.389248359330994</v>
      </c>
      <c r="G53">
        <f t="shared" si="11"/>
        <v>1.3304780381673329E-2</v>
      </c>
      <c r="H53">
        <f t="shared" si="12"/>
        <v>0.36317098978291429</v>
      </c>
      <c r="I53">
        <f t="shared" si="13"/>
        <v>0.41532572887907371</v>
      </c>
      <c r="J53">
        <f t="shared" si="14"/>
        <v>0.34933401818597398</v>
      </c>
      <c r="K53">
        <f t="shared" si="15"/>
        <v>0.42916270047601401</v>
      </c>
      <c r="L53" t="str">
        <f t="shared" si="16"/>
        <v>Under</v>
      </c>
    </row>
    <row r="54" spans="1:12" x14ac:dyDescent="0.3">
      <c r="A54" s="1" t="s">
        <v>128</v>
      </c>
      <c r="B54" s="2">
        <f t="shared" si="8"/>
        <v>1269</v>
      </c>
      <c r="C54" s="2">
        <v>1269</v>
      </c>
      <c r="D54">
        <v>430</v>
      </c>
      <c r="E54">
        <f t="shared" si="9"/>
        <v>0.33884948778565799</v>
      </c>
      <c r="F54">
        <f t="shared" si="10"/>
        <v>0.389248359330994</v>
      </c>
      <c r="G54">
        <f t="shared" si="11"/>
        <v>1.3687209207640329E-2</v>
      </c>
      <c r="H54">
        <f t="shared" si="12"/>
        <v>0.36242142928401894</v>
      </c>
      <c r="I54">
        <f t="shared" si="13"/>
        <v>0.41607528937796906</v>
      </c>
      <c r="J54">
        <f t="shared" si="14"/>
        <v>0.34818673170807302</v>
      </c>
      <c r="K54">
        <f t="shared" si="15"/>
        <v>0.43030998695391498</v>
      </c>
      <c r="L54" t="str">
        <f t="shared" si="16"/>
        <v>Under</v>
      </c>
    </row>
    <row r="55" spans="1:12" x14ac:dyDescent="0.3">
      <c r="A55" s="1" t="s">
        <v>127</v>
      </c>
      <c r="B55" s="2">
        <f t="shared" si="8"/>
        <v>1252</v>
      </c>
      <c r="C55" s="2">
        <v>1252</v>
      </c>
      <c r="D55">
        <v>529</v>
      </c>
      <c r="E55">
        <f t="shared" si="9"/>
        <v>0.42252396166134187</v>
      </c>
      <c r="F55">
        <f t="shared" si="10"/>
        <v>0.389248359330994</v>
      </c>
      <c r="G55">
        <f t="shared" si="11"/>
        <v>1.3779820236784141E-2</v>
      </c>
      <c r="H55">
        <f t="shared" si="12"/>
        <v>0.36223991166689706</v>
      </c>
      <c r="I55">
        <f t="shared" si="13"/>
        <v>0.41625680699509093</v>
      </c>
      <c r="J55">
        <f t="shared" si="14"/>
        <v>0.34790889862064156</v>
      </c>
      <c r="K55">
        <f t="shared" si="15"/>
        <v>0.43058782004134644</v>
      </c>
      <c r="L55" t="str">
        <f t="shared" si="16"/>
        <v>Average</v>
      </c>
    </row>
    <row r="56" spans="1:12" x14ac:dyDescent="0.3">
      <c r="A56" s="1" t="s">
        <v>126</v>
      </c>
      <c r="B56" s="2">
        <f t="shared" si="8"/>
        <v>1217</v>
      </c>
      <c r="C56" s="2">
        <v>1217</v>
      </c>
      <c r="D56">
        <v>386</v>
      </c>
      <c r="E56">
        <f t="shared" si="9"/>
        <v>0.31717337715694333</v>
      </c>
      <c r="F56">
        <f t="shared" si="10"/>
        <v>0.389248359330994</v>
      </c>
      <c r="G56">
        <f t="shared" si="11"/>
        <v>1.3976564317253245E-2</v>
      </c>
      <c r="H56">
        <f t="shared" si="12"/>
        <v>0.36185429326917762</v>
      </c>
      <c r="I56">
        <f t="shared" si="13"/>
        <v>0.41664242539281038</v>
      </c>
      <c r="J56">
        <f t="shared" si="14"/>
        <v>0.34731866637923425</v>
      </c>
      <c r="K56">
        <f t="shared" si="15"/>
        <v>0.43117805228275374</v>
      </c>
      <c r="L56" t="str">
        <f t="shared" si="16"/>
        <v>Under</v>
      </c>
    </row>
    <row r="57" spans="1:12" x14ac:dyDescent="0.3">
      <c r="A57" s="1" t="s">
        <v>125</v>
      </c>
      <c r="B57" s="2">
        <f t="shared" si="8"/>
        <v>1301</v>
      </c>
      <c r="C57" s="2">
        <v>1301</v>
      </c>
      <c r="D57">
        <v>264</v>
      </c>
      <c r="E57">
        <f t="shared" si="9"/>
        <v>0.20292083013066872</v>
      </c>
      <c r="F57">
        <f t="shared" si="10"/>
        <v>0.389248359330994</v>
      </c>
      <c r="G57">
        <f t="shared" si="11"/>
        <v>1.3517832731599792E-2</v>
      </c>
      <c r="H57">
        <f t="shared" si="12"/>
        <v>0.3627534071770584</v>
      </c>
      <c r="I57">
        <f t="shared" si="13"/>
        <v>0.4157433114849296</v>
      </c>
      <c r="J57">
        <f t="shared" si="14"/>
        <v>0.34869486113619463</v>
      </c>
      <c r="K57">
        <f t="shared" si="15"/>
        <v>0.42980185752579336</v>
      </c>
      <c r="L57" t="str">
        <f t="shared" si="16"/>
        <v>Under</v>
      </c>
    </row>
    <row r="58" spans="1:12" x14ac:dyDescent="0.3">
      <c r="A58" s="1" t="s">
        <v>124</v>
      </c>
      <c r="B58" s="2">
        <f t="shared" si="8"/>
        <v>1206</v>
      </c>
      <c r="C58" s="2">
        <v>1206</v>
      </c>
      <c r="D58">
        <v>246</v>
      </c>
      <c r="E58">
        <f t="shared" si="9"/>
        <v>0.20398009950248755</v>
      </c>
      <c r="F58">
        <f t="shared" si="10"/>
        <v>0.389248359330994</v>
      </c>
      <c r="G58">
        <f t="shared" si="11"/>
        <v>1.4040160181351662E-2</v>
      </c>
      <c r="H58">
        <f t="shared" si="12"/>
        <v>0.36172964537554475</v>
      </c>
      <c r="I58">
        <f t="shared" si="13"/>
        <v>0.41676707328644325</v>
      </c>
      <c r="J58">
        <f t="shared" si="14"/>
        <v>0.34712787878693901</v>
      </c>
      <c r="K58">
        <f t="shared" si="15"/>
        <v>0.43136883987504898</v>
      </c>
      <c r="L58" t="str">
        <f t="shared" si="16"/>
        <v>Under</v>
      </c>
    </row>
    <row r="59" spans="1:12" x14ac:dyDescent="0.3">
      <c r="A59" s="1" t="s">
        <v>123</v>
      </c>
      <c r="B59" s="2">
        <f t="shared" si="8"/>
        <v>1168</v>
      </c>
      <c r="C59" s="2">
        <v>1168</v>
      </c>
      <c r="D59">
        <v>411</v>
      </c>
      <c r="E59">
        <f t="shared" si="9"/>
        <v>0.35188356164383561</v>
      </c>
      <c r="F59">
        <f t="shared" si="10"/>
        <v>0.389248359330994</v>
      </c>
      <c r="G59">
        <f t="shared" si="11"/>
        <v>1.4266725167119203E-2</v>
      </c>
      <c r="H59">
        <f t="shared" si="12"/>
        <v>0.36128557800344036</v>
      </c>
      <c r="I59">
        <f t="shared" si="13"/>
        <v>0.41721114065854764</v>
      </c>
      <c r="J59">
        <f t="shared" si="14"/>
        <v>0.34644818382963638</v>
      </c>
      <c r="K59">
        <f t="shared" si="15"/>
        <v>0.43204853483235162</v>
      </c>
      <c r="L59" t="str">
        <f t="shared" si="16"/>
        <v>Under</v>
      </c>
    </row>
    <row r="60" spans="1:12" x14ac:dyDescent="0.3">
      <c r="A60" s="1" t="s">
        <v>122</v>
      </c>
      <c r="B60" s="2">
        <f t="shared" si="8"/>
        <v>1163</v>
      </c>
      <c r="C60" s="2">
        <v>1163</v>
      </c>
      <c r="D60">
        <v>389</v>
      </c>
      <c r="E60">
        <f t="shared" si="9"/>
        <v>0.33447979363714531</v>
      </c>
      <c r="F60">
        <f t="shared" si="10"/>
        <v>0.389248359330994</v>
      </c>
      <c r="G60">
        <f t="shared" si="11"/>
        <v>1.4297360214564337E-2</v>
      </c>
      <c r="H60">
        <f t="shared" si="12"/>
        <v>0.36122553331044788</v>
      </c>
      <c r="I60">
        <f t="shared" si="13"/>
        <v>0.41727118535154012</v>
      </c>
      <c r="J60">
        <f t="shared" si="14"/>
        <v>0.34635627868730101</v>
      </c>
      <c r="K60">
        <f t="shared" si="15"/>
        <v>0.43214043997468699</v>
      </c>
      <c r="L60" t="str">
        <f t="shared" si="16"/>
        <v>Under</v>
      </c>
    </row>
    <row r="61" spans="1:12" x14ac:dyDescent="0.3">
      <c r="A61" s="1" t="s">
        <v>121</v>
      </c>
      <c r="B61" s="2">
        <f t="shared" si="8"/>
        <v>1101</v>
      </c>
      <c r="C61" s="2">
        <v>1101</v>
      </c>
      <c r="D61">
        <v>460</v>
      </c>
      <c r="E61">
        <f t="shared" si="9"/>
        <v>0.41780199818346958</v>
      </c>
      <c r="F61">
        <f t="shared" si="10"/>
        <v>0.389248359330994</v>
      </c>
      <c r="G61">
        <f t="shared" si="11"/>
        <v>1.4694406743556243E-2</v>
      </c>
      <c r="H61">
        <f t="shared" si="12"/>
        <v>0.36044732211362374</v>
      </c>
      <c r="I61">
        <f t="shared" si="13"/>
        <v>0.41804939654836426</v>
      </c>
      <c r="J61">
        <f t="shared" si="14"/>
        <v>0.34516513910032526</v>
      </c>
      <c r="K61">
        <f t="shared" si="15"/>
        <v>0.43333157956166274</v>
      </c>
      <c r="L61" t="str">
        <f t="shared" si="16"/>
        <v>Average</v>
      </c>
    </row>
    <row r="62" spans="1:12" x14ac:dyDescent="0.3">
      <c r="A62" s="1" t="s">
        <v>120</v>
      </c>
      <c r="B62" s="2">
        <f t="shared" si="8"/>
        <v>1035</v>
      </c>
      <c r="C62" s="2">
        <v>1035</v>
      </c>
      <c r="D62">
        <v>291</v>
      </c>
      <c r="E62">
        <f t="shared" si="9"/>
        <v>0.28115942028985508</v>
      </c>
      <c r="F62">
        <f t="shared" si="10"/>
        <v>0.389248359330994</v>
      </c>
      <c r="G62">
        <f t="shared" si="11"/>
        <v>1.5155684002183216E-2</v>
      </c>
      <c r="H62">
        <f t="shared" si="12"/>
        <v>0.3595432186867149</v>
      </c>
      <c r="I62">
        <f t="shared" si="13"/>
        <v>0.41895349997527309</v>
      </c>
      <c r="J62">
        <f t="shared" si="14"/>
        <v>0.34378130732444434</v>
      </c>
      <c r="K62">
        <f t="shared" si="15"/>
        <v>0.43471541133754366</v>
      </c>
      <c r="L62" t="str">
        <f t="shared" si="16"/>
        <v>Under</v>
      </c>
    </row>
    <row r="63" spans="1:12" x14ac:dyDescent="0.3">
      <c r="A63" s="1" t="s">
        <v>119</v>
      </c>
      <c r="B63" s="2">
        <f t="shared" si="8"/>
        <v>1047</v>
      </c>
      <c r="C63" s="2">
        <v>1047</v>
      </c>
      <c r="D63">
        <v>231</v>
      </c>
      <c r="E63">
        <f t="shared" si="9"/>
        <v>0.22063037249283668</v>
      </c>
      <c r="F63">
        <f t="shared" si="10"/>
        <v>0.389248359330994</v>
      </c>
      <c r="G63">
        <f t="shared" si="11"/>
        <v>1.5068581648672068E-2</v>
      </c>
      <c r="H63">
        <f t="shared" si="12"/>
        <v>0.35971393929959672</v>
      </c>
      <c r="I63">
        <f t="shared" si="13"/>
        <v>0.41878277936239128</v>
      </c>
      <c r="J63">
        <f t="shared" si="14"/>
        <v>0.3440426143849778</v>
      </c>
      <c r="K63">
        <f t="shared" si="15"/>
        <v>0.4344541042770102</v>
      </c>
      <c r="L63" t="str">
        <f t="shared" si="16"/>
        <v>Under</v>
      </c>
    </row>
    <row r="64" spans="1:12" x14ac:dyDescent="0.3">
      <c r="A64" s="1" t="s">
        <v>118</v>
      </c>
      <c r="B64" s="2">
        <f t="shared" si="8"/>
        <v>1062</v>
      </c>
      <c r="C64" s="2">
        <v>1062</v>
      </c>
      <c r="D64">
        <v>82</v>
      </c>
      <c r="E64">
        <f t="shared" si="9"/>
        <v>7.7212806026365349E-2</v>
      </c>
      <c r="F64">
        <f t="shared" si="10"/>
        <v>0.389248359330994</v>
      </c>
      <c r="G64">
        <f t="shared" si="11"/>
        <v>1.4961786669631865E-2</v>
      </c>
      <c r="H64">
        <f t="shared" si="12"/>
        <v>0.35992325745851556</v>
      </c>
      <c r="I64">
        <f t="shared" si="13"/>
        <v>0.41857346120347244</v>
      </c>
      <c r="J64">
        <f t="shared" si="14"/>
        <v>0.34436299932209841</v>
      </c>
      <c r="K64">
        <f t="shared" si="15"/>
        <v>0.43413371933988959</v>
      </c>
      <c r="L64" t="str">
        <f t="shared" si="16"/>
        <v>Under</v>
      </c>
    </row>
    <row r="65" spans="1:12" x14ac:dyDescent="0.3">
      <c r="A65" s="1" t="s">
        <v>117</v>
      </c>
      <c r="B65" s="2">
        <f t="shared" si="8"/>
        <v>985</v>
      </c>
      <c r="C65" s="2">
        <v>985</v>
      </c>
      <c r="D65">
        <v>280</v>
      </c>
      <c r="E65">
        <f t="shared" si="9"/>
        <v>0.28426395939086296</v>
      </c>
      <c r="F65">
        <f t="shared" si="10"/>
        <v>0.389248359330994</v>
      </c>
      <c r="G65">
        <f t="shared" si="11"/>
        <v>1.5535584634579939E-2</v>
      </c>
      <c r="H65">
        <f t="shared" si="12"/>
        <v>0.35879861344721731</v>
      </c>
      <c r="I65">
        <f t="shared" si="13"/>
        <v>0.41969810521477069</v>
      </c>
      <c r="J65">
        <f t="shared" si="14"/>
        <v>0.34264160542725419</v>
      </c>
      <c r="K65">
        <f t="shared" si="15"/>
        <v>0.4358551132347338</v>
      </c>
      <c r="L65" t="str">
        <f t="shared" si="16"/>
        <v>Under</v>
      </c>
    </row>
    <row r="66" spans="1:12" x14ac:dyDescent="0.3">
      <c r="A66" s="1" t="s">
        <v>116</v>
      </c>
      <c r="B66" s="2">
        <f t="shared" si="8"/>
        <v>920</v>
      </c>
      <c r="C66" s="2">
        <v>920</v>
      </c>
      <c r="D66">
        <v>455</v>
      </c>
      <c r="E66">
        <f t="shared" ref="E66:E97" si="17">D66/B66</f>
        <v>0.49456521739130432</v>
      </c>
      <c r="F66">
        <f t="shared" ref="F66:F97" si="18">AVERAGE($E$4:$E$179)</f>
        <v>0.389248359330994</v>
      </c>
      <c r="G66">
        <f t="shared" ref="G66:G97" si="19">SQRT(F66*(1-F66)/B66)</f>
        <v>1.6075030397196339E-2</v>
      </c>
      <c r="H66">
        <f t="shared" ref="H66:H97" si="20">F66-(1.96*G66)</f>
        <v>0.35774129975248919</v>
      </c>
      <c r="I66">
        <f t="shared" ref="I66:I97" si="21">F66+(1.96*G66)</f>
        <v>0.4207554189094988</v>
      </c>
      <c r="J66">
        <f t="shared" ref="J66:J97" si="22">F66-(3*G66)</f>
        <v>0.34102326813940498</v>
      </c>
      <c r="K66">
        <f t="shared" ref="K66:K97" si="23">F66+(3*G66)</f>
        <v>0.43747345052258302</v>
      </c>
      <c r="L66" t="str">
        <f t="shared" ref="L66:L97" si="24">IF(E66&lt;H66,"Under",IF(E66&gt;K66,"Over","Average"))</f>
        <v>Over</v>
      </c>
    </row>
    <row r="67" spans="1:12" x14ac:dyDescent="0.3">
      <c r="A67" s="1" t="s">
        <v>115</v>
      </c>
      <c r="B67" s="2">
        <f t="shared" ref="B67:B130" si="25">C67</f>
        <v>992</v>
      </c>
      <c r="C67" s="2">
        <v>992</v>
      </c>
      <c r="D67">
        <v>300</v>
      </c>
      <c r="E67">
        <f t="shared" si="17"/>
        <v>0.30241935483870969</v>
      </c>
      <c r="F67">
        <f t="shared" si="18"/>
        <v>0.389248359330994</v>
      </c>
      <c r="G67">
        <f t="shared" si="19"/>
        <v>1.5480674544865144E-2</v>
      </c>
      <c r="H67">
        <f t="shared" si="20"/>
        <v>0.35890623722305831</v>
      </c>
      <c r="I67">
        <f t="shared" si="21"/>
        <v>0.41959048143892969</v>
      </c>
      <c r="J67">
        <f t="shared" si="22"/>
        <v>0.34280633569639857</v>
      </c>
      <c r="K67">
        <f t="shared" si="23"/>
        <v>0.43569038296558943</v>
      </c>
      <c r="L67" t="str">
        <f t="shared" si="24"/>
        <v>Under</v>
      </c>
    </row>
    <row r="68" spans="1:12" x14ac:dyDescent="0.3">
      <c r="A68" s="1" t="s">
        <v>113</v>
      </c>
      <c r="B68" s="2">
        <f t="shared" si="25"/>
        <v>965</v>
      </c>
      <c r="C68" s="2">
        <v>965</v>
      </c>
      <c r="D68">
        <v>262</v>
      </c>
      <c r="E68">
        <f t="shared" si="17"/>
        <v>0.27150259067357513</v>
      </c>
      <c r="F68">
        <f t="shared" si="18"/>
        <v>0.389248359330994</v>
      </c>
      <c r="G68">
        <f t="shared" si="19"/>
        <v>1.5695749534833672E-2</v>
      </c>
      <c r="H68">
        <f t="shared" si="20"/>
        <v>0.35848469024272001</v>
      </c>
      <c r="I68">
        <f t="shared" si="21"/>
        <v>0.42001202841926799</v>
      </c>
      <c r="J68">
        <f t="shared" si="22"/>
        <v>0.34216111072649297</v>
      </c>
      <c r="K68">
        <f t="shared" si="23"/>
        <v>0.43633560793549503</v>
      </c>
      <c r="L68" t="str">
        <f t="shared" si="24"/>
        <v>Under</v>
      </c>
    </row>
    <row r="69" spans="1:12" x14ac:dyDescent="0.3">
      <c r="A69" s="1" t="s">
        <v>114</v>
      </c>
      <c r="B69" s="2">
        <f t="shared" si="25"/>
        <v>938</v>
      </c>
      <c r="C69" s="2">
        <v>938</v>
      </c>
      <c r="D69">
        <v>437</v>
      </c>
      <c r="E69">
        <f t="shared" si="17"/>
        <v>0.46588486140724944</v>
      </c>
      <c r="F69">
        <f t="shared" si="18"/>
        <v>0.389248359330994</v>
      </c>
      <c r="G69">
        <f t="shared" si="19"/>
        <v>1.592004523172915E-2</v>
      </c>
      <c r="H69">
        <f t="shared" si="20"/>
        <v>0.35804507067680486</v>
      </c>
      <c r="I69">
        <f t="shared" si="21"/>
        <v>0.42045164798518314</v>
      </c>
      <c r="J69">
        <f t="shared" si="22"/>
        <v>0.34148822363580655</v>
      </c>
      <c r="K69">
        <f t="shared" si="23"/>
        <v>0.43700849502618144</v>
      </c>
      <c r="L69" t="str">
        <f t="shared" si="24"/>
        <v>Over</v>
      </c>
    </row>
    <row r="70" spans="1:12" x14ac:dyDescent="0.3">
      <c r="A70" s="1" t="s">
        <v>112</v>
      </c>
      <c r="B70" s="2">
        <f t="shared" si="25"/>
        <v>832</v>
      </c>
      <c r="C70" s="2">
        <v>832</v>
      </c>
      <c r="D70">
        <v>369</v>
      </c>
      <c r="E70">
        <f t="shared" si="17"/>
        <v>0.44350961538461536</v>
      </c>
      <c r="F70">
        <f t="shared" si="18"/>
        <v>0.389248359330994</v>
      </c>
      <c r="G70">
        <f t="shared" si="19"/>
        <v>1.6903788623224614E-2</v>
      </c>
      <c r="H70">
        <f t="shared" si="20"/>
        <v>0.35611693362947378</v>
      </c>
      <c r="I70">
        <f t="shared" si="21"/>
        <v>0.42237978503251422</v>
      </c>
      <c r="J70">
        <f t="shared" si="22"/>
        <v>0.33853699346132016</v>
      </c>
      <c r="K70">
        <f t="shared" si="23"/>
        <v>0.43995972520066784</v>
      </c>
      <c r="L70" t="str">
        <f t="shared" si="24"/>
        <v>Over</v>
      </c>
    </row>
    <row r="71" spans="1:12" x14ac:dyDescent="0.3">
      <c r="A71" s="1" t="s">
        <v>111</v>
      </c>
      <c r="B71" s="2">
        <f t="shared" si="25"/>
        <v>932</v>
      </c>
      <c r="C71" s="2">
        <v>932</v>
      </c>
      <c r="D71">
        <v>322</v>
      </c>
      <c r="E71">
        <f t="shared" si="17"/>
        <v>0.34549356223175964</v>
      </c>
      <c r="F71">
        <f t="shared" si="18"/>
        <v>0.389248359330994</v>
      </c>
      <c r="G71">
        <f t="shared" si="19"/>
        <v>1.5971207801428119E-2</v>
      </c>
      <c r="H71">
        <f t="shared" si="20"/>
        <v>0.35794479204019491</v>
      </c>
      <c r="I71">
        <f t="shared" si="21"/>
        <v>0.42055192662179308</v>
      </c>
      <c r="J71">
        <f t="shared" si="22"/>
        <v>0.34133473592670965</v>
      </c>
      <c r="K71">
        <f t="shared" si="23"/>
        <v>0.43716198273527834</v>
      </c>
      <c r="L71" t="str">
        <f t="shared" si="24"/>
        <v>Under</v>
      </c>
    </row>
    <row r="72" spans="1:12" x14ac:dyDescent="0.3">
      <c r="A72" s="1" t="s">
        <v>110</v>
      </c>
      <c r="B72" s="2">
        <f t="shared" si="25"/>
        <v>857</v>
      </c>
      <c r="C72" s="2">
        <v>857</v>
      </c>
      <c r="D72">
        <v>346</v>
      </c>
      <c r="E72">
        <f t="shared" si="17"/>
        <v>0.40373395565927656</v>
      </c>
      <c r="F72">
        <f t="shared" si="18"/>
        <v>0.389248359330994</v>
      </c>
      <c r="G72">
        <f t="shared" si="19"/>
        <v>1.665540913776167E-2</v>
      </c>
      <c r="H72">
        <f t="shared" si="20"/>
        <v>0.3566037574209811</v>
      </c>
      <c r="I72">
        <f t="shared" si="21"/>
        <v>0.42189296124100689</v>
      </c>
      <c r="J72">
        <f t="shared" si="22"/>
        <v>0.33928213191770901</v>
      </c>
      <c r="K72">
        <f t="shared" si="23"/>
        <v>0.43921458674427899</v>
      </c>
      <c r="L72" t="str">
        <f t="shared" si="24"/>
        <v>Average</v>
      </c>
    </row>
    <row r="73" spans="1:12" x14ac:dyDescent="0.3">
      <c r="A73" s="1" t="s">
        <v>109</v>
      </c>
      <c r="B73" s="2">
        <f t="shared" si="25"/>
        <v>775</v>
      </c>
      <c r="C73" s="2">
        <v>775</v>
      </c>
      <c r="D73">
        <v>428</v>
      </c>
      <c r="E73">
        <f t="shared" si="17"/>
        <v>0.55225806451612902</v>
      </c>
      <c r="F73">
        <f t="shared" si="18"/>
        <v>0.389248359330994</v>
      </c>
      <c r="G73">
        <f t="shared" si="19"/>
        <v>1.7514383916825783E-2</v>
      </c>
      <c r="H73">
        <f t="shared" si="20"/>
        <v>0.35492016685401545</v>
      </c>
      <c r="I73">
        <f t="shared" si="21"/>
        <v>0.42357655180797255</v>
      </c>
      <c r="J73">
        <f t="shared" si="22"/>
        <v>0.33670520758051664</v>
      </c>
      <c r="K73">
        <f t="shared" si="23"/>
        <v>0.44179151108147136</v>
      </c>
      <c r="L73" t="str">
        <f t="shared" si="24"/>
        <v>Over</v>
      </c>
    </row>
    <row r="74" spans="1:12" x14ac:dyDescent="0.3">
      <c r="A74" s="1" t="s">
        <v>108</v>
      </c>
      <c r="B74" s="2">
        <f t="shared" si="25"/>
        <v>839</v>
      </c>
      <c r="C74" s="2">
        <v>839</v>
      </c>
      <c r="D74">
        <v>412</v>
      </c>
      <c r="E74">
        <f t="shared" si="17"/>
        <v>0.49106078665077474</v>
      </c>
      <c r="F74">
        <f t="shared" si="18"/>
        <v>0.389248359330994</v>
      </c>
      <c r="G74">
        <f t="shared" si="19"/>
        <v>1.6833124521463429E-2</v>
      </c>
      <c r="H74">
        <f t="shared" si="20"/>
        <v>0.35625543526892567</v>
      </c>
      <c r="I74">
        <f t="shared" si="21"/>
        <v>0.42224128339306233</v>
      </c>
      <c r="J74">
        <f t="shared" si="22"/>
        <v>0.33874898576660373</v>
      </c>
      <c r="K74">
        <f t="shared" si="23"/>
        <v>0.43974773289538427</v>
      </c>
      <c r="L74" t="str">
        <f t="shared" si="24"/>
        <v>Over</v>
      </c>
    </row>
    <row r="75" spans="1:12" x14ac:dyDescent="0.3">
      <c r="A75" s="1" t="s">
        <v>107</v>
      </c>
      <c r="B75" s="2">
        <f t="shared" si="25"/>
        <v>886</v>
      </c>
      <c r="C75" s="2">
        <v>886</v>
      </c>
      <c r="D75">
        <v>249</v>
      </c>
      <c r="E75">
        <f t="shared" si="17"/>
        <v>0.28103837471783294</v>
      </c>
      <c r="F75">
        <f t="shared" si="18"/>
        <v>0.389248359330994</v>
      </c>
      <c r="G75">
        <f t="shared" si="19"/>
        <v>1.6380564175848794E-2</v>
      </c>
      <c r="H75">
        <f t="shared" si="20"/>
        <v>0.35714245354633034</v>
      </c>
      <c r="I75">
        <f t="shared" si="21"/>
        <v>0.42135426511565766</v>
      </c>
      <c r="J75">
        <f t="shared" si="22"/>
        <v>0.34010666680344759</v>
      </c>
      <c r="K75">
        <f t="shared" si="23"/>
        <v>0.43839005185854041</v>
      </c>
      <c r="L75" t="str">
        <f t="shared" si="24"/>
        <v>Under</v>
      </c>
    </row>
    <row r="76" spans="1:12" x14ac:dyDescent="0.3">
      <c r="A76" s="1" t="s">
        <v>106</v>
      </c>
      <c r="B76" s="2">
        <f t="shared" si="25"/>
        <v>806</v>
      </c>
      <c r="C76" s="2">
        <v>806</v>
      </c>
      <c r="D76">
        <v>285</v>
      </c>
      <c r="E76">
        <f t="shared" si="17"/>
        <v>0.35359801488833748</v>
      </c>
      <c r="F76">
        <f t="shared" si="18"/>
        <v>0.389248359330994</v>
      </c>
      <c r="G76">
        <f t="shared" si="19"/>
        <v>1.717426641547121E-2</v>
      </c>
      <c r="H76">
        <f t="shared" si="20"/>
        <v>0.35558679715667041</v>
      </c>
      <c r="I76">
        <f t="shared" si="21"/>
        <v>0.42290992150531759</v>
      </c>
      <c r="J76">
        <f t="shared" si="22"/>
        <v>0.33772556008458038</v>
      </c>
      <c r="K76">
        <f t="shared" si="23"/>
        <v>0.44077115857740762</v>
      </c>
      <c r="L76" t="str">
        <f t="shared" si="24"/>
        <v>Under</v>
      </c>
    </row>
    <row r="77" spans="1:12" x14ac:dyDescent="0.3">
      <c r="A77" s="1" t="s">
        <v>105</v>
      </c>
      <c r="B77" s="2">
        <f t="shared" si="25"/>
        <v>841</v>
      </c>
      <c r="C77" s="2">
        <v>841</v>
      </c>
      <c r="D77">
        <v>413</v>
      </c>
      <c r="E77">
        <f t="shared" si="17"/>
        <v>0.49108204518430437</v>
      </c>
      <c r="F77">
        <f t="shared" si="18"/>
        <v>0.389248359330994</v>
      </c>
      <c r="G77">
        <f t="shared" si="19"/>
        <v>1.6813097001556188E-2</v>
      </c>
      <c r="H77">
        <f t="shared" si="20"/>
        <v>0.35629468920794388</v>
      </c>
      <c r="I77">
        <f t="shared" si="21"/>
        <v>0.42220202945404411</v>
      </c>
      <c r="J77">
        <f t="shared" si="22"/>
        <v>0.3388090683263254</v>
      </c>
      <c r="K77">
        <f t="shared" si="23"/>
        <v>0.43968765033566259</v>
      </c>
      <c r="L77" t="str">
        <f t="shared" si="24"/>
        <v>Over</v>
      </c>
    </row>
    <row r="78" spans="1:12" x14ac:dyDescent="0.3">
      <c r="A78" s="1" t="s">
        <v>104</v>
      </c>
      <c r="B78" s="2">
        <f t="shared" si="25"/>
        <v>852</v>
      </c>
      <c r="C78" s="2">
        <v>852</v>
      </c>
      <c r="D78">
        <v>239</v>
      </c>
      <c r="E78">
        <f t="shared" si="17"/>
        <v>0.28051643192488263</v>
      </c>
      <c r="F78">
        <f t="shared" si="18"/>
        <v>0.389248359330994</v>
      </c>
      <c r="G78">
        <f t="shared" si="19"/>
        <v>1.6704209151917067E-2</v>
      </c>
      <c r="H78">
        <f t="shared" si="20"/>
        <v>0.35650810939323657</v>
      </c>
      <c r="I78">
        <f t="shared" si="21"/>
        <v>0.42198860926875142</v>
      </c>
      <c r="J78">
        <f t="shared" si="22"/>
        <v>0.33913573187524282</v>
      </c>
      <c r="K78">
        <f t="shared" si="23"/>
        <v>0.43936098678674518</v>
      </c>
      <c r="L78" t="str">
        <f t="shared" si="24"/>
        <v>Under</v>
      </c>
    </row>
    <row r="79" spans="1:12" x14ac:dyDescent="0.3">
      <c r="A79" s="1" t="s">
        <v>103</v>
      </c>
      <c r="B79" s="2">
        <f t="shared" si="25"/>
        <v>746</v>
      </c>
      <c r="C79" s="2">
        <v>746</v>
      </c>
      <c r="D79">
        <v>379</v>
      </c>
      <c r="E79">
        <f t="shared" si="17"/>
        <v>0.50804289544235925</v>
      </c>
      <c r="F79">
        <f t="shared" si="18"/>
        <v>0.389248359330994</v>
      </c>
      <c r="G79">
        <f t="shared" si="19"/>
        <v>1.7851565295443544E-2</v>
      </c>
      <c r="H79">
        <f t="shared" si="20"/>
        <v>0.35425929135192463</v>
      </c>
      <c r="I79">
        <f t="shared" si="21"/>
        <v>0.42423742731006336</v>
      </c>
      <c r="J79">
        <f t="shared" si="22"/>
        <v>0.33569366344466334</v>
      </c>
      <c r="K79">
        <f t="shared" si="23"/>
        <v>0.44280305521732466</v>
      </c>
      <c r="L79" t="str">
        <f t="shared" si="24"/>
        <v>Over</v>
      </c>
    </row>
    <row r="80" spans="1:12" x14ac:dyDescent="0.3">
      <c r="A80" s="1" t="s">
        <v>102</v>
      </c>
      <c r="B80" s="2">
        <f t="shared" si="25"/>
        <v>755</v>
      </c>
      <c r="C80" s="2">
        <v>755</v>
      </c>
      <c r="D80">
        <v>354</v>
      </c>
      <c r="E80">
        <f t="shared" si="17"/>
        <v>0.46887417218543048</v>
      </c>
      <c r="F80">
        <f t="shared" si="18"/>
        <v>0.389248359330994</v>
      </c>
      <c r="G80">
        <f t="shared" si="19"/>
        <v>1.7744846247008304E-2</v>
      </c>
      <c r="H80">
        <f t="shared" si="20"/>
        <v>0.35446846068685772</v>
      </c>
      <c r="I80">
        <f t="shared" si="21"/>
        <v>0.42402825797513027</v>
      </c>
      <c r="J80">
        <f t="shared" si="22"/>
        <v>0.33601382058996909</v>
      </c>
      <c r="K80">
        <f t="shared" si="23"/>
        <v>0.4424828980720189</v>
      </c>
      <c r="L80" t="str">
        <f t="shared" si="24"/>
        <v>Over</v>
      </c>
    </row>
    <row r="81" spans="1:12" x14ac:dyDescent="0.3">
      <c r="A81" s="1" t="s">
        <v>101</v>
      </c>
      <c r="B81" s="2">
        <f t="shared" si="25"/>
        <v>751</v>
      </c>
      <c r="C81" s="2">
        <v>751</v>
      </c>
      <c r="D81">
        <v>269</v>
      </c>
      <c r="E81">
        <f t="shared" si="17"/>
        <v>0.35818908122503329</v>
      </c>
      <c r="F81">
        <f t="shared" si="18"/>
        <v>0.389248359330994</v>
      </c>
      <c r="G81">
        <f t="shared" si="19"/>
        <v>1.7792040070370708E-2</v>
      </c>
      <c r="H81">
        <f t="shared" si="20"/>
        <v>0.35437596079306743</v>
      </c>
      <c r="I81">
        <f t="shared" si="21"/>
        <v>0.42412075786892056</v>
      </c>
      <c r="J81">
        <f t="shared" si="22"/>
        <v>0.33587223911988184</v>
      </c>
      <c r="K81">
        <f t="shared" si="23"/>
        <v>0.44262447954210615</v>
      </c>
      <c r="L81" t="str">
        <f t="shared" si="24"/>
        <v>Average</v>
      </c>
    </row>
    <row r="82" spans="1:12" x14ac:dyDescent="0.3">
      <c r="A82" s="1" t="s">
        <v>100</v>
      </c>
      <c r="B82" s="2">
        <f t="shared" si="25"/>
        <v>688</v>
      </c>
      <c r="C82" s="2">
        <v>688</v>
      </c>
      <c r="D82">
        <v>259</v>
      </c>
      <c r="E82">
        <f t="shared" si="17"/>
        <v>0.37645348837209303</v>
      </c>
      <c r="F82">
        <f t="shared" si="18"/>
        <v>0.389248359330994</v>
      </c>
      <c r="G82">
        <f t="shared" si="19"/>
        <v>1.8588806103105225E-2</v>
      </c>
      <c r="H82">
        <f t="shared" si="20"/>
        <v>0.35281429936890774</v>
      </c>
      <c r="I82">
        <f t="shared" si="21"/>
        <v>0.42568241929308026</v>
      </c>
      <c r="J82">
        <f t="shared" si="22"/>
        <v>0.33348194102167833</v>
      </c>
      <c r="K82">
        <f t="shared" si="23"/>
        <v>0.44501477764030967</v>
      </c>
      <c r="L82" t="str">
        <f t="shared" si="24"/>
        <v>Average</v>
      </c>
    </row>
    <row r="83" spans="1:12" x14ac:dyDescent="0.3">
      <c r="A83" s="1" t="s">
        <v>99</v>
      </c>
      <c r="B83" s="2">
        <f t="shared" si="25"/>
        <v>728</v>
      </c>
      <c r="C83" s="2">
        <v>728</v>
      </c>
      <c r="D83">
        <v>186</v>
      </c>
      <c r="E83">
        <f t="shared" si="17"/>
        <v>0.25549450549450547</v>
      </c>
      <c r="F83">
        <f t="shared" si="18"/>
        <v>0.389248359330994</v>
      </c>
      <c r="G83">
        <f t="shared" si="19"/>
        <v>1.8070910161872483E-2</v>
      </c>
      <c r="H83">
        <f t="shared" si="20"/>
        <v>0.35382937541372395</v>
      </c>
      <c r="I83">
        <f t="shared" si="21"/>
        <v>0.42466734324826405</v>
      </c>
      <c r="J83">
        <f t="shared" si="22"/>
        <v>0.33503562884537652</v>
      </c>
      <c r="K83">
        <f t="shared" si="23"/>
        <v>0.44346108981661148</v>
      </c>
      <c r="L83" t="str">
        <f t="shared" si="24"/>
        <v>Under</v>
      </c>
    </row>
    <row r="84" spans="1:12" x14ac:dyDescent="0.3">
      <c r="A84" s="1" t="s">
        <v>98</v>
      </c>
      <c r="B84" s="2">
        <f t="shared" si="25"/>
        <v>701</v>
      </c>
      <c r="C84" s="2">
        <v>701</v>
      </c>
      <c r="D84">
        <v>234</v>
      </c>
      <c r="E84">
        <f t="shared" si="17"/>
        <v>0.33380884450784593</v>
      </c>
      <c r="F84">
        <f t="shared" si="18"/>
        <v>0.389248359330994</v>
      </c>
      <c r="G84">
        <f t="shared" si="19"/>
        <v>1.8415635377997532E-2</v>
      </c>
      <c r="H84">
        <f t="shared" si="20"/>
        <v>0.35315371399011886</v>
      </c>
      <c r="I84">
        <f t="shared" si="21"/>
        <v>0.42534300467186914</v>
      </c>
      <c r="J84">
        <f t="shared" si="22"/>
        <v>0.33400145319700142</v>
      </c>
      <c r="K84">
        <f t="shared" si="23"/>
        <v>0.44449526546498658</v>
      </c>
      <c r="L84" t="str">
        <f t="shared" si="24"/>
        <v>Under</v>
      </c>
    </row>
    <row r="85" spans="1:12" x14ac:dyDescent="0.3">
      <c r="A85" s="1" t="s">
        <v>97</v>
      </c>
      <c r="B85" s="2">
        <f t="shared" si="25"/>
        <v>669</v>
      </c>
      <c r="C85" s="2">
        <v>669</v>
      </c>
      <c r="D85">
        <v>305</v>
      </c>
      <c r="E85">
        <f t="shared" si="17"/>
        <v>0.45590433482810166</v>
      </c>
      <c r="F85">
        <f t="shared" si="18"/>
        <v>0.389248359330994</v>
      </c>
      <c r="G85">
        <f t="shared" si="19"/>
        <v>1.8850924655633785E-2</v>
      </c>
      <c r="H85">
        <f t="shared" si="20"/>
        <v>0.35230054700595176</v>
      </c>
      <c r="I85">
        <f t="shared" si="21"/>
        <v>0.42619617165603624</v>
      </c>
      <c r="J85">
        <f t="shared" si="22"/>
        <v>0.33269558536409266</v>
      </c>
      <c r="K85">
        <f t="shared" si="23"/>
        <v>0.44580113329789534</v>
      </c>
      <c r="L85" t="str">
        <f t="shared" si="24"/>
        <v>Over</v>
      </c>
    </row>
    <row r="86" spans="1:12" x14ac:dyDescent="0.3">
      <c r="A86" s="1" t="s">
        <v>96</v>
      </c>
      <c r="B86" s="2">
        <f t="shared" si="25"/>
        <v>635</v>
      </c>
      <c r="C86" s="2">
        <v>635</v>
      </c>
      <c r="D86">
        <v>179</v>
      </c>
      <c r="E86">
        <f t="shared" si="17"/>
        <v>0.28188976377952757</v>
      </c>
      <c r="F86">
        <f t="shared" si="18"/>
        <v>0.389248359330994</v>
      </c>
      <c r="G86">
        <f t="shared" si="19"/>
        <v>1.9349014668563584E-2</v>
      </c>
      <c r="H86">
        <f t="shared" si="20"/>
        <v>0.35132429058060938</v>
      </c>
      <c r="I86">
        <f t="shared" si="21"/>
        <v>0.42717242808137862</v>
      </c>
      <c r="J86">
        <f t="shared" si="22"/>
        <v>0.33120131532530322</v>
      </c>
      <c r="K86">
        <f t="shared" si="23"/>
        <v>0.44729540333668477</v>
      </c>
      <c r="L86" t="str">
        <f t="shared" si="24"/>
        <v>Under</v>
      </c>
    </row>
    <row r="87" spans="1:12" x14ac:dyDescent="0.3">
      <c r="A87" s="1" t="s">
        <v>95</v>
      </c>
      <c r="B87" s="2">
        <f t="shared" si="25"/>
        <v>649</v>
      </c>
      <c r="C87" s="2">
        <v>649</v>
      </c>
      <c r="D87">
        <v>198</v>
      </c>
      <c r="E87">
        <f t="shared" si="17"/>
        <v>0.30508474576271188</v>
      </c>
      <c r="F87">
        <f t="shared" si="18"/>
        <v>0.389248359330994</v>
      </c>
      <c r="G87">
        <f t="shared" si="19"/>
        <v>1.913918181555202E-2</v>
      </c>
      <c r="H87">
        <f t="shared" si="20"/>
        <v>0.35173556297251202</v>
      </c>
      <c r="I87">
        <f t="shared" si="21"/>
        <v>0.42676115568947598</v>
      </c>
      <c r="J87">
        <f t="shared" si="22"/>
        <v>0.33183081388433794</v>
      </c>
      <c r="K87">
        <f t="shared" si="23"/>
        <v>0.44666590477765006</v>
      </c>
      <c r="L87" t="str">
        <f t="shared" si="24"/>
        <v>Under</v>
      </c>
    </row>
    <row r="88" spans="1:12" x14ac:dyDescent="0.3">
      <c r="A88" s="1" t="s">
        <v>94</v>
      </c>
      <c r="B88" s="2">
        <f t="shared" si="25"/>
        <v>644</v>
      </c>
      <c r="C88" s="2">
        <v>644</v>
      </c>
      <c r="D88">
        <v>144</v>
      </c>
      <c r="E88">
        <f t="shared" si="17"/>
        <v>0.2236024844720497</v>
      </c>
      <c r="F88">
        <f t="shared" si="18"/>
        <v>0.389248359330994</v>
      </c>
      <c r="G88">
        <f t="shared" si="19"/>
        <v>1.9213336226649086E-2</v>
      </c>
      <c r="H88">
        <f t="shared" si="20"/>
        <v>0.35159022032676179</v>
      </c>
      <c r="I88">
        <f t="shared" si="21"/>
        <v>0.4269064983352262</v>
      </c>
      <c r="J88">
        <f t="shared" si="22"/>
        <v>0.33160835065104677</v>
      </c>
      <c r="K88">
        <f t="shared" si="23"/>
        <v>0.44688836801094123</v>
      </c>
      <c r="L88" t="str">
        <f t="shared" si="24"/>
        <v>Under</v>
      </c>
    </row>
    <row r="89" spans="1:12" x14ac:dyDescent="0.3">
      <c r="A89" s="1" t="s">
        <v>93</v>
      </c>
      <c r="B89" s="2">
        <f t="shared" si="25"/>
        <v>653</v>
      </c>
      <c r="C89" s="2">
        <v>653</v>
      </c>
      <c r="D89">
        <v>182</v>
      </c>
      <c r="E89">
        <f t="shared" si="17"/>
        <v>0.27871362940275651</v>
      </c>
      <c r="F89">
        <f t="shared" si="18"/>
        <v>0.389248359330994</v>
      </c>
      <c r="G89">
        <f t="shared" si="19"/>
        <v>1.9080472530560378E-2</v>
      </c>
      <c r="H89">
        <f t="shared" si="20"/>
        <v>0.35185063317109566</v>
      </c>
      <c r="I89">
        <f t="shared" si="21"/>
        <v>0.42664608549089234</v>
      </c>
      <c r="J89">
        <f t="shared" si="22"/>
        <v>0.33200694173931289</v>
      </c>
      <c r="K89">
        <f t="shared" si="23"/>
        <v>0.44648977692267511</v>
      </c>
      <c r="L89" t="str">
        <f t="shared" si="24"/>
        <v>Under</v>
      </c>
    </row>
    <row r="90" spans="1:12" x14ac:dyDescent="0.3">
      <c r="A90" s="1" t="s">
        <v>92</v>
      </c>
      <c r="B90" s="2">
        <f t="shared" si="25"/>
        <v>584</v>
      </c>
      <c r="C90" s="2">
        <v>584</v>
      </c>
      <c r="D90">
        <v>207</v>
      </c>
      <c r="E90">
        <f t="shared" si="17"/>
        <v>0.35445205479452052</v>
      </c>
      <c r="F90">
        <f t="shared" si="18"/>
        <v>0.389248359330994</v>
      </c>
      <c r="G90">
        <f t="shared" si="19"/>
        <v>2.0176196221989538E-2</v>
      </c>
      <c r="H90">
        <f t="shared" si="20"/>
        <v>0.34970301473589449</v>
      </c>
      <c r="I90">
        <f t="shared" si="21"/>
        <v>0.42879370392609351</v>
      </c>
      <c r="J90">
        <f t="shared" si="22"/>
        <v>0.32871977066502539</v>
      </c>
      <c r="K90">
        <f t="shared" si="23"/>
        <v>0.44977694799696261</v>
      </c>
      <c r="L90" t="str">
        <f t="shared" si="24"/>
        <v>Average</v>
      </c>
    </row>
    <row r="91" spans="1:12" x14ac:dyDescent="0.3">
      <c r="A91" s="1" t="s">
        <v>90</v>
      </c>
      <c r="B91" s="2">
        <f t="shared" si="25"/>
        <v>624</v>
      </c>
      <c r="C91" s="2">
        <v>624</v>
      </c>
      <c r="D91">
        <v>185</v>
      </c>
      <c r="E91">
        <f t="shared" si="17"/>
        <v>0.29647435897435898</v>
      </c>
      <c r="F91">
        <f t="shared" si="18"/>
        <v>0.389248359330994</v>
      </c>
      <c r="G91">
        <f t="shared" si="19"/>
        <v>1.9518813823886528E-2</v>
      </c>
      <c r="H91">
        <f t="shared" si="20"/>
        <v>0.35099148423617643</v>
      </c>
      <c r="I91">
        <f t="shared" si="21"/>
        <v>0.42750523442581156</v>
      </c>
      <c r="J91">
        <f t="shared" si="22"/>
        <v>0.33069191785933438</v>
      </c>
      <c r="K91">
        <f t="shared" si="23"/>
        <v>0.44780480080265361</v>
      </c>
      <c r="L91" t="str">
        <f t="shared" si="24"/>
        <v>Under</v>
      </c>
    </row>
    <row r="92" spans="1:12" x14ac:dyDescent="0.3">
      <c r="A92" s="1" t="s">
        <v>91</v>
      </c>
      <c r="B92" s="2">
        <f t="shared" si="25"/>
        <v>601</v>
      </c>
      <c r="C92" s="2">
        <v>601</v>
      </c>
      <c r="D92">
        <v>259</v>
      </c>
      <c r="E92">
        <f t="shared" si="17"/>
        <v>0.43094841930116473</v>
      </c>
      <c r="F92">
        <f t="shared" si="18"/>
        <v>0.389248359330994</v>
      </c>
      <c r="G92">
        <f t="shared" si="19"/>
        <v>1.9888795417937657E-2</v>
      </c>
      <c r="H92">
        <f t="shared" si="20"/>
        <v>0.35026632031183619</v>
      </c>
      <c r="I92">
        <f t="shared" si="21"/>
        <v>0.42823039835015181</v>
      </c>
      <c r="J92">
        <f t="shared" si="22"/>
        <v>0.32958197307718101</v>
      </c>
      <c r="K92">
        <f t="shared" si="23"/>
        <v>0.44891474558480698</v>
      </c>
      <c r="L92" t="str">
        <f t="shared" si="24"/>
        <v>Average</v>
      </c>
    </row>
    <row r="93" spans="1:12" x14ac:dyDescent="0.3">
      <c r="A93" s="1" t="s">
        <v>89</v>
      </c>
      <c r="B93" s="2">
        <f t="shared" si="25"/>
        <v>604</v>
      </c>
      <c r="C93" s="2">
        <v>604</v>
      </c>
      <c r="D93">
        <v>194</v>
      </c>
      <c r="E93">
        <f t="shared" si="17"/>
        <v>0.32119205298013243</v>
      </c>
      <c r="F93">
        <f t="shared" si="18"/>
        <v>0.389248359330994</v>
      </c>
      <c r="G93">
        <f t="shared" si="19"/>
        <v>1.9839341229296297E-2</v>
      </c>
      <c r="H93">
        <f t="shared" si="20"/>
        <v>0.35036325052157324</v>
      </c>
      <c r="I93">
        <f t="shared" si="21"/>
        <v>0.42813346814041475</v>
      </c>
      <c r="J93">
        <f t="shared" si="22"/>
        <v>0.32973033564310511</v>
      </c>
      <c r="K93">
        <f t="shared" si="23"/>
        <v>0.44876638301888289</v>
      </c>
      <c r="L93" t="str">
        <f t="shared" si="24"/>
        <v>Under</v>
      </c>
    </row>
    <row r="94" spans="1:12" x14ac:dyDescent="0.3">
      <c r="A94" s="1" t="s">
        <v>88</v>
      </c>
      <c r="B94" s="2">
        <f t="shared" si="25"/>
        <v>506</v>
      </c>
      <c r="C94" s="2">
        <v>506</v>
      </c>
      <c r="D94">
        <v>270</v>
      </c>
      <c r="E94">
        <f t="shared" si="17"/>
        <v>0.53359683794466406</v>
      </c>
      <c r="F94">
        <f t="shared" si="18"/>
        <v>0.389248359330994</v>
      </c>
      <c r="G94">
        <f t="shared" si="19"/>
        <v>2.1675566565764415E-2</v>
      </c>
      <c r="H94">
        <f t="shared" si="20"/>
        <v>0.34676424886209573</v>
      </c>
      <c r="I94">
        <f t="shared" si="21"/>
        <v>0.43173246979989227</v>
      </c>
      <c r="J94">
        <f t="shared" si="22"/>
        <v>0.32422165963370075</v>
      </c>
      <c r="K94">
        <f t="shared" si="23"/>
        <v>0.45427505902828724</v>
      </c>
      <c r="L94" t="str">
        <f t="shared" si="24"/>
        <v>Over</v>
      </c>
    </row>
    <row r="95" spans="1:12" x14ac:dyDescent="0.3">
      <c r="A95" s="1" t="s">
        <v>87</v>
      </c>
      <c r="B95" s="2">
        <f t="shared" si="25"/>
        <v>560</v>
      </c>
      <c r="C95" s="2">
        <v>560</v>
      </c>
      <c r="D95">
        <v>61</v>
      </c>
      <c r="E95">
        <f t="shared" si="17"/>
        <v>0.10892857142857143</v>
      </c>
      <c r="F95">
        <f t="shared" si="18"/>
        <v>0.389248359330994</v>
      </c>
      <c r="G95">
        <f t="shared" si="19"/>
        <v>2.060400767574129E-2</v>
      </c>
      <c r="H95">
        <f t="shared" si="20"/>
        <v>0.34886450428654109</v>
      </c>
      <c r="I95">
        <f t="shared" si="21"/>
        <v>0.42963221437544691</v>
      </c>
      <c r="J95">
        <f t="shared" si="22"/>
        <v>0.32743633630377011</v>
      </c>
      <c r="K95">
        <f t="shared" si="23"/>
        <v>0.45106038235821788</v>
      </c>
      <c r="L95" t="str">
        <f t="shared" si="24"/>
        <v>Under</v>
      </c>
    </row>
    <row r="96" spans="1:12" x14ac:dyDescent="0.3">
      <c r="A96" s="1" t="s">
        <v>86</v>
      </c>
      <c r="B96" s="2">
        <f t="shared" si="25"/>
        <v>569</v>
      </c>
      <c r="C96" s="2">
        <v>569</v>
      </c>
      <c r="D96">
        <v>69</v>
      </c>
      <c r="E96">
        <f t="shared" si="17"/>
        <v>0.12126537785588752</v>
      </c>
      <c r="F96">
        <f t="shared" si="18"/>
        <v>0.389248359330994</v>
      </c>
      <c r="G96">
        <f t="shared" si="19"/>
        <v>2.0440409084237342E-2</v>
      </c>
      <c r="H96">
        <f t="shared" si="20"/>
        <v>0.3491851575258888</v>
      </c>
      <c r="I96">
        <f t="shared" si="21"/>
        <v>0.4293115611360992</v>
      </c>
      <c r="J96">
        <f t="shared" si="22"/>
        <v>0.32792713207828195</v>
      </c>
      <c r="K96">
        <f t="shared" si="23"/>
        <v>0.45056958658370605</v>
      </c>
      <c r="L96" t="str">
        <f t="shared" si="24"/>
        <v>Under</v>
      </c>
    </row>
    <row r="97" spans="1:12" x14ac:dyDescent="0.3">
      <c r="A97" s="1" t="s">
        <v>85</v>
      </c>
      <c r="B97" s="2">
        <f t="shared" si="25"/>
        <v>535</v>
      </c>
      <c r="C97" s="2">
        <v>535</v>
      </c>
      <c r="D97">
        <v>333</v>
      </c>
      <c r="E97">
        <f t="shared" si="17"/>
        <v>0.6224299065420561</v>
      </c>
      <c r="F97">
        <f t="shared" si="18"/>
        <v>0.389248359330994</v>
      </c>
      <c r="G97">
        <f t="shared" si="19"/>
        <v>2.1079913550742391E-2</v>
      </c>
      <c r="H97">
        <f t="shared" si="20"/>
        <v>0.34793172877153888</v>
      </c>
      <c r="I97">
        <f t="shared" si="21"/>
        <v>0.43056498989044911</v>
      </c>
      <c r="J97">
        <f t="shared" si="22"/>
        <v>0.32600861867876685</v>
      </c>
      <c r="K97">
        <f t="shared" si="23"/>
        <v>0.45248809998322115</v>
      </c>
      <c r="L97" t="str">
        <f t="shared" si="24"/>
        <v>Over</v>
      </c>
    </row>
    <row r="98" spans="1:12" x14ac:dyDescent="0.3">
      <c r="A98" s="1" t="s">
        <v>84</v>
      </c>
      <c r="B98" s="2">
        <f t="shared" si="25"/>
        <v>455</v>
      </c>
      <c r="C98" s="2">
        <v>455</v>
      </c>
      <c r="D98">
        <v>247</v>
      </c>
      <c r="E98">
        <f t="shared" ref="E98:E129" si="26">D98/B98</f>
        <v>0.54285714285714282</v>
      </c>
      <c r="F98">
        <f t="shared" ref="F98:F129" si="27">AVERAGE($E$4:$E$179)</f>
        <v>0.389248359330994</v>
      </c>
      <c r="G98">
        <f t="shared" ref="G98:G129" si="28">SQRT(F98*(1-F98)/B98)</f>
        <v>2.2858094201519644E-2</v>
      </c>
      <c r="H98">
        <f t="shared" ref="H98:H129" si="29">F98-(1.96*G98)</f>
        <v>0.34444649469601551</v>
      </c>
      <c r="I98">
        <f t="shared" ref="I98:I129" si="30">F98+(1.96*G98)</f>
        <v>0.43405022396597248</v>
      </c>
      <c r="J98">
        <f t="shared" ref="J98:J129" si="31">F98-(3*G98)</f>
        <v>0.32067407672643505</v>
      </c>
      <c r="K98">
        <f t="shared" ref="K98:K129" si="32">F98+(3*G98)</f>
        <v>0.45782264193555294</v>
      </c>
      <c r="L98" t="str">
        <f t="shared" ref="L98:L129" si="33">IF(E98&lt;H98,"Under",IF(E98&gt;K98,"Over","Average"))</f>
        <v>Over</v>
      </c>
    </row>
    <row r="99" spans="1:12" x14ac:dyDescent="0.3">
      <c r="A99" s="1" t="s">
        <v>83</v>
      </c>
      <c r="B99" s="2">
        <f t="shared" si="25"/>
        <v>480</v>
      </c>
      <c r="C99" s="2">
        <v>480</v>
      </c>
      <c r="D99">
        <v>107</v>
      </c>
      <c r="E99">
        <f t="shared" si="26"/>
        <v>0.22291666666666668</v>
      </c>
      <c r="F99">
        <f t="shared" si="27"/>
        <v>0.389248359330994</v>
      </c>
      <c r="G99">
        <f t="shared" si="28"/>
        <v>2.2254871849080753E-2</v>
      </c>
      <c r="H99">
        <f t="shared" si="29"/>
        <v>0.34562881050679573</v>
      </c>
      <c r="I99">
        <f t="shared" si="30"/>
        <v>0.43286790815519227</v>
      </c>
      <c r="J99">
        <f t="shared" si="31"/>
        <v>0.32248374378375178</v>
      </c>
      <c r="K99">
        <f t="shared" si="32"/>
        <v>0.45601297487823622</v>
      </c>
      <c r="L99" t="str">
        <f t="shared" si="33"/>
        <v>Under</v>
      </c>
    </row>
    <row r="100" spans="1:12" x14ac:dyDescent="0.3">
      <c r="A100" s="1" t="s">
        <v>82</v>
      </c>
      <c r="B100" s="2">
        <f t="shared" si="25"/>
        <v>480</v>
      </c>
      <c r="C100" s="2">
        <v>480</v>
      </c>
      <c r="D100">
        <v>276</v>
      </c>
      <c r="E100">
        <f t="shared" si="26"/>
        <v>0.57499999999999996</v>
      </c>
      <c r="F100">
        <f t="shared" si="27"/>
        <v>0.389248359330994</v>
      </c>
      <c r="G100">
        <f t="shared" si="28"/>
        <v>2.2254871849080753E-2</v>
      </c>
      <c r="H100">
        <f t="shared" si="29"/>
        <v>0.34562881050679573</v>
      </c>
      <c r="I100">
        <f t="shared" si="30"/>
        <v>0.43286790815519227</v>
      </c>
      <c r="J100">
        <f t="shared" si="31"/>
        <v>0.32248374378375178</v>
      </c>
      <c r="K100">
        <f t="shared" si="32"/>
        <v>0.45601297487823622</v>
      </c>
      <c r="L100" t="str">
        <f t="shared" si="33"/>
        <v>Over</v>
      </c>
    </row>
    <row r="101" spans="1:12" x14ac:dyDescent="0.3">
      <c r="A101" s="1" t="s">
        <v>81</v>
      </c>
      <c r="B101" s="2">
        <f t="shared" si="25"/>
        <v>488</v>
      </c>
      <c r="C101" s="2">
        <v>488</v>
      </c>
      <c r="D101">
        <v>252</v>
      </c>
      <c r="E101">
        <f t="shared" si="26"/>
        <v>0.51639344262295084</v>
      </c>
      <c r="F101">
        <f t="shared" si="27"/>
        <v>0.389248359330994</v>
      </c>
      <c r="G101">
        <f t="shared" si="28"/>
        <v>2.2071701064656252E-2</v>
      </c>
      <c r="H101">
        <f t="shared" si="29"/>
        <v>0.34598782524426774</v>
      </c>
      <c r="I101">
        <f t="shared" si="30"/>
        <v>0.43250889341772025</v>
      </c>
      <c r="J101">
        <f t="shared" si="31"/>
        <v>0.32303325613702527</v>
      </c>
      <c r="K101">
        <f t="shared" si="32"/>
        <v>0.45546346252496273</v>
      </c>
      <c r="L101" t="str">
        <f t="shared" si="33"/>
        <v>Over</v>
      </c>
    </row>
    <row r="102" spans="1:12" x14ac:dyDescent="0.3">
      <c r="A102" s="1" t="s">
        <v>80</v>
      </c>
      <c r="B102" s="2">
        <f t="shared" si="25"/>
        <v>475</v>
      </c>
      <c r="C102" s="2">
        <v>475</v>
      </c>
      <c r="D102">
        <v>121</v>
      </c>
      <c r="E102">
        <f t="shared" si="26"/>
        <v>0.25473684210526315</v>
      </c>
      <c r="F102">
        <f t="shared" si="27"/>
        <v>0.389248359330994</v>
      </c>
      <c r="G102">
        <f t="shared" si="28"/>
        <v>2.2371696126043936E-2</v>
      </c>
      <c r="H102">
        <f t="shared" si="29"/>
        <v>0.34539983492394788</v>
      </c>
      <c r="I102">
        <f t="shared" si="30"/>
        <v>0.43309688373804012</v>
      </c>
      <c r="J102">
        <f t="shared" si="31"/>
        <v>0.32213327095286221</v>
      </c>
      <c r="K102">
        <f t="shared" si="32"/>
        <v>0.45636344770912579</v>
      </c>
      <c r="L102" t="str">
        <f t="shared" si="33"/>
        <v>Under</v>
      </c>
    </row>
    <row r="103" spans="1:12" x14ac:dyDescent="0.3">
      <c r="A103" s="1" t="s">
        <v>79</v>
      </c>
      <c r="B103" s="2">
        <f t="shared" si="25"/>
        <v>449</v>
      </c>
      <c r="C103" s="2">
        <v>449</v>
      </c>
      <c r="D103">
        <v>116</v>
      </c>
      <c r="E103">
        <f t="shared" si="26"/>
        <v>0.25835189309576839</v>
      </c>
      <c r="F103">
        <f t="shared" si="27"/>
        <v>0.389248359330994</v>
      </c>
      <c r="G103">
        <f t="shared" si="28"/>
        <v>2.3010314046901296E-2</v>
      </c>
      <c r="H103">
        <f t="shared" si="29"/>
        <v>0.34414814379906744</v>
      </c>
      <c r="I103">
        <f t="shared" si="30"/>
        <v>0.43434857486292056</v>
      </c>
      <c r="J103">
        <f t="shared" si="31"/>
        <v>0.32021741719029012</v>
      </c>
      <c r="K103">
        <f t="shared" si="32"/>
        <v>0.45827930147169788</v>
      </c>
      <c r="L103" t="str">
        <f t="shared" si="33"/>
        <v>Under</v>
      </c>
    </row>
    <row r="104" spans="1:12" x14ac:dyDescent="0.3">
      <c r="A104" s="1" t="s">
        <v>78</v>
      </c>
      <c r="B104" s="2">
        <f t="shared" si="25"/>
        <v>482</v>
      </c>
      <c r="C104" s="2">
        <v>482</v>
      </c>
      <c r="D104">
        <v>347</v>
      </c>
      <c r="E104">
        <f t="shared" si="26"/>
        <v>0.71991701244813278</v>
      </c>
      <c r="F104">
        <f t="shared" si="27"/>
        <v>0.389248359330994</v>
      </c>
      <c r="G104">
        <f t="shared" si="28"/>
        <v>2.2208651919959386E-2</v>
      </c>
      <c r="H104">
        <f t="shared" si="29"/>
        <v>0.34571940156787362</v>
      </c>
      <c r="I104">
        <f t="shared" si="30"/>
        <v>0.43277731709411438</v>
      </c>
      <c r="J104">
        <f t="shared" si="31"/>
        <v>0.32262240357111582</v>
      </c>
      <c r="K104">
        <f t="shared" si="32"/>
        <v>0.45587431509087217</v>
      </c>
      <c r="L104" t="str">
        <f t="shared" si="33"/>
        <v>Over</v>
      </c>
    </row>
    <row r="105" spans="1:12" x14ac:dyDescent="0.3">
      <c r="A105" s="1" t="s">
        <v>77</v>
      </c>
      <c r="B105" s="2">
        <f t="shared" si="25"/>
        <v>450</v>
      </c>
      <c r="C105" s="2">
        <v>450</v>
      </c>
      <c r="D105">
        <v>122</v>
      </c>
      <c r="E105">
        <f t="shared" si="26"/>
        <v>0.27111111111111114</v>
      </c>
      <c r="F105">
        <f t="shared" si="27"/>
        <v>0.389248359330994</v>
      </c>
      <c r="G105">
        <f t="shared" si="28"/>
        <v>2.2984732811592006E-2</v>
      </c>
      <c r="H105">
        <f t="shared" si="29"/>
        <v>0.34419828302027367</v>
      </c>
      <c r="I105">
        <f t="shared" si="30"/>
        <v>0.43429843564171433</v>
      </c>
      <c r="J105">
        <f t="shared" si="31"/>
        <v>0.32029416089621798</v>
      </c>
      <c r="K105">
        <f t="shared" si="32"/>
        <v>0.45820255776577001</v>
      </c>
      <c r="L105" t="str">
        <f t="shared" si="33"/>
        <v>Under</v>
      </c>
    </row>
    <row r="106" spans="1:12" x14ac:dyDescent="0.3">
      <c r="A106" s="1" t="s">
        <v>76</v>
      </c>
      <c r="B106" s="2">
        <f t="shared" si="25"/>
        <v>448</v>
      </c>
      <c r="C106" s="2">
        <v>448</v>
      </c>
      <c r="D106">
        <v>131</v>
      </c>
      <c r="E106">
        <f t="shared" si="26"/>
        <v>0.2924107142857143</v>
      </c>
      <c r="F106">
        <f t="shared" si="27"/>
        <v>0.389248359330994</v>
      </c>
      <c r="G106">
        <f t="shared" si="28"/>
        <v>2.3035980885942484E-2</v>
      </c>
      <c r="H106">
        <f t="shared" si="29"/>
        <v>0.34409783679454675</v>
      </c>
      <c r="I106">
        <f t="shared" si="30"/>
        <v>0.43439888186744124</v>
      </c>
      <c r="J106">
        <f t="shared" si="31"/>
        <v>0.32014041667316656</v>
      </c>
      <c r="K106">
        <f t="shared" si="32"/>
        <v>0.45835630198882144</v>
      </c>
      <c r="L106" t="str">
        <f t="shared" si="33"/>
        <v>Under</v>
      </c>
    </row>
    <row r="107" spans="1:12" x14ac:dyDescent="0.3">
      <c r="A107" s="1" t="s">
        <v>75</v>
      </c>
      <c r="B107" s="2">
        <f t="shared" si="25"/>
        <v>429</v>
      </c>
      <c r="C107" s="2">
        <v>429</v>
      </c>
      <c r="D107">
        <v>40</v>
      </c>
      <c r="E107">
        <f t="shared" si="26"/>
        <v>9.3240093240093247E-2</v>
      </c>
      <c r="F107">
        <f t="shared" si="27"/>
        <v>0.389248359330994</v>
      </c>
      <c r="G107">
        <f t="shared" si="28"/>
        <v>2.3540575202412269E-2</v>
      </c>
      <c r="H107">
        <f t="shared" si="29"/>
        <v>0.34310883193426595</v>
      </c>
      <c r="I107">
        <f t="shared" si="30"/>
        <v>0.43538788672772205</v>
      </c>
      <c r="J107">
        <f t="shared" si="31"/>
        <v>0.31862663372375721</v>
      </c>
      <c r="K107">
        <f t="shared" si="32"/>
        <v>0.45987008493823078</v>
      </c>
      <c r="L107" t="str">
        <f t="shared" si="33"/>
        <v>Under</v>
      </c>
    </row>
    <row r="108" spans="1:12" x14ac:dyDescent="0.3">
      <c r="A108" s="1" t="s">
        <v>74</v>
      </c>
      <c r="B108" s="2">
        <f t="shared" si="25"/>
        <v>370</v>
      </c>
      <c r="C108" s="2">
        <v>370</v>
      </c>
      <c r="D108">
        <v>293</v>
      </c>
      <c r="E108">
        <f t="shared" si="26"/>
        <v>0.79189189189189191</v>
      </c>
      <c r="F108">
        <f t="shared" si="27"/>
        <v>0.389248359330994</v>
      </c>
      <c r="G108">
        <f t="shared" si="28"/>
        <v>2.534806747200264E-2</v>
      </c>
      <c r="H108">
        <f t="shared" si="29"/>
        <v>0.33956614708586885</v>
      </c>
      <c r="I108">
        <f t="shared" si="30"/>
        <v>0.43893057157611914</v>
      </c>
      <c r="J108">
        <f t="shared" si="31"/>
        <v>0.31320415691498604</v>
      </c>
      <c r="K108">
        <f t="shared" si="32"/>
        <v>0.46529256174700195</v>
      </c>
      <c r="L108" t="str">
        <f t="shared" si="33"/>
        <v>Over</v>
      </c>
    </row>
    <row r="109" spans="1:12" x14ac:dyDescent="0.3">
      <c r="A109" s="1" t="s">
        <v>73</v>
      </c>
      <c r="B109" s="2">
        <f t="shared" si="25"/>
        <v>404</v>
      </c>
      <c r="C109" s="2">
        <v>404</v>
      </c>
      <c r="D109">
        <v>106</v>
      </c>
      <c r="E109">
        <f t="shared" si="26"/>
        <v>0.26237623762376239</v>
      </c>
      <c r="F109">
        <f t="shared" si="27"/>
        <v>0.389248359330994</v>
      </c>
      <c r="G109">
        <f t="shared" si="28"/>
        <v>2.425800235877687E-2</v>
      </c>
      <c r="H109">
        <f t="shared" si="29"/>
        <v>0.34170267470779131</v>
      </c>
      <c r="I109">
        <f t="shared" si="30"/>
        <v>0.43679404395419669</v>
      </c>
      <c r="J109">
        <f t="shared" si="31"/>
        <v>0.31647435225466336</v>
      </c>
      <c r="K109">
        <f t="shared" si="32"/>
        <v>0.46202236640732464</v>
      </c>
      <c r="L109" t="str">
        <f t="shared" si="33"/>
        <v>Under</v>
      </c>
    </row>
    <row r="110" spans="1:12" x14ac:dyDescent="0.3">
      <c r="A110" s="1" t="s">
        <v>72</v>
      </c>
      <c r="B110" s="2">
        <f t="shared" si="25"/>
        <v>387</v>
      </c>
      <c r="C110" s="2">
        <v>387</v>
      </c>
      <c r="D110">
        <v>137</v>
      </c>
      <c r="E110">
        <f t="shared" si="26"/>
        <v>0.35400516795865633</v>
      </c>
      <c r="F110">
        <f t="shared" si="27"/>
        <v>0.389248359330994</v>
      </c>
      <c r="G110">
        <f t="shared" si="28"/>
        <v>2.4785074804140304E-2</v>
      </c>
      <c r="H110">
        <f t="shared" si="29"/>
        <v>0.340669612714879</v>
      </c>
      <c r="I110">
        <f t="shared" si="30"/>
        <v>0.437827105947109</v>
      </c>
      <c r="J110">
        <f t="shared" si="31"/>
        <v>0.31489313491857307</v>
      </c>
      <c r="K110">
        <f t="shared" si="32"/>
        <v>0.46360358374341493</v>
      </c>
      <c r="L110" t="str">
        <f t="shared" si="33"/>
        <v>Average</v>
      </c>
    </row>
    <row r="111" spans="1:12" x14ac:dyDescent="0.3">
      <c r="A111" s="1" t="s">
        <v>71</v>
      </c>
      <c r="B111" s="2">
        <f t="shared" si="25"/>
        <v>255</v>
      </c>
      <c r="C111" s="2">
        <v>255</v>
      </c>
      <c r="D111">
        <v>220</v>
      </c>
      <c r="E111">
        <f t="shared" si="26"/>
        <v>0.86274509803921573</v>
      </c>
      <c r="F111">
        <f t="shared" si="27"/>
        <v>0.389248359330994</v>
      </c>
      <c r="G111">
        <f t="shared" si="28"/>
        <v>3.0533432277161592E-2</v>
      </c>
      <c r="H111">
        <f t="shared" si="29"/>
        <v>0.32940283206775728</v>
      </c>
      <c r="I111">
        <f t="shared" si="30"/>
        <v>0.44909388659423072</v>
      </c>
      <c r="J111">
        <f t="shared" si="31"/>
        <v>0.29764806249950926</v>
      </c>
      <c r="K111">
        <f t="shared" si="32"/>
        <v>0.48084865616247874</v>
      </c>
      <c r="L111" t="str">
        <f t="shared" si="33"/>
        <v>Over</v>
      </c>
    </row>
    <row r="112" spans="1:12" x14ac:dyDescent="0.3">
      <c r="A112" s="1" t="s">
        <v>70</v>
      </c>
      <c r="B112" s="2">
        <f t="shared" si="25"/>
        <v>351</v>
      </c>
      <c r="C112" s="2">
        <v>351</v>
      </c>
      <c r="D112">
        <v>91</v>
      </c>
      <c r="E112">
        <f t="shared" si="26"/>
        <v>0.25925925925925924</v>
      </c>
      <c r="F112">
        <f t="shared" si="27"/>
        <v>0.389248359330994</v>
      </c>
      <c r="G112">
        <f t="shared" si="28"/>
        <v>2.6025085098515369E-2</v>
      </c>
      <c r="H112">
        <f t="shared" si="29"/>
        <v>0.33823919253790385</v>
      </c>
      <c r="I112">
        <f t="shared" si="30"/>
        <v>0.44025752612408414</v>
      </c>
      <c r="J112">
        <f t="shared" si="31"/>
        <v>0.3111731040354479</v>
      </c>
      <c r="K112">
        <f t="shared" si="32"/>
        <v>0.4673236146265401</v>
      </c>
      <c r="L112" t="str">
        <f t="shared" si="33"/>
        <v>Under</v>
      </c>
    </row>
    <row r="113" spans="1:12" x14ac:dyDescent="0.3">
      <c r="A113" s="1" t="s">
        <v>69</v>
      </c>
      <c r="B113" s="2">
        <f t="shared" si="25"/>
        <v>341</v>
      </c>
      <c r="C113" s="2">
        <v>341</v>
      </c>
      <c r="D113">
        <v>188</v>
      </c>
      <c r="E113">
        <f t="shared" si="26"/>
        <v>0.5513196480938416</v>
      </c>
      <c r="F113">
        <f t="shared" si="27"/>
        <v>0.389248359330994</v>
      </c>
      <c r="G113">
        <f t="shared" si="28"/>
        <v>2.6403927221066499E-2</v>
      </c>
      <c r="H113">
        <f t="shared" si="29"/>
        <v>0.33749666197770367</v>
      </c>
      <c r="I113">
        <f t="shared" si="30"/>
        <v>0.44100005668428433</v>
      </c>
      <c r="J113">
        <f t="shared" si="31"/>
        <v>0.31003657766779447</v>
      </c>
      <c r="K113">
        <f t="shared" si="32"/>
        <v>0.46846014099419353</v>
      </c>
      <c r="L113" t="str">
        <f t="shared" si="33"/>
        <v>Over</v>
      </c>
    </row>
    <row r="114" spans="1:12" x14ac:dyDescent="0.3">
      <c r="A114" s="1" t="s">
        <v>68</v>
      </c>
      <c r="B114" s="2">
        <f t="shared" si="25"/>
        <v>329</v>
      </c>
      <c r="C114" s="2">
        <v>329</v>
      </c>
      <c r="D114">
        <v>44</v>
      </c>
      <c r="E114">
        <f t="shared" si="26"/>
        <v>0.1337386018237082</v>
      </c>
      <c r="F114">
        <f t="shared" si="27"/>
        <v>0.389248359330994</v>
      </c>
      <c r="G114">
        <f t="shared" si="28"/>
        <v>2.6881145248589297E-2</v>
      </c>
      <c r="H114">
        <f t="shared" si="29"/>
        <v>0.33656131464375899</v>
      </c>
      <c r="I114">
        <f t="shared" si="30"/>
        <v>0.44193540401822901</v>
      </c>
      <c r="J114">
        <f t="shared" si="31"/>
        <v>0.30860492358522612</v>
      </c>
      <c r="K114">
        <f t="shared" si="32"/>
        <v>0.46989179507676188</v>
      </c>
      <c r="L114" t="str">
        <f t="shared" si="33"/>
        <v>Under</v>
      </c>
    </row>
    <row r="115" spans="1:12" x14ac:dyDescent="0.3">
      <c r="A115" s="1" t="s">
        <v>67</v>
      </c>
      <c r="B115" s="2">
        <f t="shared" si="25"/>
        <v>314</v>
      </c>
      <c r="C115" s="2">
        <v>314</v>
      </c>
      <c r="D115">
        <v>158</v>
      </c>
      <c r="E115">
        <f t="shared" si="26"/>
        <v>0.50318471337579618</v>
      </c>
      <c r="F115">
        <f t="shared" si="27"/>
        <v>0.389248359330994</v>
      </c>
      <c r="G115">
        <f t="shared" si="28"/>
        <v>2.7515720699886292E-2</v>
      </c>
      <c r="H115">
        <f t="shared" si="29"/>
        <v>0.33531754675921688</v>
      </c>
      <c r="I115">
        <f t="shared" si="30"/>
        <v>0.44317917190277112</v>
      </c>
      <c r="J115">
        <f t="shared" si="31"/>
        <v>0.30670119723133515</v>
      </c>
      <c r="K115">
        <f t="shared" si="32"/>
        <v>0.47179552143065284</v>
      </c>
      <c r="L115" t="str">
        <f t="shared" si="33"/>
        <v>Over</v>
      </c>
    </row>
    <row r="116" spans="1:12" x14ac:dyDescent="0.3">
      <c r="A116" s="1" t="s">
        <v>66</v>
      </c>
      <c r="B116" s="2">
        <f t="shared" si="25"/>
        <v>312</v>
      </c>
      <c r="C116" s="2">
        <v>312</v>
      </c>
      <c r="D116">
        <v>118</v>
      </c>
      <c r="E116">
        <f t="shared" si="26"/>
        <v>0.37820512820512819</v>
      </c>
      <c r="F116">
        <f t="shared" si="27"/>
        <v>0.389248359330994</v>
      </c>
      <c r="G116">
        <f t="shared" si="28"/>
        <v>2.7603771231175783E-2</v>
      </c>
      <c r="H116">
        <f t="shared" si="29"/>
        <v>0.33514496771788949</v>
      </c>
      <c r="I116">
        <f t="shared" si="30"/>
        <v>0.44335175094409851</v>
      </c>
      <c r="J116">
        <f t="shared" si="31"/>
        <v>0.30643704563746665</v>
      </c>
      <c r="K116">
        <f t="shared" si="32"/>
        <v>0.47205967302452134</v>
      </c>
      <c r="L116" t="str">
        <f t="shared" si="33"/>
        <v>Average</v>
      </c>
    </row>
    <row r="117" spans="1:12" x14ac:dyDescent="0.3">
      <c r="A117" s="1" t="s">
        <v>65</v>
      </c>
      <c r="B117" s="2">
        <f t="shared" si="25"/>
        <v>281</v>
      </c>
      <c r="C117" s="2">
        <v>281</v>
      </c>
      <c r="D117">
        <v>145</v>
      </c>
      <c r="E117">
        <f t="shared" si="26"/>
        <v>0.51601423487544484</v>
      </c>
      <c r="F117">
        <f t="shared" si="27"/>
        <v>0.389248359330994</v>
      </c>
      <c r="G117">
        <f t="shared" si="28"/>
        <v>2.9086573077852441E-2</v>
      </c>
      <c r="H117">
        <f t="shared" si="29"/>
        <v>0.33223867609840319</v>
      </c>
      <c r="I117">
        <f t="shared" si="30"/>
        <v>0.44625804256358481</v>
      </c>
      <c r="J117">
        <f t="shared" si="31"/>
        <v>0.30198864009743664</v>
      </c>
      <c r="K117">
        <f t="shared" si="32"/>
        <v>0.47650807856455135</v>
      </c>
      <c r="L117" t="str">
        <f t="shared" si="33"/>
        <v>Over</v>
      </c>
    </row>
    <row r="118" spans="1:12" x14ac:dyDescent="0.3">
      <c r="A118" s="1" t="s">
        <v>64</v>
      </c>
      <c r="B118" s="2">
        <f t="shared" si="25"/>
        <v>284</v>
      </c>
      <c r="C118" s="2">
        <v>284</v>
      </c>
      <c r="D118">
        <v>105</v>
      </c>
      <c r="E118">
        <f t="shared" si="26"/>
        <v>0.36971830985915494</v>
      </c>
      <c r="F118">
        <f t="shared" si="27"/>
        <v>0.389248359330994</v>
      </c>
      <c r="G118">
        <f t="shared" si="28"/>
        <v>2.8932538951377384E-2</v>
      </c>
      <c r="H118">
        <f t="shared" si="29"/>
        <v>0.3325405829862943</v>
      </c>
      <c r="I118">
        <f t="shared" si="30"/>
        <v>0.4459561356756937</v>
      </c>
      <c r="J118">
        <f t="shared" si="31"/>
        <v>0.30245074247686188</v>
      </c>
      <c r="K118">
        <f t="shared" si="32"/>
        <v>0.47604597618512612</v>
      </c>
      <c r="L118" t="str">
        <f t="shared" si="33"/>
        <v>Average</v>
      </c>
    </row>
    <row r="119" spans="1:12" x14ac:dyDescent="0.3">
      <c r="A119" s="1" t="s">
        <v>63</v>
      </c>
      <c r="B119" s="2">
        <f t="shared" si="25"/>
        <v>278</v>
      </c>
      <c r="C119" s="2">
        <v>278</v>
      </c>
      <c r="D119">
        <v>46</v>
      </c>
      <c r="E119">
        <f t="shared" si="26"/>
        <v>0.16546762589928057</v>
      </c>
      <c r="F119">
        <f t="shared" si="27"/>
        <v>0.389248359330994</v>
      </c>
      <c r="G119">
        <f t="shared" si="28"/>
        <v>2.9243093883666499E-2</v>
      </c>
      <c r="H119">
        <f t="shared" si="29"/>
        <v>0.33193189531900769</v>
      </c>
      <c r="I119">
        <f t="shared" si="30"/>
        <v>0.44656482334298031</v>
      </c>
      <c r="J119">
        <f t="shared" si="31"/>
        <v>0.30151907767999453</v>
      </c>
      <c r="K119">
        <f t="shared" si="32"/>
        <v>0.47697764098199347</v>
      </c>
      <c r="L119" t="str">
        <f t="shared" si="33"/>
        <v>Under</v>
      </c>
    </row>
    <row r="120" spans="1:12" x14ac:dyDescent="0.3">
      <c r="A120" s="1" t="s">
        <v>62</v>
      </c>
      <c r="B120" s="2">
        <f t="shared" si="25"/>
        <v>267</v>
      </c>
      <c r="C120" s="2">
        <v>267</v>
      </c>
      <c r="D120">
        <v>77</v>
      </c>
      <c r="E120">
        <f t="shared" si="26"/>
        <v>0.28838951310861421</v>
      </c>
      <c r="F120">
        <f t="shared" si="27"/>
        <v>0.389248359330994</v>
      </c>
      <c r="G120">
        <f t="shared" si="28"/>
        <v>2.9839399970441223E-2</v>
      </c>
      <c r="H120">
        <f t="shared" si="29"/>
        <v>0.33076313538892921</v>
      </c>
      <c r="I120">
        <f t="shared" si="30"/>
        <v>0.44773358327305879</v>
      </c>
      <c r="J120">
        <f t="shared" si="31"/>
        <v>0.29973015941967029</v>
      </c>
      <c r="K120">
        <f t="shared" si="32"/>
        <v>0.4787665592423177</v>
      </c>
      <c r="L120" t="str">
        <f t="shared" si="33"/>
        <v>Under</v>
      </c>
    </row>
    <row r="121" spans="1:12" x14ac:dyDescent="0.3">
      <c r="A121" s="1" t="s">
        <v>61</v>
      </c>
      <c r="B121" s="2">
        <f t="shared" si="25"/>
        <v>237</v>
      </c>
      <c r="C121" s="2">
        <v>237</v>
      </c>
      <c r="D121">
        <v>141</v>
      </c>
      <c r="E121">
        <f t="shared" si="26"/>
        <v>0.59493670886075944</v>
      </c>
      <c r="F121">
        <f t="shared" si="27"/>
        <v>0.389248359330994</v>
      </c>
      <c r="G121">
        <f t="shared" si="28"/>
        <v>3.1671712284400362E-2</v>
      </c>
      <c r="H121">
        <f t="shared" si="29"/>
        <v>0.32717180325356932</v>
      </c>
      <c r="I121">
        <f t="shared" si="30"/>
        <v>0.45132491540841868</v>
      </c>
      <c r="J121">
        <f t="shared" si="31"/>
        <v>0.29423322247779293</v>
      </c>
      <c r="K121">
        <f t="shared" si="32"/>
        <v>0.48426349618419506</v>
      </c>
      <c r="L121" t="str">
        <f t="shared" si="33"/>
        <v>Over</v>
      </c>
    </row>
    <row r="122" spans="1:12" x14ac:dyDescent="0.3">
      <c r="A122" s="1" t="s">
        <v>60</v>
      </c>
      <c r="B122" s="2">
        <f t="shared" si="25"/>
        <v>234</v>
      </c>
      <c r="C122" s="2">
        <v>234</v>
      </c>
      <c r="D122">
        <v>168</v>
      </c>
      <c r="E122">
        <f t="shared" si="26"/>
        <v>0.71794871794871795</v>
      </c>
      <c r="F122">
        <f t="shared" si="27"/>
        <v>0.389248359330994</v>
      </c>
      <c r="G122">
        <f t="shared" si="28"/>
        <v>3.1874089501936369E-2</v>
      </c>
      <c r="H122">
        <f t="shared" si="29"/>
        <v>0.3267751439071987</v>
      </c>
      <c r="I122">
        <f t="shared" si="30"/>
        <v>0.4517215747547893</v>
      </c>
      <c r="J122">
        <f t="shared" si="31"/>
        <v>0.29362609082518487</v>
      </c>
      <c r="K122">
        <f t="shared" si="32"/>
        <v>0.48487062783680313</v>
      </c>
      <c r="L122" t="str">
        <f t="shared" si="33"/>
        <v>Over</v>
      </c>
    </row>
    <row r="123" spans="1:12" x14ac:dyDescent="0.3">
      <c r="A123" s="1" t="s">
        <v>59</v>
      </c>
      <c r="B123" s="2">
        <f t="shared" si="25"/>
        <v>250</v>
      </c>
      <c r="C123" s="2">
        <v>250</v>
      </c>
      <c r="D123">
        <v>240</v>
      </c>
      <c r="E123">
        <f t="shared" si="26"/>
        <v>0.96</v>
      </c>
      <c r="F123">
        <f t="shared" si="27"/>
        <v>0.389248359330994</v>
      </c>
      <c r="G123">
        <f t="shared" si="28"/>
        <v>3.0837255006833753E-2</v>
      </c>
      <c r="H123">
        <f t="shared" si="29"/>
        <v>0.32880733951759983</v>
      </c>
      <c r="I123">
        <f t="shared" si="30"/>
        <v>0.44968937914438817</v>
      </c>
      <c r="J123">
        <f t="shared" si="31"/>
        <v>0.29673659431049271</v>
      </c>
      <c r="K123">
        <f t="shared" si="32"/>
        <v>0.48176012435149529</v>
      </c>
      <c r="L123" t="str">
        <f t="shared" si="33"/>
        <v>Over</v>
      </c>
    </row>
    <row r="124" spans="1:12" x14ac:dyDescent="0.3">
      <c r="A124" s="1" t="s">
        <v>58</v>
      </c>
      <c r="B124" s="2">
        <f t="shared" si="25"/>
        <v>257</v>
      </c>
      <c r="C124" s="2">
        <v>257</v>
      </c>
      <c r="D124">
        <v>55</v>
      </c>
      <c r="E124">
        <f t="shared" si="26"/>
        <v>0.2140077821011673</v>
      </c>
      <c r="F124">
        <f t="shared" si="27"/>
        <v>0.389248359330994</v>
      </c>
      <c r="G124">
        <f t="shared" si="28"/>
        <v>3.041439310161851E-2</v>
      </c>
      <c r="H124">
        <f t="shared" si="29"/>
        <v>0.32963614885182174</v>
      </c>
      <c r="I124">
        <f t="shared" si="30"/>
        <v>0.44886056981016625</v>
      </c>
      <c r="J124">
        <f t="shared" si="31"/>
        <v>0.29800518002613846</v>
      </c>
      <c r="K124">
        <f t="shared" si="32"/>
        <v>0.48049153863584954</v>
      </c>
      <c r="L124" t="str">
        <f t="shared" si="33"/>
        <v>Under</v>
      </c>
    </row>
    <row r="125" spans="1:12" x14ac:dyDescent="0.3">
      <c r="A125" s="1" t="s">
        <v>57</v>
      </c>
      <c r="B125" s="2">
        <f t="shared" si="25"/>
        <v>259</v>
      </c>
      <c r="C125" s="2">
        <v>259</v>
      </c>
      <c r="D125">
        <v>53</v>
      </c>
      <c r="E125">
        <f t="shared" si="26"/>
        <v>0.20463320463320464</v>
      </c>
      <c r="F125">
        <f t="shared" si="27"/>
        <v>0.389248359330994</v>
      </c>
      <c r="G125">
        <f t="shared" si="28"/>
        <v>3.0296735433876093E-2</v>
      </c>
      <c r="H125">
        <f t="shared" si="29"/>
        <v>0.32986675788059683</v>
      </c>
      <c r="I125">
        <f t="shared" si="30"/>
        <v>0.44862996078139117</v>
      </c>
      <c r="J125">
        <f t="shared" si="31"/>
        <v>0.29835815302936575</v>
      </c>
      <c r="K125">
        <f t="shared" si="32"/>
        <v>0.48013856563262225</v>
      </c>
      <c r="L125" t="str">
        <f t="shared" si="33"/>
        <v>Under</v>
      </c>
    </row>
    <row r="126" spans="1:12" x14ac:dyDescent="0.3">
      <c r="A126" s="1" t="s">
        <v>56</v>
      </c>
      <c r="B126" s="2">
        <f t="shared" si="25"/>
        <v>261</v>
      </c>
      <c r="C126" s="2">
        <v>261</v>
      </c>
      <c r="D126">
        <v>123</v>
      </c>
      <c r="E126">
        <f t="shared" si="26"/>
        <v>0.47126436781609193</v>
      </c>
      <c r="F126">
        <f t="shared" si="27"/>
        <v>0.389248359330994</v>
      </c>
      <c r="G126">
        <f t="shared" si="28"/>
        <v>3.0180432757239677E-2</v>
      </c>
      <c r="H126">
        <f t="shared" si="29"/>
        <v>0.33009471112680422</v>
      </c>
      <c r="I126">
        <f t="shared" si="30"/>
        <v>0.44840200753518378</v>
      </c>
      <c r="J126">
        <f t="shared" si="31"/>
        <v>0.29870706105927497</v>
      </c>
      <c r="K126">
        <f t="shared" si="32"/>
        <v>0.47978965760271303</v>
      </c>
      <c r="L126" t="str">
        <f t="shared" si="33"/>
        <v>Average</v>
      </c>
    </row>
    <row r="127" spans="1:12" x14ac:dyDescent="0.3">
      <c r="A127" s="1" t="s">
        <v>55</v>
      </c>
      <c r="B127" s="2">
        <f t="shared" si="25"/>
        <v>267</v>
      </c>
      <c r="C127" s="2">
        <v>267</v>
      </c>
      <c r="D127">
        <v>112</v>
      </c>
      <c r="E127">
        <f t="shared" si="26"/>
        <v>0.41947565543071164</v>
      </c>
      <c r="F127">
        <f t="shared" si="27"/>
        <v>0.389248359330994</v>
      </c>
      <c r="G127">
        <f t="shared" si="28"/>
        <v>2.9839399970441223E-2</v>
      </c>
      <c r="H127">
        <f t="shared" si="29"/>
        <v>0.33076313538892921</v>
      </c>
      <c r="I127">
        <f t="shared" si="30"/>
        <v>0.44773358327305879</v>
      </c>
      <c r="J127">
        <f t="shared" si="31"/>
        <v>0.29973015941967029</v>
      </c>
      <c r="K127">
        <f t="shared" si="32"/>
        <v>0.4787665592423177</v>
      </c>
      <c r="L127" t="str">
        <f t="shared" si="33"/>
        <v>Average</v>
      </c>
    </row>
    <row r="128" spans="1:12" x14ac:dyDescent="0.3">
      <c r="A128" s="1" t="s">
        <v>54</v>
      </c>
      <c r="B128" s="2">
        <f t="shared" si="25"/>
        <v>258</v>
      </c>
      <c r="C128" s="2">
        <v>258</v>
      </c>
      <c r="D128">
        <v>49</v>
      </c>
      <c r="E128">
        <f t="shared" si="26"/>
        <v>0.18992248062015504</v>
      </c>
      <c r="F128">
        <f t="shared" si="27"/>
        <v>0.389248359330994</v>
      </c>
      <c r="G128">
        <f t="shared" si="28"/>
        <v>3.0355393253427728E-2</v>
      </c>
      <c r="H128">
        <f t="shared" si="29"/>
        <v>0.32975178855427567</v>
      </c>
      <c r="I128">
        <f t="shared" si="30"/>
        <v>0.44874493010771233</v>
      </c>
      <c r="J128">
        <f t="shared" si="31"/>
        <v>0.2981821795707108</v>
      </c>
      <c r="K128">
        <f t="shared" si="32"/>
        <v>0.48031453909127719</v>
      </c>
      <c r="L128" t="str">
        <f t="shared" si="33"/>
        <v>Under</v>
      </c>
    </row>
    <row r="129" spans="1:12" x14ac:dyDescent="0.3">
      <c r="A129" s="1" t="s">
        <v>52</v>
      </c>
      <c r="B129" s="2">
        <f t="shared" si="25"/>
        <v>245</v>
      </c>
      <c r="C129" s="2">
        <v>245</v>
      </c>
      <c r="D129">
        <v>34</v>
      </c>
      <c r="E129">
        <f t="shared" si="26"/>
        <v>0.13877551020408163</v>
      </c>
      <c r="F129">
        <f t="shared" si="27"/>
        <v>0.389248359330994</v>
      </c>
      <c r="G129">
        <f t="shared" si="28"/>
        <v>3.1150331612158518E-2</v>
      </c>
      <c r="H129">
        <f t="shared" si="29"/>
        <v>0.32819370937116332</v>
      </c>
      <c r="I129">
        <f t="shared" si="30"/>
        <v>0.45030300929082467</v>
      </c>
      <c r="J129">
        <f t="shared" si="31"/>
        <v>0.29579736449451843</v>
      </c>
      <c r="K129">
        <f t="shared" si="32"/>
        <v>0.48269935416746956</v>
      </c>
      <c r="L129" t="str">
        <f t="shared" si="33"/>
        <v>Under</v>
      </c>
    </row>
    <row r="130" spans="1:12" x14ac:dyDescent="0.3">
      <c r="A130" s="1" t="s">
        <v>53</v>
      </c>
      <c r="B130" s="2">
        <f t="shared" si="25"/>
        <v>250</v>
      </c>
      <c r="C130" s="2">
        <v>250</v>
      </c>
      <c r="D130">
        <v>89</v>
      </c>
      <c r="E130">
        <f t="shared" ref="E130:E161" si="34">D130/B130</f>
        <v>0.35599999999999998</v>
      </c>
      <c r="F130">
        <f t="shared" ref="F130:F161" si="35">AVERAGE($E$4:$E$179)</f>
        <v>0.389248359330994</v>
      </c>
      <c r="G130">
        <f t="shared" ref="G130:G161" si="36">SQRT(F130*(1-F130)/B130)</f>
        <v>3.0837255006833753E-2</v>
      </c>
      <c r="H130">
        <f t="shared" ref="H130:H161" si="37">F130-(1.96*G130)</f>
        <v>0.32880733951759983</v>
      </c>
      <c r="I130">
        <f t="shared" ref="I130:I161" si="38">F130+(1.96*G130)</f>
        <v>0.44968937914438817</v>
      </c>
      <c r="J130">
        <f t="shared" ref="J130:J161" si="39">F130-(3*G130)</f>
        <v>0.29673659431049271</v>
      </c>
      <c r="K130">
        <f t="shared" ref="K130:K161" si="40">F130+(3*G130)</f>
        <v>0.48176012435149529</v>
      </c>
      <c r="L130" t="str">
        <f t="shared" ref="L130:L161" si="41">IF(E130&lt;H130,"Under",IF(E130&gt;K130,"Over","Average"))</f>
        <v>Average</v>
      </c>
    </row>
    <row r="131" spans="1:12" x14ac:dyDescent="0.3">
      <c r="A131" s="1" t="s">
        <v>51</v>
      </c>
      <c r="B131" s="2">
        <f t="shared" ref="B131:B179" si="42">C131</f>
        <v>201</v>
      </c>
      <c r="C131" s="2">
        <v>201</v>
      </c>
      <c r="D131">
        <v>70</v>
      </c>
      <c r="E131">
        <f t="shared" si="34"/>
        <v>0.34825870646766172</v>
      </c>
      <c r="F131">
        <f t="shared" si="35"/>
        <v>0.389248359330994</v>
      </c>
      <c r="G131">
        <f t="shared" si="36"/>
        <v>3.4391228351253703E-2</v>
      </c>
      <c r="H131">
        <f t="shared" si="37"/>
        <v>0.32184155176253676</v>
      </c>
      <c r="I131">
        <f t="shared" si="38"/>
        <v>0.45665516689945124</v>
      </c>
      <c r="J131">
        <f t="shared" si="39"/>
        <v>0.28607467427723288</v>
      </c>
      <c r="K131">
        <f t="shared" si="40"/>
        <v>0.49242204438475512</v>
      </c>
      <c r="L131" t="str">
        <f t="shared" si="41"/>
        <v>Average</v>
      </c>
    </row>
    <row r="132" spans="1:12" x14ac:dyDescent="0.3">
      <c r="A132" s="1" t="s">
        <v>50</v>
      </c>
      <c r="B132" s="2">
        <f t="shared" si="42"/>
        <v>199</v>
      </c>
      <c r="C132" s="2">
        <v>199</v>
      </c>
      <c r="D132">
        <v>105</v>
      </c>
      <c r="E132">
        <f t="shared" si="34"/>
        <v>0.52763819095477382</v>
      </c>
      <c r="F132">
        <f t="shared" si="35"/>
        <v>0.389248359330994</v>
      </c>
      <c r="G132">
        <f t="shared" si="36"/>
        <v>3.4563616540917046E-2</v>
      </c>
      <c r="H132">
        <f t="shared" si="37"/>
        <v>0.32150367091079657</v>
      </c>
      <c r="I132">
        <f t="shared" si="38"/>
        <v>0.45699304775119143</v>
      </c>
      <c r="J132">
        <f t="shared" si="39"/>
        <v>0.2855575097082429</v>
      </c>
      <c r="K132">
        <f t="shared" si="40"/>
        <v>0.4929392089537451</v>
      </c>
      <c r="L132" t="str">
        <f t="shared" si="41"/>
        <v>Over</v>
      </c>
    </row>
    <row r="133" spans="1:12" x14ac:dyDescent="0.3">
      <c r="A133" s="1" t="s">
        <v>49</v>
      </c>
      <c r="B133" s="2">
        <f t="shared" si="42"/>
        <v>213</v>
      </c>
      <c r="C133" s="2">
        <v>213</v>
      </c>
      <c r="D133">
        <v>108</v>
      </c>
      <c r="E133">
        <f t="shared" si="34"/>
        <v>0.50704225352112675</v>
      </c>
      <c r="F133">
        <f t="shared" si="35"/>
        <v>0.389248359330994</v>
      </c>
      <c r="G133">
        <f t="shared" si="36"/>
        <v>3.3408418303834134E-2</v>
      </c>
      <c r="H133">
        <f t="shared" si="37"/>
        <v>0.32376785945547909</v>
      </c>
      <c r="I133">
        <f t="shared" si="38"/>
        <v>0.45472885920650891</v>
      </c>
      <c r="J133">
        <f t="shared" si="39"/>
        <v>0.28902310441949158</v>
      </c>
      <c r="K133">
        <f t="shared" si="40"/>
        <v>0.48947361424249641</v>
      </c>
      <c r="L133" t="str">
        <f t="shared" si="41"/>
        <v>Over</v>
      </c>
    </row>
    <row r="134" spans="1:12" x14ac:dyDescent="0.3">
      <c r="A134" s="1" t="s">
        <v>48</v>
      </c>
      <c r="B134" s="2">
        <f t="shared" si="42"/>
        <v>231</v>
      </c>
      <c r="C134" s="2">
        <v>231</v>
      </c>
      <c r="D134">
        <v>36</v>
      </c>
      <c r="E134">
        <f t="shared" si="34"/>
        <v>0.15584415584415584</v>
      </c>
      <c r="F134">
        <f t="shared" si="35"/>
        <v>0.389248359330994</v>
      </c>
      <c r="G134">
        <f t="shared" si="36"/>
        <v>3.2080396442121017E-2</v>
      </c>
      <c r="H134">
        <f t="shared" si="37"/>
        <v>0.32637078230443684</v>
      </c>
      <c r="I134">
        <f t="shared" si="38"/>
        <v>0.45212593635755116</v>
      </c>
      <c r="J134">
        <f t="shared" si="39"/>
        <v>0.29300717000463095</v>
      </c>
      <c r="K134">
        <f t="shared" si="40"/>
        <v>0.48548954865735705</v>
      </c>
      <c r="L134" t="str">
        <f t="shared" si="41"/>
        <v>Under</v>
      </c>
    </row>
    <row r="135" spans="1:12" x14ac:dyDescent="0.3">
      <c r="A135" s="1" t="s">
        <v>47</v>
      </c>
      <c r="B135" s="2">
        <f t="shared" si="42"/>
        <v>219</v>
      </c>
      <c r="C135" s="2">
        <v>219</v>
      </c>
      <c r="D135">
        <v>40</v>
      </c>
      <c r="E135">
        <f t="shared" si="34"/>
        <v>0.18264840182648401</v>
      </c>
      <c r="F135">
        <f t="shared" si="35"/>
        <v>0.389248359330994</v>
      </c>
      <c r="G135">
        <f t="shared" si="36"/>
        <v>3.2947590462762723E-2</v>
      </c>
      <c r="H135">
        <f t="shared" si="37"/>
        <v>0.3246710820239791</v>
      </c>
      <c r="I135">
        <f t="shared" si="38"/>
        <v>0.4538256366380089</v>
      </c>
      <c r="J135">
        <f t="shared" si="39"/>
        <v>0.29040558794270582</v>
      </c>
      <c r="K135">
        <f t="shared" si="40"/>
        <v>0.48809113071928217</v>
      </c>
      <c r="L135" t="str">
        <f t="shared" si="41"/>
        <v>Under</v>
      </c>
    </row>
    <row r="136" spans="1:12" x14ac:dyDescent="0.3">
      <c r="A136" s="1" t="s">
        <v>46</v>
      </c>
      <c r="B136" s="2">
        <f t="shared" si="42"/>
        <v>194</v>
      </c>
      <c r="C136" s="2">
        <v>194</v>
      </c>
      <c r="D136">
        <v>109</v>
      </c>
      <c r="E136">
        <f t="shared" si="34"/>
        <v>0.56185567010309279</v>
      </c>
      <c r="F136">
        <f t="shared" si="35"/>
        <v>0.389248359330994</v>
      </c>
      <c r="G136">
        <f t="shared" si="36"/>
        <v>3.5006190475306211E-2</v>
      </c>
      <c r="H136">
        <f t="shared" si="37"/>
        <v>0.32063622599939384</v>
      </c>
      <c r="I136">
        <f t="shared" si="38"/>
        <v>0.45786049266259415</v>
      </c>
      <c r="J136">
        <f t="shared" si="39"/>
        <v>0.28422978790507536</v>
      </c>
      <c r="K136">
        <f t="shared" si="40"/>
        <v>0.49426693075691264</v>
      </c>
      <c r="L136" t="str">
        <f t="shared" si="41"/>
        <v>Over</v>
      </c>
    </row>
    <row r="137" spans="1:12" x14ac:dyDescent="0.3">
      <c r="A137" s="1" t="s">
        <v>45</v>
      </c>
      <c r="B137" s="2">
        <f t="shared" si="42"/>
        <v>195</v>
      </c>
      <c r="C137" s="2">
        <v>195</v>
      </c>
      <c r="D137">
        <v>96</v>
      </c>
      <c r="E137">
        <f t="shared" si="34"/>
        <v>0.49230769230769234</v>
      </c>
      <c r="F137">
        <f t="shared" si="35"/>
        <v>0.389248359330994</v>
      </c>
      <c r="G137">
        <f t="shared" si="36"/>
        <v>3.4916315640298311E-2</v>
      </c>
      <c r="H137">
        <f t="shared" si="37"/>
        <v>0.32081238067600931</v>
      </c>
      <c r="I137">
        <f t="shared" si="38"/>
        <v>0.45768433798597868</v>
      </c>
      <c r="J137">
        <f t="shared" si="39"/>
        <v>0.28449941241009907</v>
      </c>
      <c r="K137">
        <f t="shared" si="40"/>
        <v>0.49399730625188892</v>
      </c>
      <c r="L137" t="str">
        <f t="shared" si="41"/>
        <v>Average</v>
      </c>
    </row>
    <row r="138" spans="1:12" x14ac:dyDescent="0.3">
      <c r="A138" s="1" t="s">
        <v>44</v>
      </c>
      <c r="B138" s="2">
        <f t="shared" si="42"/>
        <v>211</v>
      </c>
      <c r="C138" s="2">
        <v>211</v>
      </c>
      <c r="D138">
        <v>99</v>
      </c>
      <c r="E138">
        <f t="shared" si="34"/>
        <v>0.46919431279620855</v>
      </c>
      <c r="F138">
        <f t="shared" si="35"/>
        <v>0.389248359330994</v>
      </c>
      <c r="G138">
        <f t="shared" si="36"/>
        <v>3.3566378609171318E-2</v>
      </c>
      <c r="H138">
        <f t="shared" si="37"/>
        <v>0.32345825725701821</v>
      </c>
      <c r="I138">
        <f t="shared" si="38"/>
        <v>0.45503846140496979</v>
      </c>
      <c r="J138">
        <f t="shared" si="39"/>
        <v>0.28854922350348006</v>
      </c>
      <c r="K138">
        <f t="shared" si="40"/>
        <v>0.48994749515850794</v>
      </c>
      <c r="L138" t="str">
        <f t="shared" si="41"/>
        <v>Average</v>
      </c>
    </row>
    <row r="139" spans="1:12" x14ac:dyDescent="0.3">
      <c r="A139" s="1" t="s">
        <v>43</v>
      </c>
      <c r="B139" s="2">
        <f t="shared" si="42"/>
        <v>215</v>
      </c>
      <c r="C139" s="2">
        <v>215</v>
      </c>
      <c r="D139">
        <v>14</v>
      </c>
      <c r="E139">
        <f t="shared" si="34"/>
        <v>6.5116279069767441E-2</v>
      </c>
      <c r="F139">
        <f t="shared" si="35"/>
        <v>0.389248359330994</v>
      </c>
      <c r="G139">
        <f t="shared" si="36"/>
        <v>3.3252667253685003E-2</v>
      </c>
      <c r="H139">
        <f t="shared" si="37"/>
        <v>0.32407313151377137</v>
      </c>
      <c r="I139">
        <f t="shared" si="38"/>
        <v>0.45442358714821662</v>
      </c>
      <c r="J139">
        <f t="shared" si="39"/>
        <v>0.28949035756993902</v>
      </c>
      <c r="K139">
        <f t="shared" si="40"/>
        <v>0.48900636109204898</v>
      </c>
      <c r="L139" t="str">
        <f t="shared" si="41"/>
        <v>Under</v>
      </c>
    </row>
    <row r="140" spans="1:12" x14ac:dyDescent="0.3">
      <c r="A140" s="1" t="s">
        <v>42</v>
      </c>
      <c r="B140" s="2">
        <f t="shared" si="42"/>
        <v>212</v>
      </c>
      <c r="C140" s="2">
        <v>212</v>
      </c>
      <c r="D140">
        <v>44</v>
      </c>
      <c r="E140">
        <f t="shared" si="34"/>
        <v>0.20754716981132076</v>
      </c>
      <c r="F140">
        <f t="shared" si="35"/>
        <v>0.389248359330994</v>
      </c>
      <c r="G140">
        <f t="shared" si="36"/>
        <v>3.3487119044937667E-2</v>
      </c>
      <c r="H140">
        <f t="shared" si="37"/>
        <v>0.32361360600291617</v>
      </c>
      <c r="I140">
        <f t="shared" si="38"/>
        <v>0.45488311265907183</v>
      </c>
      <c r="J140">
        <f t="shared" si="39"/>
        <v>0.28878700219618103</v>
      </c>
      <c r="K140">
        <f t="shared" si="40"/>
        <v>0.48970971646580697</v>
      </c>
      <c r="L140" t="str">
        <f t="shared" si="41"/>
        <v>Under</v>
      </c>
    </row>
    <row r="141" spans="1:12" x14ac:dyDescent="0.3">
      <c r="A141" s="1" t="s">
        <v>41</v>
      </c>
      <c r="B141" s="2">
        <f t="shared" si="42"/>
        <v>210</v>
      </c>
      <c r="C141" s="2">
        <v>210</v>
      </c>
      <c r="D141">
        <v>102</v>
      </c>
      <c r="E141">
        <f t="shared" si="34"/>
        <v>0.48571428571428571</v>
      </c>
      <c r="F141">
        <f t="shared" si="35"/>
        <v>0.389248359330994</v>
      </c>
      <c r="G141">
        <f t="shared" si="36"/>
        <v>3.3646203641302774E-2</v>
      </c>
      <c r="H141">
        <f t="shared" si="37"/>
        <v>0.32330180019404053</v>
      </c>
      <c r="I141">
        <f t="shared" si="38"/>
        <v>0.45519491846794746</v>
      </c>
      <c r="J141">
        <f t="shared" si="39"/>
        <v>0.28830974840708568</v>
      </c>
      <c r="K141">
        <f t="shared" si="40"/>
        <v>0.49018697025490232</v>
      </c>
      <c r="L141" t="str">
        <f t="shared" si="41"/>
        <v>Average</v>
      </c>
    </row>
    <row r="142" spans="1:12" x14ac:dyDescent="0.3">
      <c r="A142" s="1" t="s">
        <v>40</v>
      </c>
      <c r="B142" s="2">
        <f t="shared" si="42"/>
        <v>216</v>
      </c>
      <c r="C142" s="2">
        <v>216</v>
      </c>
      <c r="D142">
        <v>197</v>
      </c>
      <c r="E142">
        <f t="shared" si="34"/>
        <v>0.91203703703703709</v>
      </c>
      <c r="F142">
        <f t="shared" si="35"/>
        <v>0.389248359330994</v>
      </c>
      <c r="G142">
        <f t="shared" si="36"/>
        <v>3.3175604190060673E-2</v>
      </c>
      <c r="H142">
        <f t="shared" si="37"/>
        <v>0.32422417511847507</v>
      </c>
      <c r="I142">
        <f t="shared" si="38"/>
        <v>0.45427254354351293</v>
      </c>
      <c r="J142">
        <f t="shared" si="39"/>
        <v>0.28972154676081197</v>
      </c>
      <c r="K142">
        <f t="shared" si="40"/>
        <v>0.48877517190117603</v>
      </c>
      <c r="L142" t="str">
        <f t="shared" si="41"/>
        <v>Over</v>
      </c>
    </row>
    <row r="143" spans="1:12" x14ac:dyDescent="0.3">
      <c r="A143" s="1" t="s">
        <v>39</v>
      </c>
      <c r="B143" s="2">
        <f t="shared" si="42"/>
        <v>216</v>
      </c>
      <c r="C143" s="2">
        <v>216</v>
      </c>
      <c r="D143">
        <v>63</v>
      </c>
      <c r="E143">
        <f t="shared" si="34"/>
        <v>0.29166666666666669</v>
      </c>
      <c r="F143">
        <f t="shared" si="35"/>
        <v>0.389248359330994</v>
      </c>
      <c r="G143">
        <f t="shared" si="36"/>
        <v>3.3175604190060673E-2</v>
      </c>
      <c r="H143">
        <f t="shared" si="37"/>
        <v>0.32422417511847507</v>
      </c>
      <c r="I143">
        <f t="shared" si="38"/>
        <v>0.45427254354351293</v>
      </c>
      <c r="J143">
        <f t="shared" si="39"/>
        <v>0.28972154676081197</v>
      </c>
      <c r="K143">
        <f t="shared" si="40"/>
        <v>0.48877517190117603</v>
      </c>
      <c r="L143" t="str">
        <f t="shared" si="41"/>
        <v>Under</v>
      </c>
    </row>
    <row r="144" spans="1:12" x14ac:dyDescent="0.3">
      <c r="A144" s="1" t="s">
        <v>38</v>
      </c>
      <c r="B144" s="2">
        <f t="shared" si="42"/>
        <v>189</v>
      </c>
      <c r="C144" s="2">
        <v>189</v>
      </c>
      <c r="D144">
        <v>49</v>
      </c>
      <c r="E144">
        <f t="shared" si="34"/>
        <v>0.25925925925925924</v>
      </c>
      <c r="F144">
        <f t="shared" si="35"/>
        <v>0.389248359330994</v>
      </c>
      <c r="G144">
        <f t="shared" si="36"/>
        <v>3.5466212708122578E-2</v>
      </c>
      <c r="H144">
        <f t="shared" si="37"/>
        <v>0.31973458242307373</v>
      </c>
      <c r="I144">
        <f t="shared" si="38"/>
        <v>0.45876213623891426</v>
      </c>
      <c r="J144">
        <f t="shared" si="39"/>
        <v>0.28284972120662627</v>
      </c>
      <c r="K144">
        <f t="shared" si="40"/>
        <v>0.49564699745536173</v>
      </c>
      <c r="L144" t="str">
        <f t="shared" si="41"/>
        <v>Under</v>
      </c>
    </row>
    <row r="145" spans="1:12" x14ac:dyDescent="0.3">
      <c r="A145" s="1" t="s">
        <v>37</v>
      </c>
      <c r="B145" s="2">
        <f t="shared" si="42"/>
        <v>166</v>
      </c>
      <c r="C145" s="2">
        <v>166</v>
      </c>
      <c r="D145">
        <v>130</v>
      </c>
      <c r="E145">
        <f t="shared" si="34"/>
        <v>0.7831325301204819</v>
      </c>
      <c r="F145">
        <f t="shared" si="35"/>
        <v>0.389248359330994</v>
      </c>
      <c r="G145">
        <f t="shared" si="36"/>
        <v>3.7843532821877274E-2</v>
      </c>
      <c r="H145">
        <f t="shared" si="37"/>
        <v>0.31507503500011452</v>
      </c>
      <c r="I145">
        <f t="shared" si="38"/>
        <v>0.46342168366187347</v>
      </c>
      <c r="J145">
        <f t="shared" si="39"/>
        <v>0.27571776086536215</v>
      </c>
      <c r="K145">
        <f t="shared" si="40"/>
        <v>0.50277895779662585</v>
      </c>
      <c r="L145" t="str">
        <f t="shared" si="41"/>
        <v>Over</v>
      </c>
    </row>
    <row r="146" spans="1:12" x14ac:dyDescent="0.3">
      <c r="A146" s="1" t="s">
        <v>36</v>
      </c>
      <c r="B146" s="2">
        <f t="shared" si="42"/>
        <v>196</v>
      </c>
      <c r="C146" s="2">
        <v>196</v>
      </c>
      <c r="D146">
        <v>77</v>
      </c>
      <c r="E146">
        <f t="shared" si="34"/>
        <v>0.39285714285714285</v>
      </c>
      <c r="F146">
        <f t="shared" si="35"/>
        <v>0.389248359330994</v>
      </c>
      <c r="G146">
        <f t="shared" si="36"/>
        <v>3.4827129503223531E-2</v>
      </c>
      <c r="H146">
        <f t="shared" si="37"/>
        <v>0.32098718550467586</v>
      </c>
      <c r="I146">
        <f t="shared" si="38"/>
        <v>0.45750953315731213</v>
      </c>
      <c r="J146">
        <f t="shared" si="39"/>
        <v>0.28476697082132341</v>
      </c>
      <c r="K146">
        <f t="shared" si="40"/>
        <v>0.49372974784066459</v>
      </c>
      <c r="L146" t="str">
        <f t="shared" si="41"/>
        <v>Average</v>
      </c>
    </row>
    <row r="147" spans="1:12" x14ac:dyDescent="0.3">
      <c r="A147" s="1" t="s">
        <v>35</v>
      </c>
      <c r="B147" s="2">
        <f t="shared" si="42"/>
        <v>204</v>
      </c>
      <c r="C147" s="2">
        <v>204</v>
      </c>
      <c r="D147">
        <v>49</v>
      </c>
      <c r="E147">
        <f t="shared" si="34"/>
        <v>0.24019607843137256</v>
      </c>
      <c r="F147">
        <f t="shared" si="35"/>
        <v>0.389248359330994</v>
      </c>
      <c r="G147">
        <f t="shared" si="36"/>
        <v>3.4137415079059756E-2</v>
      </c>
      <c r="H147">
        <f t="shared" si="37"/>
        <v>0.3223390257760369</v>
      </c>
      <c r="I147">
        <f t="shared" si="38"/>
        <v>0.45615769288595109</v>
      </c>
      <c r="J147">
        <f t="shared" si="39"/>
        <v>0.28683611409381471</v>
      </c>
      <c r="K147">
        <f t="shared" si="40"/>
        <v>0.49166060456817329</v>
      </c>
      <c r="L147" t="str">
        <f t="shared" si="41"/>
        <v>Under</v>
      </c>
    </row>
    <row r="148" spans="1:12" x14ac:dyDescent="0.3">
      <c r="A148" s="1" t="s">
        <v>34</v>
      </c>
      <c r="B148" s="2">
        <f t="shared" si="42"/>
        <v>181</v>
      </c>
      <c r="C148" s="2">
        <v>181</v>
      </c>
      <c r="D148">
        <v>100</v>
      </c>
      <c r="E148">
        <f t="shared" si="34"/>
        <v>0.5524861878453039</v>
      </c>
      <c r="F148">
        <f t="shared" si="35"/>
        <v>0.389248359330994</v>
      </c>
      <c r="G148">
        <f t="shared" si="36"/>
        <v>3.6241522086473243E-2</v>
      </c>
      <c r="H148">
        <f t="shared" si="37"/>
        <v>0.31821497604150645</v>
      </c>
      <c r="I148">
        <f t="shared" si="38"/>
        <v>0.46028174262048155</v>
      </c>
      <c r="J148">
        <f t="shared" si="39"/>
        <v>0.28052379307157427</v>
      </c>
      <c r="K148">
        <f t="shared" si="40"/>
        <v>0.49797292559041373</v>
      </c>
      <c r="L148" t="str">
        <f t="shared" si="41"/>
        <v>Over</v>
      </c>
    </row>
    <row r="149" spans="1:12" x14ac:dyDescent="0.3">
      <c r="A149" s="1" t="s">
        <v>33</v>
      </c>
      <c r="B149" s="2">
        <f t="shared" si="42"/>
        <v>191</v>
      </c>
      <c r="C149" s="2">
        <v>191</v>
      </c>
      <c r="D149">
        <v>178</v>
      </c>
      <c r="E149">
        <f t="shared" si="34"/>
        <v>0.93193717277486909</v>
      </c>
      <c r="F149">
        <f t="shared" si="35"/>
        <v>0.389248359330994</v>
      </c>
      <c r="G149">
        <f t="shared" si="36"/>
        <v>3.5280037077268227E-2</v>
      </c>
      <c r="H149">
        <f t="shared" si="37"/>
        <v>0.32009948665954829</v>
      </c>
      <c r="I149">
        <f t="shared" si="38"/>
        <v>0.4583972320024397</v>
      </c>
      <c r="J149">
        <f t="shared" si="39"/>
        <v>0.2834082480991893</v>
      </c>
      <c r="K149">
        <f t="shared" si="40"/>
        <v>0.4950884705627987</v>
      </c>
      <c r="L149" t="str">
        <f t="shared" si="41"/>
        <v>Over</v>
      </c>
    </row>
    <row r="150" spans="1:12" x14ac:dyDescent="0.3">
      <c r="A150" s="1" t="s">
        <v>32</v>
      </c>
      <c r="B150" s="2">
        <f t="shared" si="42"/>
        <v>186</v>
      </c>
      <c r="C150" s="2">
        <v>186</v>
      </c>
      <c r="D150">
        <v>70</v>
      </c>
      <c r="E150">
        <f t="shared" si="34"/>
        <v>0.37634408602150538</v>
      </c>
      <c r="F150">
        <f t="shared" si="35"/>
        <v>0.389248359330994</v>
      </c>
      <c r="G150">
        <f t="shared" si="36"/>
        <v>3.5751086462859516E-2</v>
      </c>
      <c r="H150">
        <f t="shared" si="37"/>
        <v>0.31917622986378935</v>
      </c>
      <c r="I150">
        <f t="shared" si="38"/>
        <v>0.45932048879819865</v>
      </c>
      <c r="J150">
        <f t="shared" si="39"/>
        <v>0.28199509994241545</v>
      </c>
      <c r="K150">
        <f t="shared" si="40"/>
        <v>0.49650161871957255</v>
      </c>
      <c r="L150" t="str">
        <f t="shared" si="41"/>
        <v>Average</v>
      </c>
    </row>
    <row r="151" spans="1:12" x14ac:dyDescent="0.3">
      <c r="A151" s="1" t="s">
        <v>31</v>
      </c>
      <c r="B151" s="2">
        <f t="shared" si="42"/>
        <v>176</v>
      </c>
      <c r="C151" s="2">
        <v>176</v>
      </c>
      <c r="D151">
        <v>96</v>
      </c>
      <c r="E151">
        <f t="shared" si="34"/>
        <v>0.54545454545454541</v>
      </c>
      <c r="F151">
        <f t="shared" si="35"/>
        <v>0.389248359330994</v>
      </c>
      <c r="G151">
        <f t="shared" si="36"/>
        <v>3.6752711255052896E-2</v>
      </c>
      <c r="H151">
        <f t="shared" si="37"/>
        <v>0.31721304527109034</v>
      </c>
      <c r="I151">
        <f t="shared" si="38"/>
        <v>0.46128367339089765</v>
      </c>
      <c r="J151">
        <f t="shared" si="39"/>
        <v>0.2789902255658353</v>
      </c>
      <c r="K151">
        <f t="shared" si="40"/>
        <v>0.49950649309615269</v>
      </c>
      <c r="L151" t="str">
        <f t="shared" si="41"/>
        <v>Over</v>
      </c>
    </row>
    <row r="152" spans="1:12" x14ac:dyDescent="0.3">
      <c r="A152" s="1" t="s">
        <v>30</v>
      </c>
      <c r="B152" s="2">
        <f t="shared" si="42"/>
        <v>170</v>
      </c>
      <c r="C152" s="2">
        <v>170</v>
      </c>
      <c r="D152">
        <v>76</v>
      </c>
      <c r="E152">
        <f t="shared" si="34"/>
        <v>0.44705882352941179</v>
      </c>
      <c r="F152">
        <f t="shared" si="35"/>
        <v>0.389248359330994</v>
      </c>
      <c r="G152">
        <f t="shared" si="36"/>
        <v>3.7395664587436067E-2</v>
      </c>
      <c r="H152">
        <f t="shared" si="37"/>
        <v>0.31595285673961931</v>
      </c>
      <c r="I152">
        <f t="shared" si="38"/>
        <v>0.46254386192236868</v>
      </c>
      <c r="J152">
        <f t="shared" si="39"/>
        <v>0.27706136556868577</v>
      </c>
      <c r="K152">
        <f t="shared" si="40"/>
        <v>0.50143535309330223</v>
      </c>
      <c r="L152" t="str">
        <f t="shared" si="41"/>
        <v>Average</v>
      </c>
    </row>
    <row r="153" spans="1:12" x14ac:dyDescent="0.3">
      <c r="A153" s="1" t="s">
        <v>29</v>
      </c>
      <c r="B153" s="2">
        <f t="shared" si="42"/>
        <v>170</v>
      </c>
      <c r="C153" s="2">
        <v>170</v>
      </c>
      <c r="D153">
        <v>60</v>
      </c>
      <c r="E153">
        <f t="shared" si="34"/>
        <v>0.35294117647058826</v>
      </c>
      <c r="F153">
        <f t="shared" si="35"/>
        <v>0.389248359330994</v>
      </c>
      <c r="G153">
        <f t="shared" si="36"/>
        <v>3.7395664587436067E-2</v>
      </c>
      <c r="H153">
        <f t="shared" si="37"/>
        <v>0.31595285673961931</v>
      </c>
      <c r="I153">
        <f t="shared" si="38"/>
        <v>0.46254386192236868</v>
      </c>
      <c r="J153">
        <f t="shared" si="39"/>
        <v>0.27706136556868577</v>
      </c>
      <c r="K153">
        <f t="shared" si="40"/>
        <v>0.50143535309330223</v>
      </c>
      <c r="L153" t="str">
        <f t="shared" si="41"/>
        <v>Average</v>
      </c>
    </row>
    <row r="154" spans="1:12" x14ac:dyDescent="0.3">
      <c r="A154" s="1" t="s">
        <v>27</v>
      </c>
      <c r="B154" s="2">
        <f t="shared" si="42"/>
        <v>124</v>
      </c>
      <c r="C154" s="2">
        <v>124</v>
      </c>
      <c r="D154">
        <v>71</v>
      </c>
      <c r="E154">
        <f t="shared" si="34"/>
        <v>0.57258064516129037</v>
      </c>
      <c r="F154">
        <f t="shared" si="35"/>
        <v>0.389248359330994</v>
      </c>
      <c r="G154">
        <f t="shared" si="36"/>
        <v>4.3785959792064455E-2</v>
      </c>
      <c r="H154">
        <f t="shared" si="37"/>
        <v>0.30342787813854766</v>
      </c>
      <c r="I154">
        <f t="shared" si="38"/>
        <v>0.47506884052344034</v>
      </c>
      <c r="J154">
        <f t="shared" si="39"/>
        <v>0.25789047995480063</v>
      </c>
      <c r="K154">
        <f t="shared" si="40"/>
        <v>0.52060623870718736</v>
      </c>
      <c r="L154" t="str">
        <f t="shared" si="41"/>
        <v>Over</v>
      </c>
    </row>
    <row r="155" spans="1:12" x14ac:dyDescent="0.3">
      <c r="A155" s="1" t="s">
        <v>28</v>
      </c>
      <c r="B155" s="2">
        <f t="shared" si="42"/>
        <v>154</v>
      </c>
      <c r="C155" s="2">
        <v>154</v>
      </c>
      <c r="D155">
        <v>78</v>
      </c>
      <c r="E155">
        <f t="shared" si="34"/>
        <v>0.50649350649350644</v>
      </c>
      <c r="F155">
        <f t="shared" si="35"/>
        <v>0.389248359330994</v>
      </c>
      <c r="G155">
        <f t="shared" si="36"/>
        <v>3.9290301014696695E-2</v>
      </c>
      <c r="H155">
        <f t="shared" si="37"/>
        <v>0.31223936934218849</v>
      </c>
      <c r="I155">
        <f t="shared" si="38"/>
        <v>0.46625734931979951</v>
      </c>
      <c r="J155">
        <f t="shared" si="39"/>
        <v>0.27137745628690391</v>
      </c>
      <c r="K155">
        <f t="shared" si="40"/>
        <v>0.50711926237508409</v>
      </c>
      <c r="L155" t="str">
        <f t="shared" si="41"/>
        <v>Average</v>
      </c>
    </row>
    <row r="156" spans="1:12" x14ac:dyDescent="0.3">
      <c r="A156" s="1" t="s">
        <v>26</v>
      </c>
      <c r="B156" s="2">
        <f t="shared" si="42"/>
        <v>164</v>
      </c>
      <c r="C156" s="2">
        <v>164</v>
      </c>
      <c r="D156">
        <v>57</v>
      </c>
      <c r="E156">
        <f t="shared" si="34"/>
        <v>0.34756097560975607</v>
      </c>
      <c r="F156">
        <f t="shared" si="35"/>
        <v>0.389248359330994</v>
      </c>
      <c r="G156">
        <f t="shared" si="36"/>
        <v>3.8073586812100553E-2</v>
      </c>
      <c r="H156">
        <f t="shared" si="37"/>
        <v>0.3146241291792769</v>
      </c>
      <c r="I156">
        <f t="shared" si="38"/>
        <v>0.4638725894827111</v>
      </c>
      <c r="J156">
        <f t="shared" si="39"/>
        <v>0.2750275988946923</v>
      </c>
      <c r="K156">
        <f t="shared" si="40"/>
        <v>0.50346911976729569</v>
      </c>
      <c r="L156" t="str">
        <f t="shared" si="41"/>
        <v>Average</v>
      </c>
    </row>
    <row r="157" spans="1:12" x14ac:dyDescent="0.3">
      <c r="A157" s="1" t="s">
        <v>25</v>
      </c>
      <c r="B157" s="2">
        <f t="shared" si="42"/>
        <v>163</v>
      </c>
      <c r="C157" s="2">
        <v>163</v>
      </c>
      <c r="D157">
        <v>52</v>
      </c>
      <c r="E157">
        <f t="shared" si="34"/>
        <v>0.31901840490797545</v>
      </c>
      <c r="F157">
        <f t="shared" si="35"/>
        <v>0.389248359330994</v>
      </c>
      <c r="G157">
        <f t="shared" si="36"/>
        <v>3.8190198377077218E-2</v>
      </c>
      <c r="H157">
        <f t="shared" si="37"/>
        <v>0.31439557051192268</v>
      </c>
      <c r="I157">
        <f t="shared" si="38"/>
        <v>0.46410114815006531</v>
      </c>
      <c r="J157">
        <f t="shared" si="39"/>
        <v>0.27467776419976231</v>
      </c>
      <c r="K157">
        <f t="shared" si="40"/>
        <v>0.50381895446222569</v>
      </c>
      <c r="L157" t="str">
        <f t="shared" si="41"/>
        <v>Average</v>
      </c>
    </row>
    <row r="158" spans="1:12" x14ac:dyDescent="0.3">
      <c r="A158" s="1" t="s">
        <v>24</v>
      </c>
      <c r="B158" s="2">
        <f t="shared" si="42"/>
        <v>147</v>
      </c>
      <c r="C158" s="2">
        <v>147</v>
      </c>
      <c r="D158">
        <v>94</v>
      </c>
      <c r="E158">
        <f t="shared" si="34"/>
        <v>0.63945578231292521</v>
      </c>
      <c r="F158">
        <f t="shared" si="35"/>
        <v>0.389248359330994</v>
      </c>
      <c r="G158">
        <f t="shared" si="36"/>
        <v>4.0214905187576123E-2</v>
      </c>
      <c r="H158">
        <f t="shared" si="37"/>
        <v>0.3104271451633448</v>
      </c>
      <c r="I158">
        <f t="shared" si="38"/>
        <v>0.4680695734986432</v>
      </c>
      <c r="J158">
        <f t="shared" si="39"/>
        <v>0.26860364376826562</v>
      </c>
      <c r="K158">
        <f t="shared" si="40"/>
        <v>0.50989307489372238</v>
      </c>
      <c r="L158" t="str">
        <f t="shared" si="41"/>
        <v>Over</v>
      </c>
    </row>
    <row r="159" spans="1:12" x14ac:dyDescent="0.3">
      <c r="A159" s="1" t="s">
        <v>23</v>
      </c>
      <c r="B159" s="2">
        <f t="shared" si="42"/>
        <v>149</v>
      </c>
      <c r="C159" s="2">
        <v>149</v>
      </c>
      <c r="D159">
        <v>55</v>
      </c>
      <c r="E159">
        <f t="shared" si="34"/>
        <v>0.36912751677852351</v>
      </c>
      <c r="F159">
        <f t="shared" si="35"/>
        <v>0.389248359330994</v>
      </c>
      <c r="G159">
        <f t="shared" si="36"/>
        <v>3.9944094664727606E-2</v>
      </c>
      <c r="H159">
        <f t="shared" si="37"/>
        <v>0.31095793378812786</v>
      </c>
      <c r="I159">
        <f t="shared" si="38"/>
        <v>0.46753878487386014</v>
      </c>
      <c r="J159">
        <f t="shared" si="39"/>
        <v>0.26941607533681117</v>
      </c>
      <c r="K159">
        <f t="shared" si="40"/>
        <v>0.50908064332517677</v>
      </c>
      <c r="L159" t="str">
        <f t="shared" si="41"/>
        <v>Average</v>
      </c>
    </row>
    <row r="160" spans="1:12" x14ac:dyDescent="0.3">
      <c r="A160" s="1" t="s">
        <v>22</v>
      </c>
      <c r="B160" s="2">
        <f t="shared" si="42"/>
        <v>148</v>
      </c>
      <c r="C160" s="2">
        <v>148</v>
      </c>
      <c r="D160">
        <v>51</v>
      </c>
      <c r="E160">
        <f t="shared" si="34"/>
        <v>0.34459459459459457</v>
      </c>
      <c r="F160">
        <f t="shared" si="35"/>
        <v>0.389248359330994</v>
      </c>
      <c r="G160">
        <f t="shared" si="36"/>
        <v>4.0078813747577359E-2</v>
      </c>
      <c r="H160">
        <f t="shared" si="37"/>
        <v>0.31069388438574236</v>
      </c>
      <c r="I160">
        <f t="shared" si="38"/>
        <v>0.46780283427624564</v>
      </c>
      <c r="J160">
        <f t="shared" si="39"/>
        <v>0.26901191808826191</v>
      </c>
      <c r="K160">
        <f t="shared" si="40"/>
        <v>0.50948480057372603</v>
      </c>
      <c r="L160" t="str">
        <f t="shared" si="41"/>
        <v>Average</v>
      </c>
    </row>
    <row r="161" spans="1:12" x14ac:dyDescent="0.3">
      <c r="A161" s="1" t="s">
        <v>21</v>
      </c>
      <c r="B161" s="2">
        <f t="shared" si="42"/>
        <v>133</v>
      </c>
      <c r="C161" s="2">
        <v>133</v>
      </c>
      <c r="D161">
        <v>94</v>
      </c>
      <c r="E161">
        <f t="shared" si="34"/>
        <v>0.70676691729323304</v>
      </c>
      <c r="F161">
        <f t="shared" si="35"/>
        <v>0.389248359330994</v>
      </c>
      <c r="G161">
        <f t="shared" si="36"/>
        <v>4.2278531683013834E-2</v>
      </c>
      <c r="H161">
        <f t="shared" si="37"/>
        <v>0.30638243723228686</v>
      </c>
      <c r="I161">
        <f t="shared" si="38"/>
        <v>0.47211428142970113</v>
      </c>
      <c r="J161">
        <f t="shared" si="39"/>
        <v>0.26241276428195248</v>
      </c>
      <c r="K161">
        <f t="shared" si="40"/>
        <v>0.51608395438003551</v>
      </c>
      <c r="L161" t="str">
        <f t="shared" si="41"/>
        <v>Over</v>
      </c>
    </row>
    <row r="162" spans="1:12" x14ac:dyDescent="0.3">
      <c r="A162" s="1" t="s">
        <v>19</v>
      </c>
      <c r="B162" s="2">
        <f t="shared" si="42"/>
        <v>139</v>
      </c>
      <c r="C162" s="2">
        <v>139</v>
      </c>
      <c r="D162">
        <v>32</v>
      </c>
      <c r="E162">
        <f t="shared" ref="E162:E179" si="43">D162/B162</f>
        <v>0.23021582733812951</v>
      </c>
      <c r="F162">
        <f t="shared" ref="F162:F179" si="44">AVERAGE($E$4:$E$179)</f>
        <v>0.389248359330994</v>
      </c>
      <c r="G162">
        <f t="shared" ref="G162:G179" si="45">SQRT(F162*(1-F162)/B162)</f>
        <v>4.1355979976030868E-2</v>
      </c>
      <c r="H162">
        <f t="shared" ref="H162:H179" si="46">F162-(1.96*G162)</f>
        <v>0.30819063857797346</v>
      </c>
      <c r="I162">
        <f t="shared" ref="I162:I179" si="47">F162+(1.96*G162)</f>
        <v>0.47030608008401453</v>
      </c>
      <c r="J162">
        <f t="shared" ref="J162:J179" si="48">F162-(3*G162)</f>
        <v>0.26518041940290138</v>
      </c>
      <c r="K162">
        <f t="shared" ref="K162:K179" si="49">F162+(3*G162)</f>
        <v>0.51331629925908662</v>
      </c>
      <c r="L162" t="str">
        <f t="shared" ref="L162:L179" si="50">IF(E162&lt;H162,"Under",IF(E162&gt;K162,"Over","Average"))</f>
        <v>Under</v>
      </c>
    </row>
    <row r="163" spans="1:12" x14ac:dyDescent="0.3">
      <c r="A163" s="1" t="s">
        <v>20</v>
      </c>
      <c r="B163" s="2">
        <f t="shared" si="42"/>
        <v>133</v>
      </c>
      <c r="C163" s="2">
        <v>133</v>
      </c>
      <c r="D163">
        <v>67</v>
      </c>
      <c r="E163">
        <f t="shared" si="43"/>
        <v>0.50375939849624063</v>
      </c>
      <c r="F163">
        <f t="shared" si="44"/>
        <v>0.389248359330994</v>
      </c>
      <c r="G163">
        <f t="shared" si="45"/>
        <v>4.2278531683013834E-2</v>
      </c>
      <c r="H163">
        <f t="shared" si="46"/>
        <v>0.30638243723228686</v>
      </c>
      <c r="I163">
        <f t="shared" si="47"/>
        <v>0.47211428142970113</v>
      </c>
      <c r="J163">
        <f t="shared" si="48"/>
        <v>0.26241276428195248</v>
      </c>
      <c r="K163">
        <f t="shared" si="49"/>
        <v>0.51608395438003551</v>
      </c>
      <c r="L163" t="str">
        <f t="shared" si="50"/>
        <v>Average</v>
      </c>
    </row>
    <row r="164" spans="1:12" x14ac:dyDescent="0.3">
      <c r="A164" s="1" t="s">
        <v>18</v>
      </c>
      <c r="B164" s="2">
        <f t="shared" si="42"/>
        <v>142</v>
      </c>
      <c r="C164" s="2">
        <v>142</v>
      </c>
      <c r="D164">
        <v>43</v>
      </c>
      <c r="E164">
        <f t="shared" si="43"/>
        <v>0.30281690140845069</v>
      </c>
      <c r="F164">
        <f t="shared" si="44"/>
        <v>0.389248359330994</v>
      </c>
      <c r="G164">
        <f t="shared" si="45"/>
        <v>4.0916788978925742E-2</v>
      </c>
      <c r="H164">
        <f t="shared" si="46"/>
        <v>0.30905145293229952</v>
      </c>
      <c r="I164">
        <f t="shared" si="47"/>
        <v>0.46944526572968848</v>
      </c>
      <c r="J164">
        <f t="shared" si="48"/>
        <v>0.26649799239421679</v>
      </c>
      <c r="K164">
        <f t="shared" si="49"/>
        <v>0.51199872626777121</v>
      </c>
      <c r="L164" t="str">
        <f t="shared" si="50"/>
        <v>Under</v>
      </c>
    </row>
    <row r="165" spans="1:12" x14ac:dyDescent="0.3">
      <c r="A165" s="1" t="s">
        <v>17</v>
      </c>
      <c r="B165" s="2">
        <f t="shared" si="42"/>
        <v>137</v>
      </c>
      <c r="C165" s="2">
        <v>137</v>
      </c>
      <c r="D165">
        <v>12</v>
      </c>
      <c r="E165">
        <f t="shared" si="43"/>
        <v>8.7591240875912413E-2</v>
      </c>
      <c r="F165">
        <f t="shared" si="44"/>
        <v>0.389248359330994</v>
      </c>
      <c r="G165">
        <f t="shared" si="45"/>
        <v>4.1656754702321303E-2</v>
      </c>
      <c r="H165">
        <f t="shared" si="46"/>
        <v>0.30760112011444424</v>
      </c>
      <c r="I165">
        <f t="shared" si="47"/>
        <v>0.47089559854754376</v>
      </c>
      <c r="J165">
        <f t="shared" si="48"/>
        <v>0.26427809522403012</v>
      </c>
      <c r="K165">
        <f t="shared" si="49"/>
        <v>0.51421862343795788</v>
      </c>
      <c r="L165" t="str">
        <f t="shared" si="50"/>
        <v>Under</v>
      </c>
    </row>
    <row r="166" spans="1:12" x14ac:dyDescent="0.3">
      <c r="A166" s="1" t="s">
        <v>15</v>
      </c>
      <c r="B166" s="2">
        <f t="shared" si="42"/>
        <v>134</v>
      </c>
      <c r="C166" s="2">
        <v>134</v>
      </c>
      <c r="D166">
        <v>31</v>
      </c>
      <c r="E166">
        <f t="shared" si="43"/>
        <v>0.23134328358208955</v>
      </c>
      <c r="F166">
        <f t="shared" si="44"/>
        <v>0.389248359330994</v>
      </c>
      <c r="G166">
        <f t="shared" si="45"/>
        <v>4.2120480544054983E-2</v>
      </c>
      <c r="H166">
        <f t="shared" si="46"/>
        <v>0.30669221746464626</v>
      </c>
      <c r="I166">
        <f t="shared" si="47"/>
        <v>0.47180450119734174</v>
      </c>
      <c r="J166">
        <f t="shared" si="48"/>
        <v>0.26288691769882905</v>
      </c>
      <c r="K166">
        <f t="shared" si="49"/>
        <v>0.51560980096315889</v>
      </c>
      <c r="L166" t="str">
        <f t="shared" si="50"/>
        <v>Under</v>
      </c>
    </row>
    <row r="167" spans="1:12" x14ac:dyDescent="0.3">
      <c r="A167" s="1" t="s">
        <v>16</v>
      </c>
      <c r="B167" s="2">
        <f t="shared" si="42"/>
        <v>113</v>
      </c>
      <c r="C167" s="2">
        <v>113</v>
      </c>
      <c r="D167">
        <v>67</v>
      </c>
      <c r="E167">
        <f t="shared" si="43"/>
        <v>0.59292035398230092</v>
      </c>
      <c r="F167">
        <f t="shared" si="44"/>
        <v>0.389248359330994</v>
      </c>
      <c r="G167">
        <f t="shared" si="45"/>
        <v>4.5867650513412614E-2</v>
      </c>
      <c r="H167">
        <f t="shared" si="46"/>
        <v>0.29934776432470528</v>
      </c>
      <c r="I167">
        <f t="shared" si="47"/>
        <v>0.47914895433728272</v>
      </c>
      <c r="J167">
        <f t="shared" si="48"/>
        <v>0.25164540779075617</v>
      </c>
      <c r="K167">
        <f t="shared" si="49"/>
        <v>0.52685131087123183</v>
      </c>
      <c r="L167" t="str">
        <f t="shared" si="50"/>
        <v>Over</v>
      </c>
    </row>
    <row r="168" spans="1:12" x14ac:dyDescent="0.3">
      <c r="A168" s="1" t="s">
        <v>14</v>
      </c>
      <c r="B168" s="2">
        <f t="shared" si="42"/>
        <v>122</v>
      </c>
      <c r="C168" s="2">
        <v>122</v>
      </c>
      <c r="D168">
        <v>69</v>
      </c>
      <c r="E168">
        <f t="shared" si="43"/>
        <v>0.56557377049180324</v>
      </c>
      <c r="F168">
        <f t="shared" si="44"/>
        <v>0.389248359330994</v>
      </c>
      <c r="G168">
        <f t="shared" si="45"/>
        <v>4.4143402129312503E-2</v>
      </c>
      <c r="H168">
        <f t="shared" si="46"/>
        <v>0.30272729115754149</v>
      </c>
      <c r="I168">
        <f t="shared" si="47"/>
        <v>0.47576942750444651</v>
      </c>
      <c r="J168">
        <f t="shared" si="48"/>
        <v>0.25681815294305649</v>
      </c>
      <c r="K168">
        <f t="shared" si="49"/>
        <v>0.52167856571893156</v>
      </c>
      <c r="L168" t="str">
        <f t="shared" si="50"/>
        <v>Over</v>
      </c>
    </row>
    <row r="169" spans="1:12" x14ac:dyDescent="0.3">
      <c r="A169" s="1" t="s">
        <v>13</v>
      </c>
      <c r="B169" s="2">
        <f t="shared" si="42"/>
        <v>127</v>
      </c>
      <c r="C169" s="2">
        <v>127</v>
      </c>
      <c r="D169">
        <v>12</v>
      </c>
      <c r="E169">
        <f t="shared" si="43"/>
        <v>9.4488188976377951E-2</v>
      </c>
      <c r="F169">
        <f t="shared" si="44"/>
        <v>0.389248359330994</v>
      </c>
      <c r="G169">
        <f t="shared" si="45"/>
        <v>4.3265712096548739E-2</v>
      </c>
      <c r="H169">
        <f t="shared" si="46"/>
        <v>0.30444756362175845</v>
      </c>
      <c r="I169">
        <f t="shared" si="47"/>
        <v>0.47404915504022954</v>
      </c>
      <c r="J169">
        <f t="shared" si="48"/>
        <v>0.25945122304134777</v>
      </c>
      <c r="K169">
        <f t="shared" si="49"/>
        <v>0.51904549562064028</v>
      </c>
      <c r="L169" t="str">
        <f t="shared" si="50"/>
        <v>Under</v>
      </c>
    </row>
    <row r="170" spans="1:12" x14ac:dyDescent="0.3">
      <c r="A170" s="1" t="s">
        <v>12</v>
      </c>
      <c r="B170" s="2">
        <f t="shared" si="42"/>
        <v>120</v>
      </c>
      <c r="C170" s="2">
        <v>120</v>
      </c>
      <c r="D170">
        <v>75</v>
      </c>
      <c r="E170">
        <f t="shared" si="43"/>
        <v>0.625</v>
      </c>
      <c r="F170">
        <f t="shared" si="44"/>
        <v>0.389248359330994</v>
      </c>
      <c r="G170">
        <f t="shared" si="45"/>
        <v>4.4509743698161505E-2</v>
      </c>
      <c r="H170">
        <f t="shared" si="46"/>
        <v>0.30200926168259745</v>
      </c>
      <c r="I170">
        <f t="shared" si="47"/>
        <v>0.47648745697939054</v>
      </c>
      <c r="J170">
        <f t="shared" si="48"/>
        <v>0.2557191282365095</v>
      </c>
      <c r="K170">
        <f t="shared" si="49"/>
        <v>0.52277759042547856</v>
      </c>
      <c r="L170" t="str">
        <f t="shared" si="50"/>
        <v>Over</v>
      </c>
    </row>
    <row r="171" spans="1:12" x14ac:dyDescent="0.3">
      <c r="A171" s="1" t="s">
        <v>11</v>
      </c>
      <c r="B171" s="2">
        <f t="shared" si="42"/>
        <v>116</v>
      </c>
      <c r="C171" s="2">
        <v>116</v>
      </c>
      <c r="D171">
        <v>55</v>
      </c>
      <c r="E171">
        <f t="shared" si="43"/>
        <v>0.47413793103448276</v>
      </c>
      <c r="F171">
        <f t="shared" si="44"/>
        <v>0.389248359330994</v>
      </c>
      <c r="G171">
        <f t="shared" si="45"/>
        <v>4.5270649135859521E-2</v>
      </c>
      <c r="H171">
        <f t="shared" si="46"/>
        <v>0.30051788702470933</v>
      </c>
      <c r="I171">
        <f t="shared" si="47"/>
        <v>0.47797883163727867</v>
      </c>
      <c r="J171">
        <f t="shared" si="48"/>
        <v>0.25343641192341543</v>
      </c>
      <c r="K171">
        <f t="shared" si="49"/>
        <v>0.52506030673857262</v>
      </c>
      <c r="L171" t="str">
        <f t="shared" si="50"/>
        <v>Average</v>
      </c>
    </row>
    <row r="172" spans="1:12" x14ac:dyDescent="0.3">
      <c r="A172" s="1" t="s">
        <v>10</v>
      </c>
      <c r="B172" s="2">
        <f t="shared" si="42"/>
        <v>116</v>
      </c>
      <c r="C172" s="2">
        <v>116</v>
      </c>
      <c r="D172">
        <v>50</v>
      </c>
      <c r="E172">
        <f t="shared" si="43"/>
        <v>0.43103448275862066</v>
      </c>
      <c r="F172">
        <f t="shared" si="44"/>
        <v>0.389248359330994</v>
      </c>
      <c r="G172">
        <f t="shared" si="45"/>
        <v>4.5270649135859521E-2</v>
      </c>
      <c r="H172">
        <f t="shared" si="46"/>
        <v>0.30051788702470933</v>
      </c>
      <c r="I172">
        <f t="shared" si="47"/>
        <v>0.47797883163727867</v>
      </c>
      <c r="J172">
        <f t="shared" si="48"/>
        <v>0.25343641192341543</v>
      </c>
      <c r="K172">
        <f t="shared" si="49"/>
        <v>0.52506030673857262</v>
      </c>
      <c r="L172" t="str">
        <f t="shared" si="50"/>
        <v>Average</v>
      </c>
    </row>
    <row r="173" spans="1:12" x14ac:dyDescent="0.3">
      <c r="A173" s="1" t="s">
        <v>9</v>
      </c>
      <c r="B173" s="2">
        <f t="shared" si="42"/>
        <v>121</v>
      </c>
      <c r="C173" s="2">
        <v>121</v>
      </c>
      <c r="D173">
        <v>39</v>
      </c>
      <c r="E173">
        <f t="shared" si="43"/>
        <v>0.32231404958677684</v>
      </c>
      <c r="F173">
        <f t="shared" si="44"/>
        <v>0.389248359330994</v>
      </c>
      <c r="G173">
        <f t="shared" si="45"/>
        <v>4.4325437549557221E-2</v>
      </c>
      <c r="H173">
        <f t="shared" si="46"/>
        <v>0.30237050173386182</v>
      </c>
      <c r="I173">
        <f t="shared" si="47"/>
        <v>0.47612621692812618</v>
      </c>
      <c r="J173">
        <f t="shared" si="48"/>
        <v>0.25627204668232234</v>
      </c>
      <c r="K173">
        <f t="shared" si="49"/>
        <v>0.52222467197966571</v>
      </c>
      <c r="L173" t="str">
        <f t="shared" si="50"/>
        <v>Average</v>
      </c>
    </row>
    <row r="174" spans="1:12" x14ac:dyDescent="0.3">
      <c r="A174" s="1" t="s">
        <v>8</v>
      </c>
      <c r="B174" s="2">
        <f t="shared" si="42"/>
        <v>102</v>
      </c>
      <c r="C174" s="2">
        <v>102</v>
      </c>
      <c r="D174">
        <v>50</v>
      </c>
      <c r="E174">
        <f t="shared" si="43"/>
        <v>0.49019607843137253</v>
      </c>
      <c r="F174">
        <f t="shared" si="44"/>
        <v>0.389248359330994</v>
      </c>
      <c r="G174">
        <f t="shared" si="45"/>
        <v>4.8277595389166109E-2</v>
      </c>
      <c r="H174">
        <f t="shared" si="46"/>
        <v>0.29462427236822841</v>
      </c>
      <c r="I174">
        <f t="shared" si="47"/>
        <v>0.48387244629375958</v>
      </c>
      <c r="J174">
        <f t="shared" si="48"/>
        <v>0.24441557316349566</v>
      </c>
      <c r="K174">
        <f t="shared" si="49"/>
        <v>0.53408114549849239</v>
      </c>
      <c r="L174" t="str">
        <f t="shared" si="50"/>
        <v>Average</v>
      </c>
    </row>
    <row r="175" spans="1:12" x14ac:dyDescent="0.3">
      <c r="A175" s="1" t="s">
        <v>6</v>
      </c>
      <c r="B175" s="2">
        <f t="shared" si="42"/>
        <v>108</v>
      </c>
      <c r="C175" s="2">
        <v>108</v>
      </c>
      <c r="D175">
        <v>55</v>
      </c>
      <c r="E175">
        <f t="shared" si="43"/>
        <v>0.5092592592592593</v>
      </c>
      <c r="F175">
        <f t="shared" si="44"/>
        <v>0.389248359330994</v>
      </c>
      <c r="G175">
        <f t="shared" si="45"/>
        <v>4.6917389385505479E-2</v>
      </c>
      <c r="H175">
        <f t="shared" si="46"/>
        <v>0.29729027613540326</v>
      </c>
      <c r="I175">
        <f t="shared" si="47"/>
        <v>0.48120644252658473</v>
      </c>
      <c r="J175">
        <f t="shared" si="48"/>
        <v>0.24849619117447758</v>
      </c>
      <c r="K175">
        <f t="shared" si="49"/>
        <v>0.53000052748751036</v>
      </c>
      <c r="L175" t="str">
        <f t="shared" si="50"/>
        <v>Average</v>
      </c>
    </row>
    <row r="176" spans="1:12" x14ac:dyDescent="0.3">
      <c r="A176" s="1" t="s">
        <v>7</v>
      </c>
      <c r="B176" s="2">
        <f t="shared" si="42"/>
        <v>103</v>
      </c>
      <c r="C176" s="2">
        <v>103</v>
      </c>
      <c r="D176">
        <v>79</v>
      </c>
      <c r="E176">
        <f t="shared" si="43"/>
        <v>0.76699029126213591</v>
      </c>
      <c r="F176">
        <f t="shared" si="44"/>
        <v>0.389248359330994</v>
      </c>
      <c r="G176">
        <f t="shared" si="45"/>
        <v>4.804266652352384E-2</v>
      </c>
      <c r="H176">
        <f t="shared" si="46"/>
        <v>0.29508473294488724</v>
      </c>
      <c r="I176">
        <f t="shared" si="47"/>
        <v>0.48341198571710076</v>
      </c>
      <c r="J176">
        <f t="shared" si="48"/>
        <v>0.24512035976042248</v>
      </c>
      <c r="K176">
        <f t="shared" si="49"/>
        <v>0.53337635890156554</v>
      </c>
      <c r="L176" t="str">
        <f t="shared" si="50"/>
        <v>Over</v>
      </c>
    </row>
    <row r="177" spans="1:12" x14ac:dyDescent="0.3">
      <c r="A177" s="1" t="s">
        <v>5</v>
      </c>
      <c r="B177" s="2">
        <f t="shared" si="42"/>
        <v>101</v>
      </c>
      <c r="C177" s="2">
        <v>101</v>
      </c>
      <c r="D177">
        <v>20</v>
      </c>
      <c r="E177">
        <f t="shared" si="43"/>
        <v>0.19801980198019803</v>
      </c>
      <c r="F177">
        <f t="shared" si="44"/>
        <v>0.389248359330994</v>
      </c>
      <c r="G177">
        <f t="shared" si="45"/>
        <v>4.851600471755374E-2</v>
      </c>
      <c r="H177">
        <f t="shared" si="46"/>
        <v>0.29415699008458868</v>
      </c>
      <c r="I177">
        <f t="shared" si="47"/>
        <v>0.48433972857739932</v>
      </c>
      <c r="J177">
        <f t="shared" si="48"/>
        <v>0.24370034517833278</v>
      </c>
      <c r="K177">
        <f t="shared" si="49"/>
        <v>0.53479637348365516</v>
      </c>
      <c r="L177" t="str">
        <f t="shared" si="50"/>
        <v>Under</v>
      </c>
    </row>
    <row r="178" spans="1:12" x14ac:dyDescent="0.3">
      <c r="A178" s="1" t="s">
        <v>3</v>
      </c>
      <c r="B178" s="2">
        <f t="shared" si="42"/>
        <v>101</v>
      </c>
      <c r="C178" s="2">
        <v>101</v>
      </c>
      <c r="D178">
        <v>32</v>
      </c>
      <c r="E178">
        <f t="shared" si="43"/>
        <v>0.31683168316831684</v>
      </c>
      <c r="F178">
        <f t="shared" si="44"/>
        <v>0.389248359330994</v>
      </c>
      <c r="G178">
        <f t="shared" si="45"/>
        <v>4.851600471755374E-2</v>
      </c>
      <c r="H178">
        <f t="shared" si="46"/>
        <v>0.29415699008458868</v>
      </c>
      <c r="I178">
        <f t="shared" si="47"/>
        <v>0.48433972857739932</v>
      </c>
      <c r="J178">
        <f t="shared" si="48"/>
        <v>0.24370034517833278</v>
      </c>
      <c r="K178">
        <f t="shared" si="49"/>
        <v>0.53479637348365516</v>
      </c>
      <c r="L178" t="str">
        <f t="shared" si="50"/>
        <v>Average</v>
      </c>
    </row>
    <row r="179" spans="1:12" x14ac:dyDescent="0.3">
      <c r="A179" s="1" t="s">
        <v>4</v>
      </c>
      <c r="B179" s="2">
        <f t="shared" si="42"/>
        <v>99</v>
      </c>
      <c r="C179" s="2">
        <v>99</v>
      </c>
      <c r="D179">
        <v>72</v>
      </c>
      <c r="E179">
        <f t="shared" si="43"/>
        <v>0.72727272727272729</v>
      </c>
      <c r="F179">
        <f t="shared" si="44"/>
        <v>0.389248359330994</v>
      </c>
      <c r="G179">
        <f t="shared" si="45"/>
        <v>4.9003615006737195E-2</v>
      </c>
      <c r="H179">
        <f t="shared" si="46"/>
        <v>0.29320127391778911</v>
      </c>
      <c r="I179">
        <f t="shared" si="47"/>
        <v>0.48529544474419889</v>
      </c>
      <c r="J179">
        <f t="shared" si="48"/>
        <v>0.24223751431078241</v>
      </c>
      <c r="K179">
        <f t="shared" si="49"/>
        <v>0.53625920435120555</v>
      </c>
      <c r="L179" t="str">
        <f t="shared" si="50"/>
        <v>Over</v>
      </c>
    </row>
    <row r="181" spans="1:12" x14ac:dyDescent="0.3">
      <c r="C181" s="7"/>
    </row>
    <row r="182" spans="1:12" x14ac:dyDescent="0.3">
      <c r="A182" s="6"/>
      <c r="B182" s="7"/>
      <c r="C182" s="3"/>
      <c r="D182" s="7"/>
      <c r="E182" s="2"/>
    </row>
    <row r="183" spans="1:12" x14ac:dyDescent="0.3">
      <c r="A183" s="4"/>
      <c r="B183" s="3"/>
      <c r="C183" s="8"/>
      <c r="D183" s="3"/>
      <c r="E183" s="4"/>
    </row>
    <row r="184" spans="1:12" x14ac:dyDescent="0.3">
      <c r="A184" s="4"/>
      <c r="B184" s="3"/>
      <c r="C184" s="8"/>
      <c r="D184" s="5"/>
      <c r="E184" s="4"/>
    </row>
    <row r="185" spans="1:12" x14ac:dyDescent="0.3">
      <c r="A185" s="4"/>
      <c r="B185" s="3"/>
      <c r="C185" s="3"/>
      <c r="D185" s="5"/>
      <c r="E185" s="4"/>
    </row>
    <row r="186" spans="1:12" x14ac:dyDescent="0.3">
      <c r="A186" s="4"/>
      <c r="B186" s="3"/>
      <c r="C186" s="8"/>
      <c r="D186" s="3"/>
      <c r="E186" s="4"/>
    </row>
    <row r="187" spans="1:12" x14ac:dyDescent="0.3">
      <c r="A187" s="4"/>
      <c r="B187" s="3"/>
      <c r="C187" s="8"/>
      <c r="D187" s="5"/>
      <c r="E187" s="4"/>
    </row>
    <row r="188" spans="1:12" x14ac:dyDescent="0.3">
      <c r="A188" s="4"/>
      <c r="B188" s="3"/>
      <c r="C188" s="3"/>
      <c r="D188" s="5"/>
      <c r="E188" s="4"/>
    </row>
    <row r="189" spans="1:12" x14ac:dyDescent="0.3">
      <c r="A189" s="4"/>
      <c r="B189" s="3"/>
      <c r="C189" s="3"/>
      <c r="D189" s="3"/>
      <c r="E189" s="4"/>
    </row>
    <row r="190" spans="1:12" x14ac:dyDescent="0.3">
      <c r="A190" s="4"/>
      <c r="B190" s="3"/>
      <c r="C190" s="3"/>
      <c r="D190" s="3"/>
      <c r="E190" s="4"/>
    </row>
    <row r="191" spans="1:12" x14ac:dyDescent="0.3">
      <c r="A191" s="4"/>
      <c r="B191" s="3"/>
      <c r="C191" s="3"/>
      <c r="D191" s="3"/>
      <c r="E191" s="4"/>
    </row>
    <row r="192" spans="1:12" x14ac:dyDescent="0.3">
      <c r="A192" s="4"/>
      <c r="B192" s="3"/>
      <c r="C192" s="8"/>
      <c r="D192" s="3"/>
      <c r="E192" s="4"/>
    </row>
    <row r="193" spans="1:5" x14ac:dyDescent="0.3">
      <c r="A193" s="4"/>
      <c r="B193" s="3"/>
      <c r="C193" s="3"/>
      <c r="D193" s="5"/>
      <c r="E193" s="4"/>
    </row>
    <row r="194" spans="1:5" x14ac:dyDescent="0.3">
      <c r="A194" s="4"/>
      <c r="B194" s="3"/>
      <c r="C194" s="3"/>
      <c r="D194" s="3"/>
      <c r="E194" s="4"/>
    </row>
    <row r="195" spans="1:5" x14ac:dyDescent="0.3">
      <c r="A195" s="4"/>
      <c r="B195" s="3"/>
      <c r="C195" s="3"/>
      <c r="D195" s="3"/>
      <c r="E195" s="4"/>
    </row>
    <row r="196" spans="1:5" x14ac:dyDescent="0.3">
      <c r="A196" s="4"/>
      <c r="B196" s="3"/>
      <c r="C196" s="8"/>
      <c r="D196" s="3"/>
      <c r="E196" s="4"/>
    </row>
    <row r="197" spans="1:5" x14ac:dyDescent="0.3">
      <c r="A197" s="4"/>
      <c r="B197" s="3"/>
      <c r="C197" s="3"/>
      <c r="D197" s="5"/>
      <c r="E197" s="4"/>
    </row>
    <row r="198" spans="1:5" x14ac:dyDescent="0.3">
      <c r="A198" s="4"/>
      <c r="B198" s="3"/>
      <c r="C198" s="3"/>
      <c r="D198" s="3"/>
      <c r="E198" s="4"/>
    </row>
    <row r="199" spans="1:5" x14ac:dyDescent="0.3">
      <c r="A199" s="4"/>
      <c r="B199" s="3"/>
      <c r="C199" s="8"/>
      <c r="D199" s="3"/>
      <c r="E199" s="4"/>
    </row>
    <row r="200" spans="1:5" x14ac:dyDescent="0.3">
      <c r="A200" s="4"/>
      <c r="B200" s="3"/>
      <c r="C200" s="8"/>
      <c r="D200" s="5"/>
      <c r="E200" s="4"/>
    </row>
    <row r="201" spans="1:5" x14ac:dyDescent="0.3">
      <c r="A201" s="4"/>
      <c r="B201" s="3"/>
      <c r="C201" s="3"/>
      <c r="D201" s="5"/>
      <c r="E201" s="4"/>
    </row>
    <row r="202" spans="1:5" x14ac:dyDescent="0.3">
      <c r="A202" s="4"/>
      <c r="B202" s="3"/>
      <c r="C202" s="8"/>
      <c r="D202" s="3"/>
      <c r="E202" s="4"/>
    </row>
    <row r="203" spans="1:5" x14ac:dyDescent="0.3">
      <c r="A203" s="4"/>
      <c r="B203" s="3"/>
      <c r="C203" s="3"/>
      <c r="D203" s="5"/>
      <c r="E203" s="4"/>
    </row>
    <row r="204" spans="1:5" x14ac:dyDescent="0.3">
      <c r="A204" s="4"/>
      <c r="B204" s="3"/>
      <c r="C204" s="3"/>
      <c r="D204" s="3"/>
      <c r="E204" s="4"/>
    </row>
    <row r="205" spans="1:5" x14ac:dyDescent="0.3">
      <c r="A205" s="4"/>
      <c r="B205" s="3"/>
      <c r="C205" s="8"/>
      <c r="D205" s="3"/>
      <c r="E205" s="4"/>
    </row>
    <row r="206" spans="1:5" x14ac:dyDescent="0.3">
      <c r="A206" s="4"/>
      <c r="B206" s="3"/>
      <c r="C206" s="3"/>
      <c r="D206" s="5"/>
      <c r="E206" s="4"/>
    </row>
    <row r="207" spans="1:5" x14ac:dyDescent="0.3">
      <c r="A207" s="4"/>
      <c r="B207" s="3"/>
      <c r="C207" s="3"/>
      <c r="D207" s="3"/>
      <c r="E207" s="4"/>
    </row>
    <row r="208" spans="1:5" x14ac:dyDescent="0.3">
      <c r="A208" s="4"/>
      <c r="B208" s="3"/>
      <c r="C208" s="3"/>
      <c r="D208" s="3"/>
      <c r="E208" s="4"/>
    </row>
    <row r="209" spans="1:5" x14ac:dyDescent="0.3">
      <c r="A209" s="4"/>
      <c r="B209" s="3"/>
      <c r="C209" s="3"/>
      <c r="D209" s="3"/>
      <c r="E209" s="4"/>
    </row>
    <row r="210" spans="1:5" x14ac:dyDescent="0.3">
      <c r="A210" s="4"/>
      <c r="B210" s="3"/>
      <c r="C210" s="8"/>
      <c r="D210" s="3"/>
      <c r="E210" s="4"/>
    </row>
    <row r="211" spans="1:5" x14ac:dyDescent="0.3">
      <c r="A211" s="4"/>
      <c r="B211" s="3"/>
      <c r="C211" s="3"/>
      <c r="D211" s="5"/>
      <c r="E211" s="4"/>
    </row>
    <row r="212" spans="1:5" x14ac:dyDescent="0.3">
      <c r="A212" s="4"/>
      <c r="B212" s="3"/>
      <c r="C212" s="3"/>
      <c r="D212" s="3"/>
      <c r="E212" s="4"/>
    </row>
    <row r="213" spans="1:5" x14ac:dyDescent="0.3">
      <c r="A213" s="4"/>
      <c r="B213" s="3"/>
      <c r="C213" s="8"/>
      <c r="D213" s="3"/>
      <c r="E213" s="4"/>
    </row>
    <row r="214" spans="1:5" x14ac:dyDescent="0.3">
      <c r="A214" s="4"/>
      <c r="B214" s="3"/>
      <c r="C214" s="3"/>
      <c r="D214" s="5"/>
      <c r="E214" s="4"/>
    </row>
    <row r="215" spans="1:5" x14ac:dyDescent="0.3">
      <c r="A215" s="4"/>
      <c r="B215" s="3"/>
      <c r="C215" s="3"/>
      <c r="D215" s="3"/>
      <c r="E215" s="4"/>
    </row>
    <row r="216" spans="1:5" x14ac:dyDescent="0.3">
      <c r="A216" s="4"/>
      <c r="B216" s="3"/>
      <c r="C216" s="8"/>
      <c r="D216" s="3"/>
      <c r="E216" s="4"/>
    </row>
    <row r="217" spans="1:5" x14ac:dyDescent="0.3">
      <c r="A217" s="4"/>
      <c r="B217" s="3"/>
      <c r="C217" s="8"/>
      <c r="D217" s="5"/>
      <c r="E217" s="4"/>
    </row>
    <row r="218" spans="1:5" x14ac:dyDescent="0.3">
      <c r="A218" s="4"/>
      <c r="B218" s="3"/>
      <c r="C218" s="3"/>
      <c r="D218" s="5"/>
      <c r="E218" s="4"/>
    </row>
    <row r="219" spans="1:5" x14ac:dyDescent="0.3">
      <c r="A219" s="4"/>
      <c r="B219" s="3"/>
      <c r="C219" s="3"/>
      <c r="D219" s="3"/>
      <c r="E219" s="4"/>
    </row>
    <row r="220" spans="1:5" x14ac:dyDescent="0.3">
      <c r="A220" s="4"/>
      <c r="B220" s="3"/>
      <c r="C220" s="8"/>
      <c r="D220" s="3"/>
      <c r="E220" s="4"/>
    </row>
    <row r="221" spans="1:5" x14ac:dyDescent="0.3">
      <c r="A221" s="4"/>
      <c r="B221" s="3"/>
      <c r="C221" s="3"/>
      <c r="D221" s="5"/>
      <c r="E221" s="4"/>
    </row>
    <row r="222" spans="1:5" x14ac:dyDescent="0.3">
      <c r="A222" s="4"/>
      <c r="B222" s="3"/>
      <c r="C222" s="8"/>
      <c r="D222" s="3"/>
      <c r="E222" s="4"/>
    </row>
    <row r="223" spans="1:5" x14ac:dyDescent="0.3">
      <c r="A223" s="4"/>
      <c r="B223" s="3"/>
      <c r="C223" s="8"/>
      <c r="D223" s="5"/>
      <c r="E223" s="4"/>
    </row>
    <row r="224" spans="1:5" x14ac:dyDescent="0.3">
      <c r="A224" s="4"/>
      <c r="B224" s="3"/>
      <c r="C224" s="8"/>
      <c r="D224" s="5"/>
      <c r="E224" s="4"/>
    </row>
    <row r="225" spans="1:5" x14ac:dyDescent="0.3">
      <c r="A225" s="4"/>
      <c r="B225" s="3"/>
      <c r="C225" s="3"/>
      <c r="D225" s="5"/>
      <c r="E225" s="4"/>
    </row>
    <row r="226" spans="1:5" x14ac:dyDescent="0.3">
      <c r="A226" s="4"/>
      <c r="B226" s="3"/>
      <c r="C226" s="3"/>
      <c r="D226" s="3"/>
      <c r="E226" s="4"/>
    </row>
    <row r="227" spans="1:5" x14ac:dyDescent="0.3">
      <c r="A227" s="4"/>
      <c r="B227" s="3"/>
      <c r="C227" s="3"/>
      <c r="D227" s="3"/>
      <c r="E227" s="4"/>
    </row>
    <row r="228" spans="1:5" x14ac:dyDescent="0.3">
      <c r="A228" s="4"/>
      <c r="B228" s="3"/>
      <c r="C228" s="3"/>
      <c r="D228" s="3"/>
      <c r="E228" s="4"/>
    </row>
    <row r="229" spans="1:5" x14ac:dyDescent="0.3">
      <c r="A229" s="4"/>
      <c r="B229" s="3"/>
      <c r="C229" s="3"/>
      <c r="D229" s="3"/>
      <c r="E229" s="4"/>
    </row>
    <row r="230" spans="1:5" x14ac:dyDescent="0.3">
      <c r="A230" s="4"/>
      <c r="B230" s="3"/>
      <c r="C230" s="3"/>
      <c r="D230" s="3"/>
      <c r="E230" s="4"/>
    </row>
    <row r="231" spans="1:5" x14ac:dyDescent="0.3">
      <c r="A231" s="4"/>
      <c r="B231" s="3"/>
      <c r="C231" s="8"/>
      <c r="D231" s="3"/>
      <c r="E231" s="4"/>
    </row>
    <row r="232" spans="1:5" x14ac:dyDescent="0.3">
      <c r="A232" s="4"/>
      <c r="B232" s="3"/>
      <c r="C232" s="3"/>
      <c r="D232" s="5"/>
      <c r="E232" s="4"/>
    </row>
    <row r="233" spans="1:5" x14ac:dyDescent="0.3">
      <c r="A233" s="4"/>
      <c r="B233" s="3"/>
      <c r="C233" s="3"/>
      <c r="D233" s="3"/>
      <c r="E233" s="4"/>
    </row>
    <row r="234" spans="1:5" x14ac:dyDescent="0.3">
      <c r="A234" s="4"/>
      <c r="B234" s="3"/>
      <c r="C234" s="8"/>
      <c r="D234" s="3"/>
      <c r="E234" s="4"/>
    </row>
    <row r="235" spans="1:5" x14ac:dyDescent="0.3">
      <c r="A235" s="4"/>
      <c r="B235" s="3"/>
      <c r="C235" s="3"/>
      <c r="D235" s="5"/>
      <c r="E235" s="4"/>
    </row>
    <row r="236" spans="1:5" x14ac:dyDescent="0.3">
      <c r="A236" s="4"/>
      <c r="B236" s="3"/>
      <c r="C236" s="8"/>
      <c r="D236" s="3"/>
      <c r="E236" s="4"/>
    </row>
    <row r="237" spans="1:5" x14ac:dyDescent="0.3">
      <c r="A237" s="4"/>
      <c r="B237" s="3"/>
      <c r="C237" s="3"/>
      <c r="D237" s="5"/>
      <c r="E237" s="4"/>
    </row>
    <row r="238" spans="1:5" x14ac:dyDescent="0.3">
      <c r="A238" s="4"/>
      <c r="B238" s="3"/>
      <c r="C238" s="3"/>
      <c r="D238" s="3"/>
      <c r="E238" s="4"/>
    </row>
    <row r="239" spans="1:5" x14ac:dyDescent="0.3">
      <c r="A239" s="4"/>
      <c r="B239" s="3"/>
      <c r="C239" s="8"/>
      <c r="D239" s="3"/>
      <c r="E239" s="4"/>
    </row>
    <row r="240" spans="1:5" x14ac:dyDescent="0.3">
      <c r="A240" s="4"/>
      <c r="B240" s="3"/>
      <c r="C240" s="8"/>
      <c r="D240" s="5"/>
      <c r="E240" s="4"/>
    </row>
    <row r="241" spans="1:5" x14ac:dyDescent="0.3">
      <c r="A241" s="4"/>
      <c r="B241" s="3"/>
      <c r="C241" s="3"/>
      <c r="D241" s="5"/>
      <c r="E241" s="4"/>
    </row>
    <row r="242" spans="1:5" x14ac:dyDescent="0.3">
      <c r="A242" s="4"/>
      <c r="B242" s="3"/>
      <c r="C242" s="3"/>
      <c r="D242" s="3"/>
      <c r="E242" s="4"/>
    </row>
    <row r="243" spans="1:5" x14ac:dyDescent="0.3">
      <c r="A243" s="4"/>
      <c r="B243" s="3"/>
      <c r="C243" s="3"/>
      <c r="D243" s="3"/>
      <c r="E243" s="4"/>
    </row>
    <row r="244" spans="1:5" x14ac:dyDescent="0.3">
      <c r="A244" s="4"/>
      <c r="B244" s="3"/>
      <c r="C244" s="3"/>
      <c r="D244" s="3"/>
      <c r="E244" s="4"/>
    </row>
    <row r="245" spans="1:5" x14ac:dyDescent="0.3">
      <c r="A245" s="4"/>
      <c r="B245" s="3"/>
      <c r="C245" s="8"/>
      <c r="D245" s="3"/>
      <c r="E245" s="4"/>
    </row>
    <row r="246" spans="1:5" x14ac:dyDescent="0.3">
      <c r="A246" s="4"/>
      <c r="B246" s="3"/>
      <c r="C246" s="3"/>
      <c r="D246" s="5"/>
      <c r="E246" s="4"/>
    </row>
    <row r="247" spans="1:5" x14ac:dyDescent="0.3">
      <c r="A247" s="4"/>
      <c r="B247" s="3"/>
      <c r="C247" s="3"/>
      <c r="D247" s="3"/>
      <c r="E247" s="4"/>
    </row>
    <row r="248" spans="1:5" x14ac:dyDescent="0.3">
      <c r="A248" s="4"/>
      <c r="B248" s="3"/>
      <c r="C248" s="3"/>
      <c r="D248" s="3"/>
      <c r="E248" s="4"/>
    </row>
    <row r="249" spans="1:5" x14ac:dyDescent="0.3">
      <c r="A249" s="4"/>
      <c r="B249" s="3"/>
      <c r="C249" s="8"/>
      <c r="D249" s="3"/>
      <c r="E249" s="4"/>
    </row>
    <row r="250" spans="1:5" x14ac:dyDescent="0.3">
      <c r="A250" s="4"/>
      <c r="B250" s="3"/>
      <c r="C250" s="8"/>
      <c r="D250" s="5"/>
      <c r="E250" s="4"/>
    </row>
    <row r="251" spans="1:5" x14ac:dyDescent="0.3">
      <c r="A251" s="4"/>
      <c r="B251" s="3"/>
      <c r="C251" s="3"/>
      <c r="D251" s="5"/>
      <c r="E251" s="4"/>
    </row>
    <row r="252" spans="1:5" x14ac:dyDescent="0.3">
      <c r="A252" s="4"/>
      <c r="B252" s="3"/>
      <c r="C252" s="8"/>
      <c r="D252" s="3"/>
      <c r="E252" s="4"/>
    </row>
    <row r="253" spans="1:5" x14ac:dyDescent="0.3">
      <c r="A253" s="4"/>
      <c r="B253" s="3"/>
      <c r="C253" s="3"/>
      <c r="D253" s="5"/>
      <c r="E253" s="4"/>
    </row>
    <row r="254" spans="1:5" x14ac:dyDescent="0.3">
      <c r="A254" s="4"/>
      <c r="B254" s="3"/>
      <c r="C254" s="8"/>
      <c r="D254" s="3"/>
      <c r="E254" s="4"/>
    </row>
    <row r="255" spans="1:5" x14ac:dyDescent="0.3">
      <c r="A255" s="4"/>
      <c r="B255" s="3"/>
      <c r="C255" s="3"/>
      <c r="D255" s="5"/>
      <c r="E255" s="4"/>
    </row>
    <row r="256" spans="1:5" x14ac:dyDescent="0.3">
      <c r="A256" s="4"/>
      <c r="B256" s="3"/>
      <c r="C256" s="3"/>
      <c r="D256" s="3"/>
      <c r="E256" s="4"/>
    </row>
    <row r="257" spans="1:5" x14ac:dyDescent="0.3">
      <c r="A257" s="4"/>
      <c r="B257" s="3"/>
      <c r="C257" s="3"/>
      <c r="D257" s="3"/>
      <c r="E257" s="4"/>
    </row>
    <row r="258" spans="1:5" x14ac:dyDescent="0.3">
      <c r="A258" s="4"/>
      <c r="B258" s="3"/>
      <c r="C258" s="3"/>
      <c r="D258" s="3"/>
      <c r="E258" s="4"/>
    </row>
    <row r="259" spans="1:5" x14ac:dyDescent="0.3">
      <c r="A259" s="4"/>
      <c r="B259" s="3"/>
      <c r="C259" s="3"/>
      <c r="D259" s="3"/>
      <c r="E259" s="4"/>
    </row>
    <row r="260" spans="1:5" x14ac:dyDescent="0.3">
      <c r="A260" s="4"/>
      <c r="B260" s="3"/>
      <c r="C260" s="3"/>
      <c r="D260" s="3"/>
      <c r="E260" s="4"/>
    </row>
    <row r="261" spans="1:5" x14ac:dyDescent="0.3">
      <c r="A261" s="4"/>
      <c r="B261" s="3"/>
      <c r="C261" s="3"/>
      <c r="D261" s="3"/>
      <c r="E261" s="4"/>
    </row>
    <row r="262" spans="1:5" x14ac:dyDescent="0.3">
      <c r="A262" s="4"/>
      <c r="B262" s="3"/>
      <c r="C262" s="3"/>
      <c r="D262" s="3"/>
      <c r="E262" s="4"/>
    </row>
    <row r="263" spans="1:5" x14ac:dyDescent="0.3">
      <c r="A263" s="4"/>
      <c r="B263" s="3"/>
      <c r="C263" s="8"/>
      <c r="D263" s="3"/>
      <c r="E263" s="4"/>
    </row>
    <row r="264" spans="1:5" x14ac:dyDescent="0.3">
      <c r="A264" s="4"/>
      <c r="B264" s="3"/>
      <c r="C264" s="3"/>
      <c r="D264" s="5"/>
      <c r="E264" s="4"/>
    </row>
    <row r="265" spans="1:5" x14ac:dyDescent="0.3">
      <c r="A265" s="4"/>
      <c r="B265" s="3"/>
      <c r="C265" s="3"/>
      <c r="D265" s="3"/>
      <c r="E265" s="4"/>
    </row>
    <row r="266" spans="1:5" x14ac:dyDescent="0.3">
      <c r="A266" s="4"/>
      <c r="B266" s="3"/>
      <c r="C266" s="3"/>
      <c r="D266" s="3"/>
      <c r="E266" s="4"/>
    </row>
    <row r="267" spans="1:5" x14ac:dyDescent="0.3">
      <c r="A267" s="4"/>
      <c r="B267" s="3"/>
      <c r="C267" s="8"/>
      <c r="D267" s="3"/>
      <c r="E267" s="4"/>
    </row>
    <row r="268" spans="1:5" x14ac:dyDescent="0.3">
      <c r="A268" s="4"/>
      <c r="B268" s="3"/>
      <c r="C268" s="3"/>
      <c r="D268" s="5"/>
      <c r="E268" s="4"/>
    </row>
    <row r="269" spans="1:5" x14ac:dyDescent="0.3">
      <c r="A269" s="4"/>
      <c r="B269" s="3"/>
      <c r="C269" s="8"/>
      <c r="D269" s="3"/>
      <c r="E269" s="4"/>
    </row>
    <row r="270" spans="1:5" x14ac:dyDescent="0.3">
      <c r="A270" s="4"/>
      <c r="B270" s="3"/>
      <c r="C270" s="8"/>
      <c r="D270" s="5"/>
      <c r="E270" s="4"/>
    </row>
    <row r="271" spans="1:5" x14ac:dyDescent="0.3">
      <c r="A271" s="4"/>
      <c r="B271" s="3"/>
      <c r="C271" s="3"/>
      <c r="D271" s="5"/>
      <c r="E271" s="4"/>
    </row>
    <row r="272" spans="1:5" x14ac:dyDescent="0.3">
      <c r="A272" s="4"/>
      <c r="B272" s="3"/>
      <c r="C272" s="3"/>
      <c r="D272" s="3"/>
      <c r="E272" s="4"/>
    </row>
    <row r="273" spans="1:5" x14ac:dyDescent="0.3">
      <c r="A273" s="4"/>
      <c r="B273" s="3"/>
      <c r="C273" s="3"/>
      <c r="D273" s="3"/>
      <c r="E273" s="4"/>
    </row>
    <row r="274" spans="1:5" x14ac:dyDescent="0.3">
      <c r="A274" s="4"/>
      <c r="B274" s="3"/>
      <c r="C274" s="8"/>
      <c r="D274" s="3"/>
      <c r="E274" s="4"/>
    </row>
    <row r="275" spans="1:5" x14ac:dyDescent="0.3">
      <c r="A275" s="4"/>
      <c r="B275" s="3"/>
      <c r="C275" s="8"/>
      <c r="D275" s="5"/>
      <c r="E275" s="4"/>
    </row>
    <row r="276" spans="1:5" x14ac:dyDescent="0.3">
      <c r="A276" s="4"/>
      <c r="B276" s="3"/>
      <c r="C276" s="3"/>
      <c r="D276" s="5"/>
      <c r="E276" s="4"/>
    </row>
    <row r="277" spans="1:5" x14ac:dyDescent="0.3">
      <c r="A277" s="4"/>
      <c r="B277" s="3"/>
      <c r="C277" s="3"/>
      <c r="D277" s="3"/>
      <c r="E277" s="4"/>
    </row>
    <row r="278" spans="1:5" x14ac:dyDescent="0.3">
      <c r="A278" s="4"/>
      <c r="B278" s="3"/>
      <c r="C278" s="3"/>
      <c r="D278" s="3"/>
      <c r="E278" s="4"/>
    </row>
    <row r="279" spans="1:5" x14ac:dyDescent="0.3">
      <c r="A279" s="4"/>
      <c r="B279" s="3"/>
      <c r="C279" s="8"/>
      <c r="D279" s="3"/>
      <c r="E279" s="4"/>
    </row>
    <row r="280" spans="1:5" x14ac:dyDescent="0.3">
      <c r="A280" s="4"/>
      <c r="B280" s="3"/>
      <c r="C280" s="3"/>
      <c r="D280" s="5"/>
      <c r="E280" s="4"/>
    </row>
    <row r="281" spans="1:5" x14ac:dyDescent="0.3">
      <c r="A281" s="4"/>
      <c r="B281" s="3"/>
      <c r="C281" s="8"/>
      <c r="D281" s="3"/>
      <c r="E281" s="4"/>
    </row>
    <row r="282" spans="1:5" x14ac:dyDescent="0.3">
      <c r="A282" s="4"/>
      <c r="B282" s="3"/>
      <c r="C282" s="8"/>
      <c r="D282" s="5"/>
      <c r="E282" s="4"/>
    </row>
    <row r="283" spans="1:5" x14ac:dyDescent="0.3">
      <c r="A283" s="4"/>
      <c r="B283" s="3"/>
      <c r="C283" s="3"/>
      <c r="D283" s="5"/>
      <c r="E283" s="4"/>
    </row>
    <row r="284" spans="1:5" x14ac:dyDescent="0.3">
      <c r="A284" s="4"/>
      <c r="B284" s="3"/>
      <c r="C284" s="3"/>
      <c r="D284" s="3"/>
      <c r="E284" s="4"/>
    </row>
    <row r="285" spans="1:5" x14ac:dyDescent="0.3">
      <c r="A285" s="4"/>
      <c r="B285" s="3"/>
      <c r="C285" s="8"/>
      <c r="D285" s="3"/>
      <c r="E285" s="4"/>
    </row>
    <row r="286" spans="1:5" x14ac:dyDescent="0.3">
      <c r="A286" s="4"/>
      <c r="B286" s="3"/>
      <c r="C286" s="8"/>
      <c r="D286" s="5"/>
      <c r="E286" s="4"/>
    </row>
    <row r="287" spans="1:5" x14ac:dyDescent="0.3">
      <c r="A287" s="4"/>
      <c r="B287" s="3"/>
      <c r="C287" s="3"/>
      <c r="D287" s="5"/>
      <c r="E287" s="4"/>
    </row>
    <row r="288" spans="1:5" x14ac:dyDescent="0.3">
      <c r="A288" s="4"/>
      <c r="B288" s="3"/>
      <c r="C288" s="3"/>
      <c r="D288" s="3"/>
      <c r="E288" s="4"/>
    </row>
    <row r="289" spans="1:5" x14ac:dyDescent="0.3">
      <c r="A289" s="4"/>
      <c r="B289" s="3"/>
      <c r="C289" s="8"/>
      <c r="D289" s="3"/>
      <c r="E289" s="4"/>
    </row>
    <row r="290" spans="1:5" x14ac:dyDescent="0.3">
      <c r="A290" s="4"/>
      <c r="B290" s="3"/>
      <c r="C290" s="3"/>
      <c r="D290" s="5"/>
      <c r="E290" s="4"/>
    </row>
    <row r="291" spans="1:5" x14ac:dyDescent="0.3">
      <c r="A291" s="4"/>
      <c r="B291" s="3"/>
      <c r="C291" s="3"/>
      <c r="D291" s="3"/>
      <c r="E291" s="4"/>
    </row>
    <row r="292" spans="1:5" x14ac:dyDescent="0.3">
      <c r="A292" s="4"/>
      <c r="B292" s="3"/>
      <c r="C292" s="3"/>
      <c r="D292" s="3"/>
      <c r="E292" s="4"/>
    </row>
    <row r="293" spans="1:5" x14ac:dyDescent="0.3">
      <c r="A293" s="4"/>
      <c r="B293" s="3"/>
      <c r="C293" s="8"/>
      <c r="D293" s="3"/>
      <c r="E293" s="4"/>
    </row>
    <row r="294" spans="1:5" x14ac:dyDescent="0.3">
      <c r="A294" s="4"/>
      <c r="B294" s="3"/>
      <c r="C294" s="8"/>
      <c r="D294" s="5"/>
      <c r="E294" s="4"/>
    </row>
    <row r="295" spans="1:5" x14ac:dyDescent="0.3">
      <c r="A295" s="4"/>
      <c r="B295" s="3"/>
      <c r="C295" s="3"/>
      <c r="D295" s="5"/>
      <c r="E295" s="4"/>
    </row>
    <row r="296" spans="1:5" x14ac:dyDescent="0.3">
      <c r="A296" s="4"/>
      <c r="B296" s="3"/>
      <c r="C296" s="3"/>
      <c r="D296" s="3"/>
      <c r="E296" s="4"/>
    </row>
    <row r="297" spans="1:5" x14ac:dyDescent="0.3">
      <c r="A297" s="4"/>
      <c r="B297" s="3"/>
      <c r="C297" s="3"/>
      <c r="D297" s="3"/>
      <c r="E297" s="4"/>
    </row>
    <row r="298" spans="1:5" x14ac:dyDescent="0.3">
      <c r="A298" s="4"/>
      <c r="B298" s="3"/>
      <c r="C298" s="8"/>
      <c r="D298" s="3"/>
      <c r="E298" s="4"/>
    </row>
    <row r="299" spans="1:5" x14ac:dyDescent="0.3">
      <c r="A299" s="4"/>
      <c r="B299" s="3"/>
      <c r="C299" s="8"/>
      <c r="D299" s="5"/>
      <c r="E299" s="4"/>
    </row>
    <row r="300" spans="1:5" x14ac:dyDescent="0.3">
      <c r="A300" s="4"/>
      <c r="B300" s="3"/>
      <c r="C300" s="3"/>
      <c r="D300" s="5"/>
      <c r="E300" s="4"/>
    </row>
    <row r="301" spans="1:5" x14ac:dyDescent="0.3">
      <c r="A301" s="4"/>
      <c r="B301" s="3"/>
      <c r="C301" s="3"/>
      <c r="D301" s="3"/>
      <c r="E301" s="4"/>
    </row>
    <row r="302" spans="1:5" x14ac:dyDescent="0.3">
      <c r="A302" s="4"/>
      <c r="B302" s="3"/>
      <c r="C302" s="8"/>
      <c r="D302" s="3"/>
      <c r="E302" s="4"/>
    </row>
    <row r="303" spans="1:5" x14ac:dyDescent="0.3">
      <c r="A303" s="4"/>
      <c r="B303" s="3"/>
      <c r="C303" s="8"/>
      <c r="D303" s="5"/>
      <c r="E303" s="4"/>
    </row>
    <row r="304" spans="1:5" x14ac:dyDescent="0.3">
      <c r="A304" s="4"/>
      <c r="B304" s="3"/>
      <c r="C304" s="3"/>
      <c r="D304" s="5"/>
      <c r="E304" s="4"/>
    </row>
    <row r="305" spans="1:5" x14ac:dyDescent="0.3">
      <c r="A305" s="4"/>
      <c r="B305" s="3"/>
      <c r="C305" s="8"/>
      <c r="D305" s="3"/>
      <c r="E305" s="4"/>
    </row>
    <row r="306" spans="1:5" x14ac:dyDescent="0.3">
      <c r="A306" s="4"/>
      <c r="B306" s="3"/>
      <c r="C306" s="8"/>
      <c r="D306" s="5"/>
      <c r="E306" s="4"/>
    </row>
    <row r="307" spans="1:5" x14ac:dyDescent="0.3">
      <c r="A307" s="4"/>
      <c r="B307" s="3"/>
      <c r="C307" s="3"/>
      <c r="D307" s="5"/>
      <c r="E307" s="4"/>
    </row>
    <row r="308" spans="1:5" x14ac:dyDescent="0.3">
      <c r="A308" s="4"/>
      <c r="B308" s="3"/>
      <c r="C308" s="3"/>
      <c r="D308" s="3"/>
      <c r="E308" s="4"/>
    </row>
    <row r="309" spans="1:5" x14ac:dyDescent="0.3">
      <c r="A309" s="4"/>
      <c r="B309" s="3"/>
      <c r="C309" s="3"/>
      <c r="D309" s="3"/>
      <c r="E309" s="4"/>
    </row>
    <row r="310" spans="1:5" x14ac:dyDescent="0.3">
      <c r="A310" s="4"/>
      <c r="B310" s="3"/>
      <c r="C310" s="3"/>
      <c r="D310" s="3"/>
      <c r="E310" s="4"/>
    </row>
    <row r="311" spans="1:5" x14ac:dyDescent="0.3">
      <c r="A311" s="4"/>
      <c r="B311" s="3"/>
      <c r="C311" s="3"/>
      <c r="D311" s="3"/>
      <c r="E311" s="4"/>
    </row>
    <row r="312" spans="1:5" x14ac:dyDescent="0.3">
      <c r="A312" s="4"/>
      <c r="B312" s="3"/>
      <c r="C312" s="3"/>
      <c r="D312" s="3"/>
      <c r="E312" s="4"/>
    </row>
    <row r="313" spans="1:5" x14ac:dyDescent="0.3">
      <c r="A313" s="4"/>
      <c r="B313" s="3"/>
      <c r="C313" s="8"/>
      <c r="D313" s="3"/>
      <c r="E313" s="4"/>
    </row>
    <row r="314" spans="1:5" x14ac:dyDescent="0.3">
      <c r="A314" s="4"/>
      <c r="B314" s="3"/>
      <c r="C314" s="3"/>
      <c r="D314" s="5"/>
      <c r="E314" s="4"/>
    </row>
    <row r="315" spans="1:5" x14ac:dyDescent="0.3">
      <c r="A315" s="4"/>
      <c r="B315" s="3"/>
      <c r="C315" s="8"/>
      <c r="D315" s="3"/>
      <c r="E315" s="4"/>
    </row>
    <row r="316" spans="1:5" x14ac:dyDescent="0.3">
      <c r="A316" s="4"/>
      <c r="B316" s="3"/>
      <c r="C316" s="3"/>
      <c r="D316" s="5"/>
      <c r="E316" s="4"/>
    </row>
    <row r="317" spans="1:5" x14ac:dyDescent="0.3">
      <c r="A317" s="4"/>
      <c r="B317" s="3"/>
      <c r="C317" s="3"/>
      <c r="D317" s="3"/>
      <c r="E317" s="4"/>
    </row>
    <row r="318" spans="1:5" x14ac:dyDescent="0.3">
      <c r="A318" s="4"/>
      <c r="B318" s="3"/>
      <c r="C318" s="8"/>
      <c r="D318" s="3"/>
      <c r="E318" s="4"/>
    </row>
    <row r="319" spans="1:5" x14ac:dyDescent="0.3">
      <c r="A319" s="4"/>
      <c r="B319" s="3"/>
      <c r="C319" s="3"/>
      <c r="D319" s="5"/>
      <c r="E319" s="4"/>
    </row>
    <row r="320" spans="1:5" x14ac:dyDescent="0.3">
      <c r="A320" s="4"/>
      <c r="B320" s="3"/>
      <c r="C320" s="3"/>
      <c r="D320" s="3"/>
      <c r="E320" s="4"/>
    </row>
    <row r="321" spans="1:5" x14ac:dyDescent="0.3">
      <c r="A321" s="4"/>
      <c r="B321" s="3"/>
      <c r="C321" s="8"/>
      <c r="D321" s="3"/>
      <c r="E321" s="4"/>
    </row>
    <row r="322" spans="1:5" x14ac:dyDescent="0.3">
      <c r="A322" s="4"/>
      <c r="B322" s="3"/>
      <c r="C322" s="8"/>
      <c r="D322" s="5"/>
      <c r="E322" s="4"/>
    </row>
    <row r="323" spans="1:5" x14ac:dyDescent="0.3">
      <c r="A323" s="4"/>
      <c r="B323" s="3"/>
      <c r="C323" s="8"/>
      <c r="D323" s="5"/>
      <c r="E323" s="4"/>
    </row>
    <row r="324" spans="1:5" x14ac:dyDescent="0.3">
      <c r="A324" s="4"/>
      <c r="B324" s="3"/>
      <c r="C324" s="3"/>
      <c r="D324" s="5"/>
      <c r="E324" s="4"/>
    </row>
    <row r="325" spans="1:5" x14ac:dyDescent="0.3">
      <c r="A325" s="4"/>
      <c r="B325" s="3"/>
      <c r="C325" s="8"/>
      <c r="D325" s="3"/>
      <c r="E325" s="4"/>
    </row>
    <row r="326" spans="1:5" x14ac:dyDescent="0.3">
      <c r="A326" s="4"/>
      <c r="B326" s="3"/>
      <c r="C326" s="3"/>
      <c r="D326" s="5"/>
      <c r="E326" s="4"/>
    </row>
    <row r="327" spans="1:5" x14ac:dyDescent="0.3">
      <c r="A327" s="4"/>
      <c r="B327" s="3"/>
      <c r="C327" s="8"/>
      <c r="D327" s="3"/>
      <c r="E327" s="4"/>
    </row>
    <row r="328" spans="1:5" x14ac:dyDescent="0.3">
      <c r="A328" s="4"/>
      <c r="B328" s="3"/>
      <c r="C328" s="8"/>
      <c r="D328" s="5"/>
      <c r="E328" s="4"/>
    </row>
    <row r="329" spans="1:5" x14ac:dyDescent="0.3">
      <c r="A329" s="4"/>
      <c r="B329" s="3"/>
      <c r="C329" s="8"/>
      <c r="D329" s="5"/>
      <c r="E329" s="4"/>
    </row>
    <row r="330" spans="1:5" x14ac:dyDescent="0.3">
      <c r="A330" s="4"/>
      <c r="B330" s="3"/>
      <c r="C330" s="3"/>
      <c r="D330" s="5"/>
      <c r="E330" s="4"/>
    </row>
    <row r="331" spans="1:5" x14ac:dyDescent="0.3">
      <c r="A331" s="4"/>
      <c r="B331" s="3"/>
      <c r="C331" s="3"/>
      <c r="D331" s="3"/>
      <c r="E331" s="4"/>
    </row>
    <row r="332" spans="1:5" x14ac:dyDescent="0.3">
      <c r="A332" s="4"/>
      <c r="B332" s="3"/>
      <c r="C332" s="8"/>
      <c r="D332" s="3"/>
      <c r="E332" s="4"/>
    </row>
    <row r="333" spans="1:5" x14ac:dyDescent="0.3">
      <c r="A333" s="4"/>
      <c r="B333" s="3"/>
      <c r="C333" s="8"/>
      <c r="D333" s="5"/>
      <c r="E333" s="4"/>
    </row>
    <row r="334" spans="1:5" x14ac:dyDescent="0.3">
      <c r="A334" s="4"/>
      <c r="B334" s="3"/>
      <c r="C334" s="3"/>
      <c r="D334" s="5"/>
      <c r="E334" s="4"/>
    </row>
    <row r="335" spans="1:5" x14ac:dyDescent="0.3">
      <c r="A335" s="4"/>
      <c r="B335" s="3"/>
      <c r="C335" s="8"/>
      <c r="D335" s="3"/>
      <c r="E335" s="4"/>
    </row>
    <row r="336" spans="1:5" x14ac:dyDescent="0.3">
      <c r="A336" s="4"/>
      <c r="B336" s="3"/>
      <c r="C336" s="3"/>
      <c r="D336" s="5"/>
      <c r="E336" s="4"/>
    </row>
    <row r="337" spans="1:5" x14ac:dyDescent="0.3">
      <c r="A337" s="4"/>
      <c r="B337" s="3"/>
      <c r="C337" s="8"/>
      <c r="D337" s="3"/>
      <c r="E337" s="4"/>
    </row>
    <row r="338" spans="1:5" x14ac:dyDescent="0.3">
      <c r="A338" s="4"/>
      <c r="B338" s="3"/>
      <c r="C338" s="3"/>
      <c r="D338" s="5"/>
      <c r="E338" s="4"/>
    </row>
    <row r="339" spans="1:5" x14ac:dyDescent="0.3">
      <c r="A339" s="4"/>
      <c r="B339" s="3"/>
      <c r="C339" s="3"/>
      <c r="D339" s="3"/>
      <c r="E339" s="4"/>
    </row>
    <row r="340" spans="1:5" x14ac:dyDescent="0.3">
      <c r="A340" s="4"/>
      <c r="B340" s="3"/>
      <c r="C340" s="3"/>
      <c r="D340" s="3"/>
      <c r="E340" s="4"/>
    </row>
    <row r="341" spans="1:5" x14ac:dyDescent="0.3">
      <c r="A341" s="4"/>
      <c r="B341" s="3"/>
      <c r="C341" s="8"/>
      <c r="D341" s="3"/>
      <c r="E341" s="4"/>
    </row>
    <row r="342" spans="1:5" x14ac:dyDescent="0.3">
      <c r="A342" s="4"/>
      <c r="B342" s="3"/>
      <c r="C342" s="8"/>
      <c r="D342" s="5"/>
      <c r="E342" s="4"/>
    </row>
    <row r="343" spans="1:5" x14ac:dyDescent="0.3">
      <c r="A343" s="4"/>
      <c r="B343" s="3"/>
      <c r="C343" s="8"/>
      <c r="D343" s="5"/>
      <c r="E343" s="4"/>
    </row>
    <row r="344" spans="1:5" x14ac:dyDescent="0.3">
      <c r="A344" s="4"/>
      <c r="B344" s="3"/>
      <c r="C344" s="8"/>
      <c r="D344" s="5"/>
      <c r="E344" s="4"/>
    </row>
    <row r="345" spans="1:5" x14ac:dyDescent="0.3">
      <c r="A345" s="4"/>
      <c r="B345" s="3"/>
      <c r="C345" s="8"/>
      <c r="D345" s="5"/>
      <c r="E345" s="4"/>
    </row>
    <row r="346" spans="1:5" x14ac:dyDescent="0.3">
      <c r="A346" s="4"/>
      <c r="B346" s="3"/>
      <c r="C346" s="8"/>
      <c r="D346" s="5"/>
      <c r="E346" s="4"/>
    </row>
    <row r="347" spans="1:5" x14ac:dyDescent="0.3">
      <c r="A347" s="4"/>
      <c r="B347" s="3"/>
      <c r="C347" s="8"/>
      <c r="D347" s="5"/>
      <c r="E347" s="4"/>
    </row>
    <row r="348" spans="1:5" x14ac:dyDescent="0.3">
      <c r="A348" s="4"/>
      <c r="B348" s="3"/>
      <c r="C348" s="8"/>
      <c r="D348" s="5"/>
      <c r="E348" s="4"/>
    </row>
    <row r="349" spans="1:5" x14ac:dyDescent="0.3">
      <c r="A349" s="4"/>
      <c r="B349" s="3"/>
      <c r="C349" s="3"/>
      <c r="D349" s="5"/>
      <c r="E349" s="4"/>
    </row>
    <row r="350" spans="1:5" x14ac:dyDescent="0.3">
      <c r="A350" s="4"/>
      <c r="B350" s="3"/>
      <c r="C350" s="8"/>
      <c r="D350" s="3"/>
      <c r="E350" s="4"/>
    </row>
    <row r="351" spans="1:5" x14ac:dyDescent="0.3">
      <c r="A351" s="4"/>
      <c r="B351" s="3"/>
      <c r="C351" s="8"/>
      <c r="D351" s="5"/>
      <c r="E351" s="4"/>
    </row>
    <row r="352" spans="1:5" x14ac:dyDescent="0.3">
      <c r="A352" s="4"/>
      <c r="B352" s="3"/>
      <c r="C352" s="3"/>
      <c r="D352" s="5"/>
      <c r="E352" s="4"/>
    </row>
    <row r="353" spans="1:5" x14ac:dyDescent="0.3">
      <c r="A353" s="4"/>
      <c r="B353" s="3"/>
      <c r="C353" s="8"/>
      <c r="D353" s="3"/>
      <c r="E353" s="4"/>
    </row>
    <row r="354" spans="1:5" x14ac:dyDescent="0.3">
      <c r="A354" s="4"/>
      <c r="B354" s="3"/>
      <c r="C354" s="3"/>
      <c r="D354" s="5"/>
      <c r="E354" s="4"/>
    </row>
    <row r="355" spans="1:5" x14ac:dyDescent="0.3">
      <c r="A355" s="4"/>
      <c r="B355" s="3"/>
      <c r="C355" s="3"/>
      <c r="D355" s="3"/>
      <c r="E355" s="4"/>
    </row>
    <row r="356" spans="1:5" x14ac:dyDescent="0.3">
      <c r="A356" s="4"/>
      <c r="B356" s="3"/>
      <c r="C356" s="8"/>
      <c r="D356" s="3"/>
      <c r="E356" s="4"/>
    </row>
    <row r="357" spans="1:5" x14ac:dyDescent="0.3">
      <c r="A357" s="4"/>
      <c r="B357" s="3"/>
      <c r="C357" s="8"/>
      <c r="D357" s="5"/>
      <c r="E357" s="4"/>
    </row>
    <row r="358" spans="1:5" x14ac:dyDescent="0.3">
      <c r="A358" s="4"/>
      <c r="B358" s="3"/>
      <c r="C358" s="8"/>
      <c r="D358" s="5"/>
      <c r="E358" s="4"/>
    </row>
    <row r="359" spans="1:5" x14ac:dyDescent="0.3">
      <c r="A359" s="4"/>
      <c r="B359" s="3"/>
      <c r="C359" s="8"/>
      <c r="D359" s="5"/>
      <c r="E359" s="4"/>
    </row>
    <row r="360" spans="1:5" x14ac:dyDescent="0.3">
      <c r="A360" s="4"/>
      <c r="B360" s="3"/>
      <c r="C360" s="8"/>
      <c r="D360" s="5"/>
      <c r="E360" s="4"/>
    </row>
    <row r="361" spans="1:5" x14ac:dyDescent="0.3">
      <c r="A361" s="4"/>
      <c r="B361" s="3"/>
      <c r="C361" s="3"/>
      <c r="D361" s="5"/>
      <c r="E361" s="4"/>
    </row>
    <row r="362" spans="1:5" x14ac:dyDescent="0.3">
      <c r="A362" s="4"/>
      <c r="B362" s="3"/>
      <c r="C362" s="3"/>
      <c r="D362" s="3"/>
      <c r="E362" s="4"/>
    </row>
    <row r="363" spans="1:5" x14ac:dyDescent="0.3">
      <c r="A363" s="4"/>
      <c r="B363" s="3"/>
      <c r="C363" s="8"/>
      <c r="D363" s="3"/>
      <c r="E363" s="4"/>
    </row>
    <row r="364" spans="1:5" x14ac:dyDescent="0.3">
      <c r="A364" s="4"/>
      <c r="B364" s="3"/>
      <c r="C364" s="3"/>
      <c r="D364" s="5"/>
      <c r="E364" s="4"/>
    </row>
    <row r="365" spans="1:5" x14ac:dyDescent="0.3">
      <c r="A365" s="4"/>
      <c r="B365" s="3"/>
      <c r="C365" s="3"/>
      <c r="D365" s="3"/>
      <c r="E365" s="4"/>
    </row>
    <row r="366" spans="1:5" x14ac:dyDescent="0.3">
      <c r="A366" s="4"/>
      <c r="B366" s="3"/>
      <c r="C366" s="3"/>
      <c r="D366" s="3"/>
      <c r="E366" s="4"/>
    </row>
    <row r="367" spans="1:5" x14ac:dyDescent="0.3">
      <c r="A367" s="4"/>
      <c r="B367" s="3"/>
      <c r="C367" s="8"/>
      <c r="D367" s="3"/>
      <c r="E367" s="4"/>
    </row>
    <row r="368" spans="1:5" x14ac:dyDescent="0.3">
      <c r="A368" s="4"/>
      <c r="B368" s="3"/>
      <c r="C368" s="3"/>
      <c r="D368" s="5"/>
      <c r="E368" s="4"/>
    </row>
    <row r="369" spans="1:5" x14ac:dyDescent="0.3">
      <c r="A369" s="4"/>
      <c r="B369" s="3"/>
      <c r="C369" s="8"/>
      <c r="D369" s="3"/>
      <c r="E369" s="4"/>
    </row>
    <row r="370" spans="1:5" x14ac:dyDescent="0.3">
      <c r="A370" s="4"/>
      <c r="B370" s="3"/>
      <c r="C370" s="3"/>
      <c r="D370" s="5"/>
      <c r="E370" s="4"/>
    </row>
    <row r="371" spans="1:5" x14ac:dyDescent="0.3">
      <c r="A371" s="4"/>
      <c r="B371" s="3"/>
      <c r="C371" s="8"/>
      <c r="D371" s="3"/>
      <c r="E371" s="4"/>
    </row>
    <row r="372" spans="1:5" x14ac:dyDescent="0.3">
      <c r="A372" s="4"/>
      <c r="B372" s="3"/>
      <c r="C372" s="3"/>
      <c r="D372" s="5"/>
      <c r="E372" s="4"/>
    </row>
    <row r="373" spans="1:5" x14ac:dyDescent="0.3">
      <c r="A373" s="4"/>
      <c r="B373" s="3"/>
      <c r="C373" s="3"/>
      <c r="D373" s="3"/>
      <c r="E373" s="4"/>
    </row>
    <row r="374" spans="1:5" x14ac:dyDescent="0.3">
      <c r="A374" s="4"/>
      <c r="B374" s="3"/>
      <c r="C374" s="3"/>
      <c r="D374" s="3"/>
      <c r="E374" s="4"/>
    </row>
    <row r="375" spans="1:5" x14ac:dyDescent="0.3">
      <c r="A375" s="4"/>
      <c r="B375" s="3"/>
      <c r="C375" s="3"/>
      <c r="D375" s="3"/>
      <c r="E375" s="4"/>
    </row>
    <row r="376" spans="1:5" x14ac:dyDescent="0.3">
      <c r="A376" s="4"/>
      <c r="B376" s="3"/>
      <c r="C376" s="3"/>
      <c r="D376" s="3"/>
      <c r="E376" s="4"/>
    </row>
    <row r="377" spans="1:5" x14ac:dyDescent="0.3">
      <c r="A377" s="4"/>
      <c r="B377" s="3"/>
      <c r="C377" s="3"/>
      <c r="D377" s="3"/>
      <c r="E377" s="4"/>
    </row>
    <row r="378" spans="1:5" x14ac:dyDescent="0.3">
      <c r="A378" s="4"/>
      <c r="B378" s="3"/>
      <c r="C378" s="3"/>
      <c r="D378" s="3"/>
      <c r="E378" s="4"/>
    </row>
    <row r="379" spans="1:5" x14ac:dyDescent="0.3">
      <c r="A379" s="4"/>
      <c r="B379" s="3"/>
      <c r="C379" s="8"/>
      <c r="D379" s="3"/>
      <c r="E379" s="4"/>
    </row>
    <row r="380" spans="1:5" x14ac:dyDescent="0.3">
      <c r="A380" s="4"/>
      <c r="B380" s="3"/>
      <c r="C380" s="3"/>
      <c r="D380" s="5"/>
      <c r="E380" s="4"/>
    </row>
    <row r="381" spans="1:5" x14ac:dyDescent="0.3">
      <c r="A381" s="4"/>
      <c r="B381" s="3"/>
      <c r="C381" s="8"/>
      <c r="D381" s="3"/>
      <c r="E381" s="4"/>
    </row>
    <row r="382" spans="1:5" x14ac:dyDescent="0.3">
      <c r="A382" s="4"/>
      <c r="B382" s="3"/>
      <c r="C382" s="3"/>
      <c r="D382" s="5"/>
      <c r="E382" s="4"/>
    </row>
    <row r="383" spans="1:5" x14ac:dyDescent="0.3">
      <c r="A383" s="4"/>
      <c r="B383" s="3"/>
      <c r="C383" s="8"/>
      <c r="D383" s="3"/>
      <c r="E383" s="4"/>
    </row>
    <row r="384" spans="1:5" x14ac:dyDescent="0.3">
      <c r="A384" s="4"/>
      <c r="B384" s="3"/>
      <c r="C384" s="3"/>
      <c r="D384" s="5"/>
      <c r="E384" s="4"/>
    </row>
    <row r="385" spans="1:5" x14ac:dyDescent="0.3">
      <c r="A385" s="4"/>
      <c r="B385" s="3"/>
      <c r="C385" s="3"/>
      <c r="D385" s="3"/>
      <c r="E385" s="4"/>
    </row>
    <row r="386" spans="1:5" x14ac:dyDescent="0.3">
      <c r="A386" s="4"/>
      <c r="B386" s="3"/>
      <c r="C386" s="3"/>
      <c r="D386" s="3"/>
      <c r="E386" s="4"/>
    </row>
    <row r="387" spans="1:5" x14ac:dyDescent="0.3">
      <c r="A387" s="4"/>
      <c r="B387" s="3"/>
      <c r="C387" s="8"/>
      <c r="D387" s="3"/>
      <c r="E387" s="4"/>
    </row>
    <row r="388" spans="1:5" x14ac:dyDescent="0.3">
      <c r="A388" s="4"/>
      <c r="B388" s="3"/>
      <c r="C388" s="8"/>
      <c r="D388" s="5"/>
      <c r="E388" s="4"/>
    </row>
    <row r="389" spans="1:5" x14ac:dyDescent="0.3">
      <c r="A389" s="4"/>
      <c r="B389" s="3"/>
      <c r="C389" s="3"/>
      <c r="D389" s="5"/>
      <c r="E389" s="4"/>
    </row>
    <row r="390" spans="1:5" x14ac:dyDescent="0.3">
      <c r="A390" s="4"/>
      <c r="B390" s="3"/>
      <c r="C390" s="3"/>
      <c r="D390" s="3"/>
      <c r="E390" s="4"/>
    </row>
    <row r="391" spans="1:5" x14ac:dyDescent="0.3">
      <c r="A391" s="4"/>
      <c r="B391" s="3"/>
      <c r="C391" s="8"/>
      <c r="D391" s="3"/>
      <c r="E391" s="4"/>
    </row>
    <row r="392" spans="1:5" x14ac:dyDescent="0.3">
      <c r="A392" s="4"/>
      <c r="B392" s="3"/>
      <c r="C392" s="8"/>
      <c r="D392" s="5"/>
      <c r="E392" s="4"/>
    </row>
    <row r="393" spans="1:5" x14ac:dyDescent="0.3">
      <c r="A393" s="4"/>
      <c r="B393" s="3"/>
      <c r="C393" s="8"/>
      <c r="D393" s="5"/>
      <c r="E393" s="4"/>
    </row>
    <row r="394" spans="1:5" x14ac:dyDescent="0.3">
      <c r="A394" s="4"/>
      <c r="B394" s="3"/>
      <c r="C394" s="3"/>
      <c r="D394" s="5"/>
      <c r="E394" s="4"/>
    </row>
    <row r="395" spans="1:5" x14ac:dyDescent="0.3">
      <c r="A395" s="4"/>
      <c r="B395" s="3"/>
      <c r="C395" s="3"/>
      <c r="D395" s="3"/>
      <c r="E395" s="4"/>
    </row>
    <row r="396" spans="1:5" x14ac:dyDescent="0.3">
      <c r="A396" s="4"/>
      <c r="B396" s="3"/>
      <c r="C396" s="3"/>
      <c r="D396" s="3"/>
      <c r="E396" s="4"/>
    </row>
    <row r="397" spans="1:5" x14ac:dyDescent="0.3">
      <c r="A397" s="4"/>
      <c r="B397" s="3"/>
      <c r="C397" s="8"/>
      <c r="D397" s="3"/>
      <c r="E397" s="4"/>
    </row>
    <row r="398" spans="1:5" x14ac:dyDescent="0.3">
      <c r="A398" s="4"/>
      <c r="B398" s="3"/>
      <c r="C398" s="3"/>
      <c r="D398" s="5"/>
      <c r="E398" s="4"/>
    </row>
    <row r="399" spans="1:5" x14ac:dyDescent="0.3">
      <c r="A399" s="4"/>
      <c r="B399" s="3"/>
      <c r="C399" s="8"/>
      <c r="D399" s="3"/>
      <c r="E399" s="4"/>
    </row>
    <row r="400" spans="1:5" x14ac:dyDescent="0.3">
      <c r="A400" s="4"/>
      <c r="B400" s="3"/>
      <c r="C400" s="8"/>
      <c r="D400" s="5"/>
      <c r="E400" s="4"/>
    </row>
    <row r="401" spans="1:5" x14ac:dyDescent="0.3">
      <c r="A401" s="4"/>
      <c r="B401" s="3"/>
      <c r="C401" s="3"/>
      <c r="D401" s="5"/>
      <c r="E401" s="4"/>
    </row>
    <row r="402" spans="1:5" x14ac:dyDescent="0.3">
      <c r="A402" s="4"/>
      <c r="B402" s="3"/>
      <c r="C402" s="3"/>
      <c r="D402" s="3"/>
      <c r="E402" s="4"/>
    </row>
    <row r="403" spans="1:5" x14ac:dyDescent="0.3">
      <c r="A403" s="4"/>
      <c r="B403" s="3"/>
      <c r="C403" s="3"/>
      <c r="D403" s="3"/>
      <c r="E403" s="4"/>
    </row>
    <row r="404" spans="1:5" x14ac:dyDescent="0.3">
      <c r="A404" s="4"/>
      <c r="B404" s="3"/>
      <c r="C404" s="3"/>
      <c r="D404" s="3"/>
      <c r="E404" s="4"/>
    </row>
    <row r="405" spans="1:5" x14ac:dyDescent="0.3">
      <c r="A405" s="4"/>
      <c r="B405" s="3"/>
      <c r="C405" s="8"/>
      <c r="D405" s="3"/>
      <c r="E405" s="4"/>
    </row>
    <row r="406" spans="1:5" x14ac:dyDescent="0.3">
      <c r="A406" s="4"/>
      <c r="B406" s="3"/>
      <c r="C406" s="3"/>
      <c r="D406" s="5"/>
      <c r="E406" s="4"/>
    </row>
    <row r="407" spans="1:5" x14ac:dyDescent="0.3">
      <c r="A407" s="4"/>
      <c r="B407" s="3"/>
      <c r="C407" s="3"/>
      <c r="D407" s="3"/>
      <c r="E407" s="4"/>
    </row>
    <row r="408" spans="1:5" x14ac:dyDescent="0.3">
      <c r="A408" s="4"/>
      <c r="B408" s="3"/>
      <c r="C408" s="3"/>
      <c r="D408" s="3"/>
      <c r="E408" s="4"/>
    </row>
    <row r="409" spans="1:5" x14ac:dyDescent="0.3">
      <c r="A409" s="4"/>
      <c r="B409" s="3"/>
      <c r="C409" s="8"/>
      <c r="D409" s="3"/>
      <c r="E409" s="4"/>
    </row>
    <row r="410" spans="1:5" x14ac:dyDescent="0.3">
      <c r="A410" s="4"/>
      <c r="B410" s="3"/>
      <c r="C410" s="8"/>
      <c r="D410" s="5"/>
      <c r="E410" s="4"/>
    </row>
    <row r="411" spans="1:5" x14ac:dyDescent="0.3">
      <c r="A411" s="4"/>
      <c r="B411" s="3"/>
      <c r="C411" s="3"/>
      <c r="D411" s="5"/>
      <c r="E411" s="4"/>
    </row>
    <row r="412" spans="1:5" x14ac:dyDescent="0.3">
      <c r="A412" s="4"/>
      <c r="B412" s="3"/>
      <c r="C412" s="8"/>
      <c r="D412" s="3"/>
      <c r="E412" s="4"/>
    </row>
    <row r="413" spans="1:5" x14ac:dyDescent="0.3">
      <c r="A413" s="4"/>
      <c r="B413" s="3"/>
      <c r="C413" s="3"/>
      <c r="D413" s="5"/>
      <c r="E413" s="4"/>
    </row>
    <row r="414" spans="1:5" x14ac:dyDescent="0.3">
      <c r="A414" s="4"/>
      <c r="B414" s="3"/>
      <c r="C414" s="8"/>
      <c r="D414" s="3"/>
      <c r="E414" s="4"/>
    </row>
    <row r="415" spans="1:5" x14ac:dyDescent="0.3">
      <c r="A415" s="4"/>
      <c r="B415" s="3"/>
      <c r="C415" s="3"/>
      <c r="D415" s="5"/>
      <c r="E415" s="4"/>
    </row>
    <row r="416" spans="1:5" x14ac:dyDescent="0.3">
      <c r="A416" s="4"/>
      <c r="B416" s="3"/>
      <c r="C416" s="3"/>
      <c r="D416" s="3"/>
      <c r="E416" s="4"/>
    </row>
    <row r="417" spans="1:5" x14ac:dyDescent="0.3">
      <c r="A417" s="4"/>
      <c r="B417" s="3"/>
      <c r="C417" s="8"/>
      <c r="D417" s="3"/>
      <c r="E417" s="4"/>
    </row>
    <row r="418" spans="1:5" x14ac:dyDescent="0.3">
      <c r="A418" s="4"/>
      <c r="B418" s="3"/>
      <c r="C418" s="8"/>
      <c r="D418" s="5"/>
      <c r="E418" s="4"/>
    </row>
    <row r="419" spans="1:5" x14ac:dyDescent="0.3">
      <c r="A419" s="4"/>
      <c r="B419" s="3"/>
      <c r="C419" s="3"/>
      <c r="D419" s="5"/>
      <c r="E419" s="4"/>
    </row>
    <row r="420" spans="1:5" x14ac:dyDescent="0.3">
      <c r="A420" s="4"/>
      <c r="B420" s="3"/>
      <c r="C420" s="3"/>
      <c r="D420" s="3"/>
      <c r="E420" s="4"/>
    </row>
    <row r="421" spans="1:5" x14ac:dyDescent="0.3">
      <c r="A421" s="4"/>
      <c r="B421" s="3"/>
      <c r="C421" s="3"/>
      <c r="D421" s="3"/>
      <c r="E421" s="4"/>
    </row>
    <row r="422" spans="1:5" x14ac:dyDescent="0.3">
      <c r="A422" s="4"/>
      <c r="B422" s="3"/>
      <c r="C422" s="3"/>
      <c r="D422" s="3"/>
      <c r="E422" s="4"/>
    </row>
    <row r="423" spans="1:5" x14ac:dyDescent="0.3">
      <c r="A423" s="4"/>
      <c r="B423" s="3"/>
      <c r="C423" s="8"/>
      <c r="D423" s="3"/>
      <c r="E423" s="4"/>
    </row>
    <row r="424" spans="1:5" x14ac:dyDescent="0.3">
      <c r="A424" s="4"/>
      <c r="B424" s="3"/>
      <c r="C424" s="3"/>
      <c r="D424" s="5"/>
      <c r="E424" s="4"/>
    </row>
    <row r="425" spans="1:5" x14ac:dyDescent="0.3">
      <c r="A425" s="4"/>
      <c r="B425" s="3"/>
      <c r="C425" s="8"/>
      <c r="D425" s="3"/>
      <c r="E425" s="4"/>
    </row>
    <row r="426" spans="1:5" x14ac:dyDescent="0.3">
      <c r="A426" s="4"/>
      <c r="B426" s="3"/>
      <c r="C426" s="8"/>
      <c r="D426" s="5"/>
      <c r="E426" s="4"/>
    </row>
    <row r="427" spans="1:5" x14ac:dyDescent="0.3">
      <c r="A427" s="4"/>
      <c r="B427" s="3"/>
      <c r="C427" s="8"/>
      <c r="D427" s="5"/>
      <c r="E427" s="4"/>
    </row>
    <row r="428" spans="1:5" x14ac:dyDescent="0.3">
      <c r="A428" s="4"/>
      <c r="B428" s="3"/>
      <c r="C428" s="3"/>
      <c r="D428" s="5"/>
      <c r="E428" s="4"/>
    </row>
    <row r="429" spans="1:5" x14ac:dyDescent="0.3">
      <c r="A429" s="4"/>
      <c r="B429" s="3"/>
      <c r="C429" s="8"/>
      <c r="D429" s="3"/>
      <c r="E429" s="4"/>
    </row>
    <row r="430" spans="1:5" x14ac:dyDescent="0.3">
      <c r="A430" s="4"/>
      <c r="B430" s="3"/>
      <c r="C430" s="3"/>
      <c r="D430" s="5"/>
      <c r="E430" s="4"/>
    </row>
    <row r="431" spans="1:5" x14ac:dyDescent="0.3">
      <c r="A431" s="4"/>
      <c r="B431" s="3"/>
      <c r="C431" s="3"/>
      <c r="D431" s="3"/>
      <c r="E431" s="4"/>
    </row>
    <row r="432" spans="1:5" x14ac:dyDescent="0.3">
      <c r="A432" s="4"/>
      <c r="B432" s="3"/>
      <c r="C432" s="3"/>
      <c r="D432" s="3"/>
      <c r="E432" s="4"/>
    </row>
    <row r="433" spans="1:5" x14ac:dyDescent="0.3">
      <c r="A433" s="4"/>
      <c r="B433" s="3"/>
      <c r="C433" s="3"/>
      <c r="D433" s="3"/>
      <c r="E433" s="4"/>
    </row>
    <row r="434" spans="1:5" x14ac:dyDescent="0.3">
      <c r="A434" s="4"/>
      <c r="B434" s="3"/>
      <c r="C434" s="3"/>
      <c r="D434" s="3"/>
      <c r="E434" s="4"/>
    </row>
    <row r="435" spans="1:5" x14ac:dyDescent="0.3">
      <c r="A435" s="4"/>
      <c r="B435" s="3"/>
      <c r="C435" s="3"/>
      <c r="D435" s="3"/>
      <c r="E435" s="4"/>
    </row>
    <row r="436" spans="1:5" x14ac:dyDescent="0.3">
      <c r="A436" s="4"/>
      <c r="B436" s="3"/>
      <c r="C436" s="8"/>
      <c r="D436" s="3"/>
      <c r="E436" s="4"/>
    </row>
    <row r="437" spans="1:5" x14ac:dyDescent="0.3">
      <c r="A437" s="4"/>
      <c r="B437" s="3"/>
      <c r="C437" s="3"/>
      <c r="D437" s="5"/>
      <c r="E437" s="4"/>
    </row>
    <row r="438" spans="1:5" x14ac:dyDescent="0.3">
      <c r="A438" s="4"/>
      <c r="B438" s="3"/>
      <c r="C438" s="8"/>
      <c r="D438" s="3"/>
      <c r="E438" s="4"/>
    </row>
    <row r="439" spans="1:5" x14ac:dyDescent="0.3">
      <c r="A439" s="4"/>
      <c r="B439" s="3"/>
      <c r="C439" s="8"/>
      <c r="D439" s="5"/>
      <c r="E439" s="4"/>
    </row>
    <row r="440" spans="1:5" x14ac:dyDescent="0.3">
      <c r="A440" s="4"/>
      <c r="B440" s="3"/>
      <c r="C440" s="8"/>
      <c r="D440" s="5"/>
      <c r="E440" s="4"/>
    </row>
    <row r="441" spans="1:5" x14ac:dyDescent="0.3">
      <c r="A441" s="4"/>
      <c r="B441" s="3"/>
      <c r="C441" s="8"/>
      <c r="D441" s="5"/>
      <c r="E441" s="4"/>
    </row>
    <row r="442" spans="1:5" x14ac:dyDescent="0.3">
      <c r="A442" s="4"/>
      <c r="B442" s="3"/>
      <c r="C442" s="8"/>
      <c r="D442" s="5"/>
      <c r="E442" s="4"/>
    </row>
    <row r="443" spans="1:5" x14ac:dyDescent="0.3">
      <c r="A443" s="4"/>
      <c r="B443" s="3"/>
      <c r="C443" s="8"/>
      <c r="D443" s="5"/>
      <c r="E443" s="4"/>
    </row>
    <row r="444" spans="1:5" x14ac:dyDescent="0.3">
      <c r="A444" s="4"/>
      <c r="B444" s="3"/>
      <c r="C444" s="3"/>
      <c r="D444" s="5"/>
      <c r="E444" s="4"/>
    </row>
    <row r="445" spans="1:5" x14ac:dyDescent="0.3">
      <c r="A445" s="4"/>
      <c r="B445" s="3"/>
      <c r="C445" s="3"/>
      <c r="D445" s="3"/>
      <c r="E445" s="4"/>
    </row>
    <row r="446" spans="1:5" x14ac:dyDescent="0.3">
      <c r="A446" s="4"/>
      <c r="B446" s="3"/>
      <c r="C446" s="3"/>
      <c r="D446" s="3"/>
      <c r="E446" s="4"/>
    </row>
    <row r="447" spans="1:5" x14ac:dyDescent="0.3">
      <c r="A447" s="4"/>
      <c r="B447" s="3"/>
      <c r="C447" s="3"/>
      <c r="D447" s="3"/>
      <c r="E447" s="4"/>
    </row>
    <row r="448" spans="1:5" x14ac:dyDescent="0.3">
      <c r="A448" s="4"/>
      <c r="B448" s="3"/>
      <c r="C448" s="8"/>
      <c r="D448" s="3"/>
      <c r="E448" s="4"/>
    </row>
    <row r="449" spans="1:5" x14ac:dyDescent="0.3">
      <c r="A449" s="4"/>
      <c r="B449" s="3"/>
      <c r="C449" s="3"/>
      <c r="D449" s="5"/>
      <c r="E449" s="4"/>
    </row>
    <row r="450" spans="1:5" x14ac:dyDescent="0.3">
      <c r="A450" s="4"/>
      <c r="B450" s="3"/>
      <c r="C450" s="8"/>
      <c r="D450" s="3"/>
      <c r="E450" s="4"/>
    </row>
    <row r="451" spans="1:5" x14ac:dyDescent="0.3">
      <c r="A451" s="4"/>
      <c r="B451" s="3"/>
      <c r="C451" s="8"/>
      <c r="D451" s="5"/>
      <c r="E451" s="4"/>
    </row>
    <row r="452" spans="1:5" x14ac:dyDescent="0.3">
      <c r="A452" s="4"/>
      <c r="B452" s="3"/>
      <c r="C452" s="8"/>
      <c r="D452" s="5"/>
      <c r="E452" s="4"/>
    </row>
    <row r="453" spans="1:5" x14ac:dyDescent="0.3">
      <c r="A453" s="4"/>
      <c r="B453" s="3"/>
      <c r="C453" s="3"/>
      <c r="D453" s="5"/>
      <c r="E453" s="4"/>
    </row>
    <row r="454" spans="1:5" x14ac:dyDescent="0.3">
      <c r="A454" s="4"/>
      <c r="B454" s="3"/>
      <c r="C454" s="8"/>
      <c r="D454" s="3"/>
      <c r="E454" s="4"/>
    </row>
    <row r="455" spans="1:5" x14ac:dyDescent="0.3">
      <c r="A455" s="4"/>
      <c r="B455" s="3"/>
      <c r="C455" s="3"/>
      <c r="D455" s="5"/>
      <c r="E455" s="4"/>
    </row>
    <row r="456" spans="1:5" x14ac:dyDescent="0.3">
      <c r="A456" s="4"/>
      <c r="B456" s="3"/>
      <c r="C456" s="3"/>
      <c r="D456" s="3"/>
      <c r="E456" s="4"/>
    </row>
    <row r="457" spans="1:5" x14ac:dyDescent="0.3">
      <c r="A457" s="4"/>
      <c r="B457" s="3"/>
      <c r="C457" s="3"/>
      <c r="D457" s="3"/>
      <c r="E457" s="4"/>
    </row>
    <row r="458" spans="1:5" x14ac:dyDescent="0.3">
      <c r="A458" s="4"/>
      <c r="B458" s="3"/>
      <c r="C458" s="3"/>
      <c r="D458" s="3"/>
      <c r="E458" s="4"/>
    </row>
    <row r="459" spans="1:5" x14ac:dyDescent="0.3">
      <c r="A459" s="4"/>
      <c r="B459" s="3"/>
      <c r="C459" s="8"/>
      <c r="D459" s="3"/>
      <c r="E459" s="4"/>
    </row>
    <row r="460" spans="1:5" x14ac:dyDescent="0.3">
      <c r="A460" s="4"/>
      <c r="B460" s="3"/>
      <c r="C460" s="8"/>
      <c r="D460" s="5"/>
      <c r="E460" s="4"/>
    </row>
    <row r="461" spans="1:5" x14ac:dyDescent="0.3">
      <c r="A461" s="4"/>
      <c r="B461" s="3"/>
      <c r="C461" s="8"/>
      <c r="D461" s="5"/>
      <c r="E461" s="4"/>
    </row>
    <row r="462" spans="1:5" x14ac:dyDescent="0.3">
      <c r="A462" s="4"/>
      <c r="B462" s="3"/>
      <c r="C462" s="3"/>
      <c r="D462" s="5"/>
      <c r="E462" s="4"/>
    </row>
    <row r="463" spans="1:5" x14ac:dyDescent="0.3">
      <c r="A463" s="4"/>
      <c r="B463" s="3"/>
      <c r="C463" s="3"/>
      <c r="D463" s="3"/>
      <c r="E463" s="4"/>
    </row>
    <row r="464" spans="1:5" x14ac:dyDescent="0.3">
      <c r="A464" s="4"/>
      <c r="B464" s="3"/>
      <c r="C464" s="8"/>
      <c r="D464" s="3"/>
      <c r="E464" s="4"/>
    </row>
    <row r="465" spans="1:5" x14ac:dyDescent="0.3">
      <c r="A465" s="4"/>
      <c r="B465" s="3"/>
      <c r="C465" s="3"/>
      <c r="D465" s="5"/>
      <c r="E465" s="4"/>
    </row>
    <row r="466" spans="1:5" x14ac:dyDescent="0.3">
      <c r="A466" s="4"/>
      <c r="B466" s="3"/>
      <c r="C466" s="8"/>
      <c r="D466" s="3"/>
      <c r="E466" s="4"/>
    </row>
    <row r="467" spans="1:5" x14ac:dyDescent="0.3">
      <c r="A467" s="4"/>
      <c r="B467" s="3"/>
      <c r="C467" s="8"/>
      <c r="D467" s="5"/>
      <c r="E467" s="4"/>
    </row>
    <row r="468" spans="1:5" x14ac:dyDescent="0.3">
      <c r="A468" s="4"/>
      <c r="B468" s="3"/>
      <c r="C468" s="8"/>
      <c r="D468" s="5"/>
      <c r="E468" s="4"/>
    </row>
    <row r="469" spans="1:5" x14ac:dyDescent="0.3">
      <c r="A469" s="4"/>
      <c r="B469" s="3"/>
      <c r="C469" s="3"/>
      <c r="D469" s="5"/>
      <c r="E469" s="4"/>
    </row>
    <row r="470" spans="1:5" x14ac:dyDescent="0.3">
      <c r="A470" s="4"/>
      <c r="B470" s="3"/>
      <c r="C470" s="8"/>
      <c r="D470" s="3"/>
      <c r="E470" s="4"/>
    </row>
    <row r="471" spans="1:5" x14ac:dyDescent="0.3">
      <c r="A471" s="4"/>
      <c r="B471" s="3"/>
      <c r="C471" s="8"/>
      <c r="D471" s="5"/>
      <c r="E471" s="4"/>
    </row>
    <row r="472" spans="1:5" x14ac:dyDescent="0.3">
      <c r="A472" s="4"/>
      <c r="B472" s="3"/>
      <c r="C472" s="8"/>
      <c r="D472" s="5"/>
      <c r="E472" s="4"/>
    </row>
    <row r="473" spans="1:5" x14ac:dyDescent="0.3">
      <c r="A473" s="4"/>
      <c r="B473" s="3"/>
      <c r="C473" s="3"/>
      <c r="D473" s="5"/>
      <c r="E473" s="4"/>
    </row>
    <row r="474" spans="1:5" x14ac:dyDescent="0.3">
      <c r="A474" s="4"/>
      <c r="B474" s="3"/>
      <c r="C474" s="3"/>
      <c r="D474" s="3"/>
      <c r="E474" s="4"/>
    </row>
    <row r="475" spans="1:5" x14ac:dyDescent="0.3">
      <c r="A475" s="4"/>
      <c r="B475" s="3"/>
      <c r="C475" s="8"/>
      <c r="D475" s="3"/>
      <c r="E475" s="4"/>
    </row>
    <row r="476" spans="1:5" x14ac:dyDescent="0.3">
      <c r="A476" s="4"/>
      <c r="B476" s="3"/>
      <c r="C476" s="3"/>
      <c r="D476" s="5"/>
      <c r="E476" s="4"/>
    </row>
    <row r="477" spans="1:5" x14ac:dyDescent="0.3">
      <c r="A477" s="4"/>
      <c r="B477" s="3"/>
      <c r="C477" s="8"/>
      <c r="D477" s="3"/>
      <c r="E477" s="4"/>
    </row>
    <row r="478" spans="1:5" x14ac:dyDescent="0.3">
      <c r="A478" s="4"/>
      <c r="B478" s="3"/>
      <c r="C478" s="8"/>
      <c r="D478" s="5"/>
      <c r="E478" s="4"/>
    </row>
    <row r="479" spans="1:5" x14ac:dyDescent="0.3">
      <c r="A479" s="4"/>
      <c r="B479" s="3"/>
      <c r="C479" s="8"/>
      <c r="D479" s="5"/>
      <c r="E479" s="4"/>
    </row>
    <row r="480" spans="1:5" x14ac:dyDescent="0.3">
      <c r="A480" s="4"/>
      <c r="B480" s="3"/>
      <c r="C480" s="8"/>
      <c r="D480" s="5"/>
      <c r="E480" s="4"/>
    </row>
    <row r="481" spans="1:5" x14ac:dyDescent="0.3">
      <c r="A481" s="4"/>
      <c r="B481" s="3"/>
      <c r="C481" s="8"/>
      <c r="D481" s="5"/>
      <c r="E481" s="4"/>
    </row>
    <row r="482" spans="1:5" x14ac:dyDescent="0.3">
      <c r="A482" s="4"/>
      <c r="B482" s="3"/>
      <c r="C482" s="3"/>
      <c r="D482" s="5"/>
      <c r="E482" s="4"/>
    </row>
    <row r="483" spans="1:5" x14ac:dyDescent="0.3">
      <c r="A483" s="4"/>
      <c r="B483" s="3"/>
      <c r="C483" s="3"/>
      <c r="D483" s="3"/>
      <c r="E483" s="4"/>
    </row>
    <row r="484" spans="1:5" x14ac:dyDescent="0.3">
      <c r="A484" s="4"/>
      <c r="B484" s="3"/>
      <c r="C484" s="3"/>
      <c r="D484" s="3"/>
      <c r="E484" s="4"/>
    </row>
    <row r="485" spans="1:5" x14ac:dyDescent="0.3">
      <c r="A485" s="4"/>
      <c r="B485" s="3"/>
      <c r="C485" s="8"/>
      <c r="D485" s="3"/>
      <c r="E485" s="4"/>
    </row>
    <row r="486" spans="1:5" x14ac:dyDescent="0.3">
      <c r="A486" s="4"/>
      <c r="B486" s="3"/>
      <c r="C486" s="8"/>
      <c r="D486" s="5"/>
      <c r="E486" s="4"/>
    </row>
    <row r="487" spans="1:5" x14ac:dyDescent="0.3">
      <c r="A487" s="4"/>
      <c r="B487" s="3"/>
      <c r="C487" s="3"/>
      <c r="D487" s="5"/>
      <c r="E487" s="4"/>
    </row>
    <row r="488" spans="1:5" x14ac:dyDescent="0.3">
      <c r="A488" s="4"/>
      <c r="B488" s="3"/>
      <c r="C488" s="3"/>
      <c r="D488" s="3"/>
      <c r="E488" s="4"/>
    </row>
    <row r="489" spans="1:5" x14ac:dyDescent="0.3">
      <c r="A489" s="4"/>
      <c r="B489" s="3"/>
      <c r="C489" s="3"/>
      <c r="D489" s="3"/>
      <c r="E489" s="4"/>
    </row>
    <row r="490" spans="1:5" x14ac:dyDescent="0.3">
      <c r="A490" s="4"/>
      <c r="B490" s="3"/>
      <c r="C490" s="3"/>
      <c r="D490" s="3"/>
      <c r="E490" s="4"/>
    </row>
    <row r="491" spans="1:5" x14ac:dyDescent="0.3">
      <c r="A491" s="4"/>
      <c r="B491" s="3"/>
      <c r="C491" s="8"/>
      <c r="D491" s="3"/>
      <c r="E491" s="4"/>
    </row>
    <row r="492" spans="1:5" x14ac:dyDescent="0.3">
      <c r="A492" s="4"/>
      <c r="B492" s="3"/>
      <c r="C492" s="8"/>
      <c r="D492" s="5"/>
      <c r="E492" s="4"/>
    </row>
    <row r="493" spans="1:5" x14ac:dyDescent="0.3">
      <c r="A493" s="4"/>
      <c r="B493" s="3"/>
      <c r="C493" s="8"/>
      <c r="D493" s="5"/>
      <c r="E493" s="4"/>
    </row>
    <row r="494" spans="1:5" x14ac:dyDescent="0.3">
      <c r="A494" s="4"/>
      <c r="B494" s="3"/>
      <c r="C494" s="8"/>
      <c r="D494" s="5"/>
      <c r="E494" s="4"/>
    </row>
    <row r="495" spans="1:5" x14ac:dyDescent="0.3">
      <c r="A495" s="4"/>
      <c r="B495" s="3"/>
      <c r="C495" s="8"/>
      <c r="D495" s="5"/>
      <c r="E495" s="4"/>
    </row>
    <row r="496" spans="1:5" x14ac:dyDescent="0.3">
      <c r="A496" s="4"/>
      <c r="B496" s="3"/>
      <c r="C496" s="3"/>
      <c r="D496" s="5"/>
      <c r="E496" s="4"/>
    </row>
    <row r="497" spans="1:5" x14ac:dyDescent="0.3">
      <c r="A497" s="4"/>
      <c r="B497" s="3"/>
      <c r="C497" s="3"/>
      <c r="D497" s="3"/>
      <c r="E497" s="4"/>
    </row>
    <row r="498" spans="1:5" x14ac:dyDescent="0.3">
      <c r="A498" s="4"/>
      <c r="B498" s="3"/>
      <c r="C498" s="3"/>
      <c r="D498" s="3"/>
      <c r="E498" s="4"/>
    </row>
    <row r="499" spans="1:5" x14ac:dyDescent="0.3">
      <c r="A499" s="4"/>
      <c r="B499" s="3"/>
      <c r="C499" s="3"/>
      <c r="D499" s="3"/>
      <c r="E499" s="4"/>
    </row>
    <row r="500" spans="1:5" x14ac:dyDescent="0.3">
      <c r="A500" s="4"/>
      <c r="B500" s="3"/>
      <c r="C500" s="3"/>
      <c r="D500" s="3"/>
      <c r="E500" s="4"/>
    </row>
    <row r="501" spans="1:5" x14ac:dyDescent="0.3">
      <c r="A501" s="4"/>
      <c r="B501" s="3"/>
      <c r="C501" s="3"/>
      <c r="D501" s="3"/>
      <c r="E501" s="4"/>
    </row>
    <row r="502" spans="1:5" x14ac:dyDescent="0.3">
      <c r="A502" s="4"/>
      <c r="B502" s="3"/>
      <c r="C502" s="3"/>
      <c r="D502" s="3"/>
      <c r="E502" s="4"/>
    </row>
    <row r="503" spans="1:5" x14ac:dyDescent="0.3">
      <c r="A503" s="4"/>
      <c r="B503" s="3"/>
      <c r="C503" s="8"/>
      <c r="D503" s="3"/>
      <c r="E503" s="4"/>
    </row>
    <row r="504" spans="1:5" x14ac:dyDescent="0.3">
      <c r="A504" s="4"/>
      <c r="B504" s="3"/>
      <c r="C504" s="3"/>
      <c r="D504" s="5"/>
      <c r="E504" s="4"/>
    </row>
    <row r="505" spans="1:5" x14ac:dyDescent="0.3">
      <c r="A505" s="4"/>
      <c r="B505" s="3"/>
      <c r="C505" s="8"/>
      <c r="D505" s="3"/>
      <c r="E505" s="4"/>
    </row>
    <row r="506" spans="1:5" x14ac:dyDescent="0.3">
      <c r="A506" s="4"/>
      <c r="B506" s="3"/>
      <c r="C506" s="8"/>
      <c r="D506" s="5"/>
      <c r="E506" s="4"/>
    </row>
    <row r="507" spans="1:5" x14ac:dyDescent="0.3">
      <c r="A507" s="4"/>
      <c r="B507" s="3"/>
      <c r="C507" s="3"/>
      <c r="D507" s="5"/>
      <c r="E507" s="4"/>
    </row>
    <row r="508" spans="1:5" x14ac:dyDescent="0.3">
      <c r="A508" s="4"/>
      <c r="B508" s="3"/>
      <c r="C508" s="8"/>
      <c r="D508" s="3"/>
      <c r="E508" s="4"/>
    </row>
    <row r="509" spans="1:5" x14ac:dyDescent="0.3">
      <c r="A509" s="4"/>
      <c r="B509" s="3"/>
      <c r="C509" s="3"/>
      <c r="D509" s="5"/>
      <c r="E509" s="4"/>
    </row>
    <row r="510" spans="1:5" x14ac:dyDescent="0.3">
      <c r="A510" s="4"/>
      <c r="B510" s="3"/>
      <c r="C510" s="8"/>
      <c r="D510" s="3"/>
      <c r="E510" s="4"/>
    </row>
    <row r="511" spans="1:5" x14ac:dyDescent="0.3">
      <c r="A511" s="4"/>
      <c r="B511" s="3"/>
      <c r="C511" s="8"/>
      <c r="D511" s="5"/>
      <c r="E511" s="4"/>
    </row>
    <row r="512" spans="1:5" x14ac:dyDescent="0.3">
      <c r="A512" s="4"/>
      <c r="B512" s="3"/>
      <c r="C512" s="3"/>
      <c r="D512" s="5"/>
      <c r="E512" s="4"/>
    </row>
    <row r="513" spans="1:5" x14ac:dyDescent="0.3">
      <c r="A513" s="4"/>
      <c r="B513" s="3"/>
      <c r="C513" s="3"/>
      <c r="D513" s="3"/>
      <c r="E513" s="4"/>
    </row>
    <row r="514" spans="1:5" x14ac:dyDescent="0.3">
      <c r="A514" s="4"/>
      <c r="B514" s="3"/>
      <c r="C514" s="8"/>
      <c r="D514" s="3"/>
      <c r="E514" s="4"/>
    </row>
    <row r="515" spans="1:5" x14ac:dyDescent="0.3">
      <c r="A515" s="4"/>
      <c r="B515" s="3"/>
      <c r="C515" s="3"/>
      <c r="D515" s="5"/>
      <c r="E515" s="4"/>
    </row>
    <row r="516" spans="1:5" x14ac:dyDescent="0.3">
      <c r="A516" s="4"/>
      <c r="B516" s="3"/>
      <c r="C516" s="3"/>
      <c r="D516" s="3"/>
      <c r="E516" s="4"/>
    </row>
    <row r="517" spans="1:5" x14ac:dyDescent="0.3">
      <c r="A517" s="4"/>
      <c r="B517" s="3"/>
      <c r="C517" s="8"/>
      <c r="D517" s="3"/>
      <c r="E517" s="4"/>
    </row>
    <row r="518" spans="1:5" x14ac:dyDescent="0.3">
      <c r="A518" s="4"/>
      <c r="B518" s="3"/>
      <c r="C518" s="8"/>
      <c r="D518" s="5"/>
      <c r="E518" s="4"/>
    </row>
    <row r="519" spans="1:5" x14ac:dyDescent="0.3">
      <c r="A519" s="4"/>
      <c r="B519" s="3"/>
      <c r="C519" s="8"/>
      <c r="D519" s="5"/>
      <c r="E519" s="4"/>
    </row>
    <row r="520" spans="1:5" x14ac:dyDescent="0.3">
      <c r="A520" s="4"/>
      <c r="B520" s="3"/>
      <c r="C520" s="8"/>
      <c r="D520" s="5"/>
      <c r="E520" s="4"/>
    </row>
    <row r="521" spans="1:5" x14ac:dyDescent="0.3">
      <c r="A521" s="4"/>
      <c r="B521" s="3"/>
      <c r="C521" s="8"/>
      <c r="D521" s="5"/>
      <c r="E521" s="4"/>
    </row>
    <row r="522" spans="1:5" x14ac:dyDescent="0.3">
      <c r="A522" s="4"/>
      <c r="B522" s="3"/>
      <c r="C522" s="8"/>
      <c r="D522" s="5"/>
      <c r="E522" s="4"/>
    </row>
    <row r="523" spans="1:5" x14ac:dyDescent="0.3">
      <c r="A523" s="4"/>
      <c r="B523" s="3"/>
      <c r="C523" s="8"/>
      <c r="D523" s="5"/>
      <c r="E523" s="4"/>
    </row>
    <row r="524" spans="1:5" x14ac:dyDescent="0.3">
      <c r="A524" s="4"/>
      <c r="B524" s="3"/>
      <c r="C524" s="8"/>
      <c r="D524" s="5"/>
      <c r="E524" s="4"/>
    </row>
    <row r="525" spans="1:5" x14ac:dyDescent="0.3">
      <c r="A525" s="4"/>
      <c r="B525" s="3"/>
      <c r="C525" s="8"/>
      <c r="D525" s="5"/>
      <c r="E525" s="4"/>
    </row>
    <row r="526" spans="1:5" x14ac:dyDescent="0.3">
      <c r="A526" s="4"/>
      <c r="B526" s="3"/>
      <c r="C526" s="8"/>
      <c r="D526" s="5"/>
      <c r="E526" s="4"/>
    </row>
    <row r="527" spans="1:5" x14ac:dyDescent="0.3">
      <c r="A527" s="4"/>
      <c r="B527" s="3"/>
      <c r="C527" s="8"/>
      <c r="D527" s="5"/>
      <c r="E527" s="4"/>
    </row>
    <row r="528" spans="1:5" x14ac:dyDescent="0.3">
      <c r="A528" s="4"/>
      <c r="B528" s="3"/>
      <c r="C528" s="8"/>
      <c r="D528" s="5"/>
      <c r="E528" s="4"/>
    </row>
    <row r="529" spans="1:5" x14ac:dyDescent="0.3">
      <c r="A529" s="4"/>
      <c r="B529" s="3"/>
      <c r="C529" s="8"/>
      <c r="D529" s="5"/>
      <c r="E529" s="4"/>
    </row>
    <row r="530" spans="1:5" x14ac:dyDescent="0.3">
      <c r="A530" s="4"/>
      <c r="B530" s="3"/>
      <c r="C530" s="8"/>
      <c r="D530" s="5"/>
      <c r="E530" s="4"/>
    </row>
    <row r="531" spans="1:5" x14ac:dyDescent="0.3">
      <c r="A531" s="4"/>
      <c r="B531" s="3"/>
      <c r="C531" s="3"/>
      <c r="D531" s="5"/>
      <c r="E531" s="4"/>
    </row>
    <row r="532" spans="1:5" x14ac:dyDescent="0.3">
      <c r="A532" s="4"/>
      <c r="B532" s="3"/>
      <c r="C532" s="8"/>
      <c r="D532" s="3"/>
      <c r="E532" s="4"/>
    </row>
    <row r="533" spans="1:5" x14ac:dyDescent="0.3">
      <c r="A533" s="4"/>
      <c r="B533" s="3"/>
      <c r="C533" s="8"/>
      <c r="D533" s="5"/>
      <c r="E533" s="4"/>
    </row>
    <row r="534" spans="1:5" x14ac:dyDescent="0.3">
      <c r="A534" s="4"/>
      <c r="B534" s="3"/>
      <c r="C534" s="3"/>
      <c r="D534" s="5"/>
      <c r="E534" s="4"/>
    </row>
    <row r="535" spans="1:5" x14ac:dyDescent="0.3">
      <c r="A535" s="4"/>
      <c r="B535" s="3"/>
      <c r="C535" s="8"/>
      <c r="D535" s="3"/>
      <c r="E535" s="4"/>
    </row>
    <row r="536" spans="1:5" x14ac:dyDescent="0.3">
      <c r="A536" s="4"/>
      <c r="B536" s="3"/>
      <c r="C536" s="3"/>
      <c r="D536" s="5"/>
      <c r="E536" s="4"/>
    </row>
    <row r="537" spans="1:5" x14ac:dyDescent="0.3">
      <c r="A537" s="4"/>
      <c r="B537" s="3"/>
      <c r="C537" s="8"/>
      <c r="D537" s="3"/>
      <c r="E537" s="4"/>
    </row>
    <row r="538" spans="1:5" x14ac:dyDescent="0.3">
      <c r="A538" s="4"/>
      <c r="B538" s="3"/>
      <c r="C538" s="8"/>
      <c r="D538" s="5"/>
      <c r="E538" s="4"/>
    </row>
    <row r="539" spans="1:5" x14ac:dyDescent="0.3">
      <c r="A539" s="4"/>
      <c r="B539" s="3"/>
      <c r="C539" s="8"/>
      <c r="D539" s="5"/>
      <c r="E539" s="4"/>
    </row>
    <row r="540" spans="1:5" x14ac:dyDescent="0.3">
      <c r="A540" s="4"/>
      <c r="B540" s="3"/>
      <c r="C540" s="8"/>
      <c r="D540" s="5"/>
      <c r="E540" s="4"/>
    </row>
    <row r="541" spans="1:5" x14ac:dyDescent="0.3">
      <c r="A541" s="4"/>
      <c r="B541" s="3"/>
      <c r="C541" s="3"/>
      <c r="D541" s="5"/>
      <c r="E541" s="4"/>
    </row>
    <row r="542" spans="1:5" x14ac:dyDescent="0.3">
      <c r="A542" s="4"/>
      <c r="B542" s="3"/>
      <c r="C542" s="3"/>
      <c r="D542" s="3"/>
      <c r="E542" s="4"/>
    </row>
    <row r="543" spans="1:5" x14ac:dyDescent="0.3">
      <c r="A543" s="4"/>
      <c r="B543" s="3"/>
      <c r="C543" s="8"/>
      <c r="D543" s="3"/>
      <c r="E543" s="4"/>
    </row>
    <row r="544" spans="1:5" x14ac:dyDescent="0.3">
      <c r="A544" s="4"/>
      <c r="B544" s="3"/>
      <c r="C544" s="8"/>
      <c r="D544" s="5"/>
      <c r="E544" s="4"/>
    </row>
    <row r="545" spans="1:5" x14ac:dyDescent="0.3">
      <c r="A545" s="4"/>
      <c r="B545" s="3"/>
      <c r="C545" s="8"/>
      <c r="D545" s="5"/>
      <c r="E545" s="4"/>
    </row>
    <row r="546" spans="1:5" x14ac:dyDescent="0.3">
      <c r="A546" s="4"/>
      <c r="B546" s="3"/>
      <c r="C546" s="3"/>
      <c r="D546" s="5"/>
      <c r="E546" s="4"/>
    </row>
    <row r="547" spans="1:5" x14ac:dyDescent="0.3">
      <c r="A547" s="4"/>
      <c r="B547" s="3"/>
      <c r="C547" s="8"/>
      <c r="D547" s="3"/>
      <c r="E547" s="4"/>
    </row>
    <row r="548" spans="1:5" x14ac:dyDescent="0.3">
      <c r="A548" s="4"/>
      <c r="B548" s="3"/>
      <c r="C548" s="3"/>
      <c r="D548" s="5"/>
      <c r="E548" s="4"/>
    </row>
    <row r="549" spans="1:5" x14ac:dyDescent="0.3">
      <c r="A549" s="4"/>
      <c r="B549" s="3"/>
      <c r="C549" s="8"/>
      <c r="D549" s="3"/>
      <c r="E549" s="4"/>
    </row>
    <row r="550" spans="1:5" x14ac:dyDescent="0.3">
      <c r="A550" s="4"/>
      <c r="B550" s="3"/>
      <c r="C550" s="3"/>
      <c r="D550" s="5"/>
      <c r="E550" s="4"/>
    </row>
    <row r="551" spans="1:5" x14ac:dyDescent="0.3">
      <c r="A551" s="4"/>
      <c r="B551" s="3"/>
      <c r="C551" s="3"/>
      <c r="D551" s="3"/>
      <c r="E551" s="4"/>
    </row>
    <row r="552" spans="1:5" x14ac:dyDescent="0.3">
      <c r="A552" s="4"/>
      <c r="B552" s="3"/>
      <c r="C552" s="8"/>
      <c r="D552" s="3"/>
      <c r="E552" s="4"/>
    </row>
    <row r="553" spans="1:5" x14ac:dyDescent="0.3">
      <c r="A553" s="4"/>
      <c r="B553" s="3"/>
      <c r="C553" s="8"/>
      <c r="D553" s="5"/>
      <c r="E553" s="4"/>
    </row>
    <row r="554" spans="1:5" x14ac:dyDescent="0.3">
      <c r="A554" s="4"/>
      <c r="B554" s="3"/>
      <c r="C554" s="8"/>
      <c r="D554" s="5"/>
      <c r="E554" s="4"/>
    </row>
    <row r="555" spans="1:5" x14ac:dyDescent="0.3">
      <c r="A555" s="4"/>
      <c r="B555" s="3"/>
      <c r="C555" s="3"/>
      <c r="D555" s="5"/>
      <c r="E555" s="4"/>
    </row>
    <row r="556" spans="1:5" x14ac:dyDescent="0.3">
      <c r="A556" s="4"/>
      <c r="B556" s="3"/>
      <c r="C556" s="8"/>
      <c r="D556" s="3"/>
      <c r="E556" s="4"/>
    </row>
    <row r="557" spans="1:5" x14ac:dyDescent="0.3">
      <c r="A557" s="4"/>
      <c r="B557" s="3"/>
      <c r="C557" s="8"/>
      <c r="D557" s="5"/>
      <c r="E557" s="4"/>
    </row>
    <row r="558" spans="1:5" x14ac:dyDescent="0.3">
      <c r="A558" s="4"/>
      <c r="B558" s="3"/>
      <c r="C558" s="8"/>
      <c r="D558" s="5"/>
      <c r="E558" s="4"/>
    </row>
    <row r="559" spans="1:5" x14ac:dyDescent="0.3">
      <c r="A559" s="4"/>
      <c r="B559" s="3"/>
      <c r="C559" s="8"/>
      <c r="D559" s="5"/>
      <c r="E559" s="4"/>
    </row>
    <row r="560" spans="1:5" x14ac:dyDescent="0.3">
      <c r="A560" s="4"/>
      <c r="B560" s="3"/>
      <c r="C560" s="3"/>
      <c r="D560" s="5"/>
      <c r="E560" s="4"/>
    </row>
    <row r="561" spans="1:5" x14ac:dyDescent="0.3">
      <c r="A561" s="4"/>
      <c r="B561" s="3"/>
      <c r="C561" s="8"/>
      <c r="D561" s="3"/>
      <c r="E561" s="4"/>
    </row>
    <row r="562" spans="1:5" x14ac:dyDescent="0.3">
      <c r="A562" s="4"/>
      <c r="B562" s="3"/>
      <c r="C562" s="8"/>
      <c r="D562" s="5"/>
      <c r="E562" s="4"/>
    </row>
    <row r="563" spans="1:5" x14ac:dyDescent="0.3">
      <c r="A563" s="4"/>
      <c r="B563" s="3"/>
      <c r="C563" s="8"/>
      <c r="D563" s="5"/>
      <c r="E563" s="4"/>
    </row>
    <row r="564" spans="1:5" x14ac:dyDescent="0.3">
      <c r="A564" s="4"/>
      <c r="B564" s="3"/>
      <c r="C564" s="3"/>
      <c r="D564" s="5"/>
      <c r="E564" s="4"/>
    </row>
    <row r="565" spans="1:5" x14ac:dyDescent="0.3">
      <c r="A565" s="4"/>
      <c r="B565" s="3"/>
      <c r="C565" s="8"/>
      <c r="D565" s="3"/>
      <c r="E565" s="4"/>
    </row>
    <row r="566" spans="1:5" x14ac:dyDescent="0.3">
      <c r="A566" s="4"/>
      <c r="B566" s="3"/>
      <c r="C566" s="3"/>
      <c r="D566" s="5"/>
      <c r="E566" s="4"/>
    </row>
    <row r="567" spans="1:5" x14ac:dyDescent="0.3">
      <c r="A567" s="4"/>
      <c r="B567" s="3"/>
      <c r="C567" s="8"/>
      <c r="D567" s="3"/>
      <c r="E567" s="4"/>
    </row>
    <row r="568" spans="1:5" x14ac:dyDescent="0.3">
      <c r="A568" s="4"/>
      <c r="B568" s="3"/>
      <c r="C568" s="8"/>
      <c r="D568" s="5"/>
      <c r="E568" s="4"/>
    </row>
    <row r="569" spans="1:5" x14ac:dyDescent="0.3">
      <c r="A569" s="4"/>
      <c r="B569" s="3"/>
      <c r="C569" s="3"/>
      <c r="D569" s="5"/>
      <c r="E569" s="4"/>
    </row>
    <row r="570" spans="1:5" x14ac:dyDescent="0.3">
      <c r="A570" s="4"/>
      <c r="B570" s="3"/>
      <c r="C570" s="8"/>
      <c r="D570" s="3"/>
      <c r="E570" s="4"/>
    </row>
    <row r="571" spans="1:5" x14ac:dyDescent="0.3">
      <c r="A571" s="4"/>
      <c r="B571" s="3"/>
      <c r="C571" s="3"/>
      <c r="D571" s="5"/>
      <c r="E571" s="4"/>
    </row>
    <row r="572" spans="1:5" x14ac:dyDescent="0.3">
      <c r="A572" s="4"/>
      <c r="B572" s="3"/>
      <c r="C572" s="8"/>
      <c r="D572" s="3"/>
      <c r="E572" s="4"/>
    </row>
    <row r="573" spans="1:5" x14ac:dyDescent="0.3">
      <c r="A573" s="4"/>
      <c r="B573" s="3"/>
      <c r="C573" s="8"/>
      <c r="D573" s="5"/>
      <c r="E573" s="4"/>
    </row>
    <row r="574" spans="1:5" x14ac:dyDescent="0.3">
      <c r="A574" s="4"/>
      <c r="B574" s="3"/>
      <c r="C574" s="8"/>
      <c r="D574" s="5"/>
      <c r="E574" s="4"/>
    </row>
    <row r="575" spans="1:5" x14ac:dyDescent="0.3">
      <c r="A575" s="4"/>
      <c r="B575" s="3"/>
      <c r="C575" s="8"/>
      <c r="D575" s="5"/>
      <c r="E575" s="4"/>
    </row>
    <row r="576" spans="1:5" x14ac:dyDescent="0.3">
      <c r="A576" s="4"/>
      <c r="B576" s="3"/>
      <c r="C576" s="8"/>
      <c r="D576" s="5"/>
      <c r="E576" s="4"/>
    </row>
    <row r="577" spans="1:5" x14ac:dyDescent="0.3">
      <c r="A577" s="4"/>
      <c r="B577" s="3"/>
      <c r="C577" s="8"/>
      <c r="D577" s="5"/>
      <c r="E577" s="4"/>
    </row>
    <row r="578" spans="1:5" x14ac:dyDescent="0.3">
      <c r="A578" s="4"/>
      <c r="B578" s="3"/>
      <c r="C578" s="8"/>
      <c r="D578" s="5"/>
      <c r="E578" s="4"/>
    </row>
    <row r="579" spans="1:5" x14ac:dyDescent="0.3">
      <c r="A579" s="4"/>
      <c r="B579" s="3"/>
      <c r="C579" s="8"/>
      <c r="D579" s="5"/>
      <c r="E579" s="4"/>
    </row>
    <row r="580" spans="1:5" x14ac:dyDescent="0.3">
      <c r="A580" s="4"/>
      <c r="B580" s="3"/>
      <c r="C580" s="8"/>
      <c r="D580" s="5"/>
      <c r="E580" s="4"/>
    </row>
    <row r="581" spans="1:5" x14ac:dyDescent="0.3">
      <c r="A581" s="4"/>
      <c r="B581" s="3"/>
      <c r="C581" s="8"/>
      <c r="D581" s="5"/>
      <c r="E581" s="4"/>
    </row>
    <row r="582" spans="1:5" x14ac:dyDescent="0.3">
      <c r="A582" s="4"/>
      <c r="B582" s="3"/>
      <c r="C582" s="8"/>
      <c r="D582" s="5"/>
      <c r="E582" s="4"/>
    </row>
    <row r="583" spans="1:5" x14ac:dyDescent="0.3">
      <c r="A583" s="4"/>
      <c r="B583" s="3"/>
      <c r="C583" s="8"/>
      <c r="D583" s="5"/>
      <c r="E583" s="4"/>
    </row>
    <row r="584" spans="1:5" x14ac:dyDescent="0.3">
      <c r="A584" s="4"/>
      <c r="B584" s="3"/>
      <c r="C584" s="8"/>
      <c r="D584" s="5"/>
      <c r="E584" s="4"/>
    </row>
    <row r="585" spans="1:5" x14ac:dyDescent="0.3">
      <c r="A585" s="4"/>
      <c r="B585" s="3"/>
      <c r="C585" s="8"/>
      <c r="D585" s="5"/>
      <c r="E585" s="4"/>
    </row>
    <row r="586" spans="1:5" x14ac:dyDescent="0.3">
      <c r="A586" s="4"/>
      <c r="B586" s="3"/>
      <c r="D586" s="5"/>
      <c r="E586" s="4"/>
    </row>
  </sheetData>
  <sortState ref="A2:N179">
    <sortCondition descending="1" ref="A2:A17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Bachman</dc:creator>
  <cp:lastModifiedBy>sb42kg</cp:lastModifiedBy>
  <dcterms:created xsi:type="dcterms:W3CDTF">2017-02-09T16:38:54Z</dcterms:created>
  <dcterms:modified xsi:type="dcterms:W3CDTF">2017-02-22T18:20:50Z</dcterms:modified>
</cp:coreProperties>
</file>