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Segmentation\Implementation\Analysis\"/>
    </mc:Choice>
  </mc:AlternateContent>
  <bookViews>
    <workbookView xWindow="0" yWindow="0" windowWidth="15360" windowHeight="7905" activeTab="5"/>
  </bookViews>
  <sheets>
    <sheet name="Mode V.S. Current" sheetId="3" r:id="rId1"/>
    <sheet name="Stack" sheetId="4" r:id="rId2"/>
    <sheet name="Mode Overlap" sheetId="5" r:id="rId3"/>
    <sheet name="Active Shift" sheetId="7" r:id="rId4"/>
    <sheet name="Sheet5" sheetId="9" r:id="rId5"/>
    <sheet name="Sheet1" sheetId="10" r:id="rId6"/>
    <sheet name="Sheet2" sheetId="11" r:id="rId7"/>
  </sheets>
  <definedNames>
    <definedName name="_xlnm._FilterDatabase" localSheetId="2" hidden="1">'Mode Overlap'!$H$43:$J$53</definedName>
    <definedName name="_Ref481063962" localSheetId="5">Sheet1!$B$2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7" l="1"/>
  <c r="D18" i="7"/>
  <c r="O8" i="7" l="1"/>
  <c r="O9" i="7"/>
  <c r="O15" i="7"/>
  <c r="O13" i="7"/>
  <c r="O14" i="7"/>
  <c r="O10" i="7"/>
  <c r="O6" i="7"/>
  <c r="O7" i="7"/>
  <c r="O12" i="7"/>
  <c r="O16" i="7"/>
  <c r="O11" i="7"/>
  <c r="I54" i="5"/>
  <c r="D7" i="9" l="1"/>
  <c r="D8" i="9"/>
  <c r="D14" i="9"/>
  <c r="D12" i="9"/>
  <c r="D13" i="9"/>
  <c r="D9" i="9"/>
  <c r="D5" i="9"/>
  <c r="D6" i="9"/>
  <c r="D11" i="9"/>
  <c r="D15" i="9"/>
  <c r="D10" i="9"/>
  <c r="C45" i="5"/>
  <c r="C31" i="5"/>
  <c r="K5" i="5"/>
  <c r="K4" i="5"/>
  <c r="K3" i="5"/>
  <c r="K6" i="5" s="1"/>
  <c r="I5" i="5"/>
  <c r="I4" i="5"/>
  <c r="I6" i="5" s="1"/>
</calcChain>
</file>

<file path=xl/sharedStrings.xml><?xml version="1.0" encoding="utf-8"?>
<sst xmlns="http://schemas.openxmlformats.org/spreadsheetml/2006/main" count="319" uniqueCount="61">
  <si>
    <t>cnt</t>
  </si>
  <si>
    <t>Unknown</t>
  </si>
  <si>
    <t>Lower Mass Market</t>
  </si>
  <si>
    <t>Mass Market</t>
  </si>
  <si>
    <t>Mass Affluent</t>
  </si>
  <si>
    <t>Small Business</t>
  </si>
  <si>
    <t>Business banking</t>
  </si>
  <si>
    <t>New Personal</t>
  </si>
  <si>
    <t>Middle market</t>
  </si>
  <si>
    <t>New Business</t>
  </si>
  <si>
    <t>Large Corporate</t>
  </si>
  <si>
    <t>Government banking</t>
  </si>
  <si>
    <t>New</t>
  </si>
  <si>
    <t>Percent</t>
  </si>
  <si>
    <t>Segment</t>
  </si>
  <si>
    <t>Frequency</t>
  </si>
  <si>
    <t>BUSINESS BANKING</t>
  </si>
  <si>
    <t>GOVERNMENT BANKING</t>
  </si>
  <si>
    <t>LARGE CORPORATE</t>
  </si>
  <si>
    <t>LOWER MASS MARKET</t>
  </si>
  <si>
    <t>MASS AFFLUENT</t>
  </si>
  <si>
    <t>MASS MARKET</t>
  </si>
  <si>
    <t>MIDDLE MARKET</t>
  </si>
  <si>
    <t>NEW CUSTOMER - BUSINESS</t>
  </si>
  <si>
    <t>NEW CUSTOMER - PERSONAL</t>
  </si>
  <si>
    <t>SMALL BUSINESS</t>
  </si>
  <si>
    <t>UNKNOWN</t>
  </si>
  <si>
    <t>TOTAL</t>
  </si>
  <si>
    <t>Current</t>
  </si>
  <si>
    <t>Mode</t>
  </si>
  <si>
    <t>PERSONAL</t>
  </si>
  <si>
    <t>BUSINESS</t>
  </si>
  <si>
    <t>Category 1</t>
  </si>
  <si>
    <t>Catetory 2</t>
  </si>
  <si>
    <t>#Customers</t>
  </si>
  <si>
    <t>avg_asset</t>
  </si>
  <si>
    <t>avg_liability</t>
  </si>
  <si>
    <t>Iteration</t>
  </si>
  <si>
    <t>Clusters</t>
  </si>
  <si>
    <t>cluster_ma_mm</t>
  </si>
  <si>
    <t>cluster_mm_lm</t>
  </si>
  <si>
    <t>cluster_segment</t>
  </si>
  <si>
    <t>customer_segment_new</t>
  </si>
  <si>
    <t>CUSTOMER_SEGMENT_current</t>
  </si>
  <si>
    <t>LARGE CORPORATION</t>
  </si>
  <si>
    <t>MISSING</t>
  </si>
  <si>
    <t>Total</t>
  </si>
  <si>
    <t>New Segment</t>
  </si>
  <si>
    <t>Current Segment</t>
  </si>
  <si>
    <t>Unknown shift</t>
  </si>
  <si>
    <t xml:space="preserve">#Customers </t>
  </si>
  <si>
    <t>Avg Asset</t>
  </si>
  <si>
    <t>Avg Liability</t>
  </si>
  <si>
    <t>MA/MM Cluster</t>
  </si>
  <si>
    <t>MM/LM Cluster</t>
  </si>
  <si>
    <t>Cluster Segment</t>
  </si>
  <si>
    <t>P1/P2 Cluster</t>
  </si>
  <si>
    <t>P2/P3 Cluster</t>
  </si>
  <si>
    <t>P1</t>
  </si>
  <si>
    <t>P2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</si>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</sst>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Arial"/>
    </font>
    <font>
      <sz val="8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BE7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CBC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164" fontId="0" fillId="0" borderId="0" xfId="1" applyNumberFormat="1" applyFont="1"/>
    <xf numFmtId="10" fontId="0" fillId="0" borderId="0" xfId="0" applyNumberFormat="1"/>
    <xf numFmtId="0" fontId="0" fillId="0" borderId="0" xfId="0"/>
    <xf numFmtId="10" fontId="0" fillId="0" borderId="0" xfId="2" applyNumberFormat="1" applyFont="1"/>
    <xf numFmtId="0" fontId="3" fillId="2" borderId="1" xfId="0" applyFont="1" applyFill="1" applyBorder="1" applyAlignment="1">
      <alignment horizontal="center" wrapText="1" readingOrder="1"/>
    </xf>
    <xf numFmtId="0" fontId="3" fillId="3" borderId="1" xfId="0" applyFont="1" applyFill="1" applyBorder="1" applyAlignment="1">
      <alignment horizontal="center" wrapText="1" readingOrder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wrapText="1" readingOrder="1"/>
    </xf>
    <xf numFmtId="0" fontId="3" fillId="5" borderId="1" xfId="0" applyFont="1" applyFill="1" applyBorder="1" applyAlignment="1">
      <alignment horizontal="center" wrapText="1" readingOrder="1"/>
    </xf>
    <xf numFmtId="0" fontId="2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wrapText="1" readingOrder="1"/>
    </xf>
    <xf numFmtId="0" fontId="3" fillId="7" borderId="1" xfId="0" applyFont="1" applyFill="1" applyBorder="1" applyAlignment="1">
      <alignment horizontal="center" wrapText="1" readingOrder="1"/>
    </xf>
    <xf numFmtId="164" fontId="3" fillId="2" borderId="1" xfId="1" applyNumberFormat="1" applyFont="1" applyFill="1" applyBorder="1" applyAlignment="1">
      <alignment horizontal="center" wrapText="1" readingOrder="1"/>
    </xf>
    <xf numFmtId="164" fontId="3" fillId="3" borderId="1" xfId="1" applyNumberFormat="1" applyFont="1" applyFill="1" applyBorder="1" applyAlignment="1">
      <alignment horizontal="right" wrapText="1" readingOrder="1"/>
    </xf>
    <xf numFmtId="164" fontId="3" fillId="5" borderId="1" xfId="1" applyNumberFormat="1" applyFont="1" applyFill="1" applyBorder="1" applyAlignment="1">
      <alignment horizontal="right" wrapText="1" readingOrder="1"/>
    </xf>
    <xf numFmtId="165" fontId="3" fillId="2" borderId="1" xfId="3" applyNumberFormat="1" applyFont="1" applyFill="1" applyBorder="1" applyAlignment="1">
      <alignment horizontal="center" wrapText="1" readingOrder="1"/>
    </xf>
    <xf numFmtId="165" fontId="3" fillId="3" borderId="1" xfId="3" applyNumberFormat="1" applyFont="1" applyFill="1" applyBorder="1" applyAlignment="1">
      <alignment horizontal="right" wrapText="1" readingOrder="1"/>
    </xf>
    <xf numFmtId="165" fontId="3" fillId="5" borderId="1" xfId="3" applyNumberFormat="1" applyFont="1" applyFill="1" applyBorder="1" applyAlignment="1">
      <alignment horizontal="right" wrapText="1" readingOrder="1"/>
    </xf>
    <xf numFmtId="165" fontId="0" fillId="0" borderId="0" xfId="3" applyNumberFormat="1" applyFont="1"/>
    <xf numFmtId="164" fontId="4" fillId="0" borderId="0" xfId="1" applyNumberFormat="1" applyFont="1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164" fontId="5" fillId="4" borderId="2" xfId="1" applyNumberFormat="1" applyFont="1" applyFill="1" applyBorder="1"/>
    <xf numFmtId="164" fontId="0" fillId="0" borderId="2" xfId="1" applyNumberFormat="1" applyFont="1" applyBorder="1"/>
    <xf numFmtId="10" fontId="0" fillId="0" borderId="2" xfId="2" applyNumberFormat="1" applyFont="1" applyBorder="1"/>
    <xf numFmtId="164" fontId="0" fillId="4" borderId="2" xfId="1" applyNumberFormat="1" applyFont="1" applyFill="1" applyBorder="1"/>
    <xf numFmtId="164" fontId="0" fillId="0" borderId="2" xfId="1" applyNumberFormat="1" applyFont="1" applyFill="1" applyBorder="1"/>
    <xf numFmtId="164" fontId="4" fillId="0" borderId="0" xfId="0" applyNumberFormat="1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/>
    <xf numFmtId="9" fontId="0" fillId="0" borderId="0" xfId="2" applyFont="1"/>
    <xf numFmtId="0" fontId="6" fillId="8" borderId="3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wrapText="1"/>
    </xf>
    <xf numFmtId="8" fontId="7" fillId="9" borderId="6" xfId="0" applyNumberFormat="1" applyFont="1" applyFill="1" applyBorder="1" applyAlignment="1">
      <alignment horizontal="right" wrapText="1"/>
    </xf>
    <xf numFmtId="0" fontId="7" fillId="9" borderId="6" xfId="0" applyFont="1" applyFill="1" applyBorder="1" applyAlignment="1">
      <alignment horizontal="center" wrapText="1"/>
    </xf>
    <xf numFmtId="0" fontId="0" fillId="9" borderId="6" xfId="0" applyFill="1" applyBorder="1" applyAlignment="1">
      <alignment vertical="center" wrapText="1"/>
    </xf>
    <xf numFmtId="0" fontId="7" fillId="4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wrapText="1"/>
    </xf>
    <xf numFmtId="0" fontId="7" fillId="7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wrapText="1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'Mode V.S. Current'!$B$7</c:f>
              <c:strCache>
                <c:ptCount val="1"/>
                <c:pt idx="0">
                  <c:v>LOWER MASS MARKET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 V.S. Current'!$C$6:$D$6</c:f>
              <c:strCache>
                <c:ptCount val="2"/>
                <c:pt idx="0">
                  <c:v>New</c:v>
                </c:pt>
                <c:pt idx="1">
                  <c:v>Current</c:v>
                </c:pt>
              </c:strCache>
            </c:strRef>
          </c:cat>
          <c:val>
            <c:numRef>
              <c:f>'Mode V.S. Current'!$C$7:$D$7</c:f>
              <c:numCache>
                <c:formatCode>0.00%</c:formatCode>
                <c:ptCount val="2"/>
                <c:pt idx="0">
                  <c:v>0.32184600029603438</c:v>
                </c:pt>
                <c:pt idx="1">
                  <c:v>0.23712922279768306</c:v>
                </c:pt>
              </c:numCache>
            </c:numRef>
          </c:val>
        </c:ser>
        <c:ser>
          <c:idx val="1"/>
          <c:order val="1"/>
          <c:tx>
            <c:strRef>
              <c:f>'Mode V.S. Current'!$B$8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'Mode V.S. Current'!$C$6:$D$6</c:f>
              <c:strCache>
                <c:ptCount val="2"/>
                <c:pt idx="0">
                  <c:v>New</c:v>
                </c:pt>
                <c:pt idx="1">
                  <c:v>Current</c:v>
                </c:pt>
              </c:strCache>
            </c:strRef>
          </c:cat>
          <c:val>
            <c:numRef>
              <c:f>'Mode V.S. Current'!$C$8:$D$8</c:f>
              <c:numCache>
                <c:formatCode>0.00%</c:formatCode>
                <c:ptCount val="2"/>
                <c:pt idx="0">
                  <c:v>0.28952980465891548</c:v>
                </c:pt>
                <c:pt idx="1">
                  <c:v>0.58009651350917912</c:v>
                </c:pt>
              </c:numCache>
            </c:numRef>
          </c:val>
        </c:ser>
        <c:ser>
          <c:idx val="2"/>
          <c:order val="2"/>
          <c:tx>
            <c:strRef>
              <c:f>'Mode V.S. Current'!$B$9</c:f>
              <c:strCache>
                <c:ptCount val="1"/>
                <c:pt idx="0">
                  <c:v>MASS MARKET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'Mode V.S. Current'!$C$6:$D$6</c:f>
              <c:strCache>
                <c:ptCount val="2"/>
                <c:pt idx="0">
                  <c:v>New</c:v>
                </c:pt>
                <c:pt idx="1">
                  <c:v>Current</c:v>
                </c:pt>
              </c:strCache>
            </c:strRef>
          </c:cat>
          <c:val>
            <c:numRef>
              <c:f>'Mode V.S. Current'!$C$9:$D$9</c:f>
              <c:numCache>
                <c:formatCode>0.00%</c:formatCode>
                <c:ptCount val="2"/>
                <c:pt idx="0">
                  <c:v>0.16015445505003159</c:v>
                </c:pt>
                <c:pt idx="1">
                  <c:v>0.10968808371540159</c:v>
                </c:pt>
              </c:numCache>
            </c:numRef>
          </c:val>
        </c:ser>
        <c:ser>
          <c:idx val="3"/>
          <c:order val="3"/>
          <c:tx>
            <c:strRef>
              <c:f>'Mode V.S. Current'!$B$10</c:f>
              <c:strCache>
                <c:ptCount val="1"/>
                <c:pt idx="0">
                  <c:v>MASS AFFLUENT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'Mode V.S. Current'!$C$6:$D$6</c:f>
              <c:strCache>
                <c:ptCount val="2"/>
                <c:pt idx="0">
                  <c:v>New</c:v>
                </c:pt>
                <c:pt idx="1">
                  <c:v>Current</c:v>
                </c:pt>
              </c:strCache>
            </c:strRef>
          </c:cat>
          <c:val>
            <c:numRef>
              <c:f>'Mode V.S. Current'!$C$10:$D$10</c:f>
              <c:numCache>
                <c:formatCode>0.00%</c:formatCode>
                <c:ptCount val="2"/>
                <c:pt idx="0">
                  <c:v>9.958941576008612E-2</c:v>
                </c:pt>
                <c:pt idx="1">
                  <c:v>3.4731803409369634E-2</c:v>
                </c:pt>
              </c:numCache>
            </c:numRef>
          </c:val>
        </c:ser>
        <c:ser>
          <c:idx val="4"/>
          <c:order val="4"/>
          <c:tx>
            <c:strRef>
              <c:f>'Mode V.S. Current'!$B$11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'Mode V.S. Current'!$C$6:$D$6</c:f>
              <c:strCache>
                <c:ptCount val="2"/>
                <c:pt idx="0">
                  <c:v>New</c:v>
                </c:pt>
                <c:pt idx="1">
                  <c:v>Current</c:v>
                </c:pt>
              </c:strCache>
            </c:strRef>
          </c:cat>
          <c:val>
            <c:numRef>
              <c:f>'Mode V.S. Current'!$C$11:$D$11</c:f>
              <c:numCache>
                <c:formatCode>0.00%</c:formatCode>
                <c:ptCount val="2"/>
                <c:pt idx="0">
                  <c:v>8.1100047139612316E-2</c:v>
                </c:pt>
                <c:pt idx="1">
                  <c:v>2.5859476707986641E-2</c:v>
                </c:pt>
              </c:numCache>
            </c:numRef>
          </c:val>
        </c:ser>
        <c:ser>
          <c:idx val="5"/>
          <c:order val="5"/>
          <c:tx>
            <c:strRef>
              <c:f>'Mode V.S. Current'!$B$12</c:f>
              <c:strCache>
                <c:ptCount val="1"/>
                <c:pt idx="0">
                  <c:v>MIDDLE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'Mode V.S. Current'!$C$6:$D$6</c:f>
              <c:strCache>
                <c:ptCount val="2"/>
                <c:pt idx="0">
                  <c:v>New</c:v>
                </c:pt>
                <c:pt idx="1">
                  <c:v>Current</c:v>
                </c:pt>
              </c:strCache>
            </c:strRef>
          </c:cat>
          <c:val>
            <c:numRef>
              <c:f>'Mode V.S. Current'!$C$12:$D$12</c:f>
              <c:numCache>
                <c:formatCode>0.00%</c:formatCode>
                <c:ptCount val="2"/>
                <c:pt idx="0">
                  <c:v>1.7548954160442314E-2</c:v>
                </c:pt>
                <c:pt idx="1">
                  <c:v>1.0107415426124035E-3</c:v>
                </c:pt>
              </c:numCache>
            </c:numRef>
          </c:val>
        </c:ser>
        <c:ser>
          <c:idx val="6"/>
          <c:order val="6"/>
          <c:tx>
            <c:strRef>
              <c:f>'Mode V.S. Current'!$B$13</c:f>
              <c:strCache>
                <c:ptCount val="1"/>
                <c:pt idx="0">
                  <c:v>BUSINESS BANKING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'Mode V.S. Current'!$C$6:$D$6</c:f>
              <c:strCache>
                <c:ptCount val="2"/>
                <c:pt idx="0">
                  <c:v>New</c:v>
                </c:pt>
                <c:pt idx="1">
                  <c:v>Current</c:v>
                </c:pt>
              </c:strCache>
            </c:strRef>
          </c:cat>
          <c:val>
            <c:numRef>
              <c:f>'Mode V.S. Current'!$C$13:$D$13</c:f>
              <c:numCache>
                <c:formatCode>0.00%</c:formatCode>
                <c:ptCount val="2"/>
                <c:pt idx="0">
                  <c:v>4.9634801755044028E-3</c:v>
                </c:pt>
                <c:pt idx="1">
                  <c:v>8.9075559895096315E-3</c:v>
                </c:pt>
              </c:numCache>
            </c:numRef>
          </c:val>
        </c:ser>
        <c:ser>
          <c:idx val="7"/>
          <c:order val="7"/>
          <c:tx>
            <c:strRef>
              <c:f>'Mode V.S. Current'!$B$14</c:f>
              <c:strCache>
                <c:ptCount val="1"/>
                <c:pt idx="0">
                  <c:v>GOVERNMENT BANKING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'Mode V.S. Current'!$C$6:$D$6</c:f>
              <c:strCache>
                <c:ptCount val="2"/>
                <c:pt idx="0">
                  <c:v>New</c:v>
                </c:pt>
                <c:pt idx="1">
                  <c:v>Current</c:v>
                </c:pt>
              </c:strCache>
            </c:strRef>
          </c:cat>
          <c:val>
            <c:numRef>
              <c:f>'Mode V.S. Current'!$C$14:$D$14</c:f>
              <c:numCache>
                <c:formatCode>0.00%</c:formatCode>
                <c:ptCount val="2"/>
                <c:pt idx="0">
                  <c:v>1.9809931656478844E-4</c:v>
                </c:pt>
                <c:pt idx="1">
                  <c:v>1.1025735363483708E-4</c:v>
                </c:pt>
              </c:numCache>
            </c:numRef>
          </c:val>
        </c:ser>
        <c:ser>
          <c:idx val="8"/>
          <c:order val="8"/>
          <c:tx>
            <c:strRef>
              <c:f>'Mode V.S. Current'!$B$15</c:f>
              <c:strCache>
                <c:ptCount val="1"/>
                <c:pt idx="0">
                  <c:v>LARGE CORPORATE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'Mode V.S. Current'!$C$6:$D$6</c:f>
              <c:strCache>
                <c:ptCount val="2"/>
                <c:pt idx="0">
                  <c:v>New</c:v>
                </c:pt>
                <c:pt idx="1">
                  <c:v>Current</c:v>
                </c:pt>
              </c:strCache>
            </c:strRef>
          </c:cat>
          <c:val>
            <c:numRef>
              <c:f>'Mode V.S. Current'!$C$15:$D$15</c:f>
              <c:numCache>
                <c:formatCode>0.00%</c:formatCode>
                <c:ptCount val="2"/>
                <c:pt idx="0">
                  <c:v>1.8412982237342302E-4</c:v>
                </c:pt>
                <c:pt idx="1">
                  <c:v>1.2750349050017924E-4</c:v>
                </c:pt>
              </c:numCache>
            </c:numRef>
          </c:val>
        </c:ser>
        <c:ser>
          <c:idx val="9"/>
          <c:order val="9"/>
          <c:tx>
            <c:strRef>
              <c:f>'Mode V.S. Current'!$B$16</c:f>
              <c:strCache>
                <c:ptCount val="1"/>
                <c:pt idx="0">
                  <c:v>NEW CUSTOMER - BUSINESS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'Mode V.S. Current'!$C$6:$D$6</c:f>
              <c:strCache>
                <c:ptCount val="2"/>
                <c:pt idx="0">
                  <c:v>New</c:v>
                </c:pt>
                <c:pt idx="1">
                  <c:v>Current</c:v>
                </c:pt>
              </c:strCache>
            </c:strRef>
          </c:cat>
          <c:val>
            <c:numRef>
              <c:f>'Mode V.S. Current'!$C$16:$D$16</c:f>
              <c:numCache>
                <c:formatCode>0.00%</c:formatCode>
                <c:ptCount val="2"/>
                <c:pt idx="0">
                  <c:v>2.4442156485679485E-3</c:v>
                </c:pt>
                <c:pt idx="1">
                  <c:v>1.7791527518348712E-4</c:v>
                </c:pt>
              </c:numCache>
            </c:numRef>
          </c:val>
        </c:ser>
        <c:ser>
          <c:idx val="10"/>
          <c:order val="10"/>
          <c:tx>
            <c:strRef>
              <c:f>'Mode V.S. Current'!$B$17</c:f>
              <c:strCache>
                <c:ptCount val="1"/>
                <c:pt idx="0">
                  <c:v>NEW CUSTOMER - PERSONAL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'Mode V.S. Current'!$C$6:$D$6</c:f>
              <c:strCache>
                <c:ptCount val="2"/>
                <c:pt idx="0">
                  <c:v>New</c:v>
                </c:pt>
                <c:pt idx="1">
                  <c:v>Current</c:v>
                </c:pt>
              </c:strCache>
            </c:strRef>
          </c:cat>
          <c:val>
            <c:numRef>
              <c:f>'Mode V.S. Current'!$C$17:$D$17</c:f>
              <c:numCache>
                <c:formatCode>0.00%</c:formatCode>
                <c:ptCount val="2"/>
                <c:pt idx="0">
                  <c:v>2.244139797186722E-2</c:v>
                </c:pt>
                <c:pt idx="1">
                  <c:v>2.1609262089394539E-3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8741408"/>
        <c:axId val="168741800"/>
      </c:barChart>
      <c:catAx>
        <c:axId val="16874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1800"/>
        <c:crosses val="autoZero"/>
        <c:auto val="1"/>
        <c:lblAlgn val="ctr"/>
        <c:lblOffset val="100"/>
        <c:noMultiLvlLbl val="0"/>
      </c:catAx>
      <c:valAx>
        <c:axId val="168741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140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696478676962764E-2"/>
          <c:y val="0.82284951571218534"/>
          <c:w val="0.98330352132303722"/>
          <c:h val="0.17133460516074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Segmentation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'Mode Overlap'!$B$2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 Overlap'!$C$1:$D$1</c:f>
              <c:strCache>
                <c:ptCount val="2"/>
                <c:pt idx="0">
                  <c:v>New</c:v>
                </c:pt>
                <c:pt idx="1">
                  <c:v>Current</c:v>
                </c:pt>
              </c:strCache>
            </c:strRef>
          </c:cat>
          <c:val>
            <c:numRef>
              <c:f>'Mode Overlap'!$C$2:$D$2</c:f>
              <c:numCache>
                <c:formatCode>0.00%</c:formatCode>
                <c:ptCount val="2"/>
                <c:pt idx="1">
                  <c:v>0.4617410293333637</c:v>
                </c:pt>
              </c:numCache>
            </c:numRef>
          </c:val>
        </c:ser>
        <c:ser>
          <c:idx val="1"/>
          <c:order val="1"/>
          <c:tx>
            <c:strRef>
              <c:f>'Mode Overlap'!$B$3</c:f>
              <c:strCache>
                <c:ptCount val="1"/>
                <c:pt idx="0">
                  <c:v>LOWER MASS MARKET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'Mode Overlap'!$C$1:$D$1</c:f>
              <c:strCache>
                <c:ptCount val="2"/>
                <c:pt idx="0">
                  <c:v>New</c:v>
                </c:pt>
                <c:pt idx="1">
                  <c:v>Current</c:v>
                </c:pt>
              </c:strCache>
            </c:strRef>
          </c:cat>
          <c:val>
            <c:numRef>
              <c:f>'Mode Overlap'!$C$3:$D$3</c:f>
              <c:numCache>
                <c:formatCode>0.00%</c:formatCode>
                <c:ptCount val="2"/>
                <c:pt idx="0">
                  <c:v>0.45664881355546322</c:v>
                </c:pt>
                <c:pt idx="1">
                  <c:v>0.29079891249698814</c:v>
                </c:pt>
              </c:numCache>
            </c:numRef>
          </c:val>
        </c:ser>
        <c:ser>
          <c:idx val="2"/>
          <c:order val="2"/>
          <c:tx>
            <c:strRef>
              <c:f>'Mode Overlap'!$B$4</c:f>
              <c:strCache>
                <c:ptCount val="1"/>
                <c:pt idx="0">
                  <c:v>MASS MARKET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'Mode Overlap'!$C$1:$D$1</c:f>
              <c:strCache>
                <c:ptCount val="2"/>
                <c:pt idx="0">
                  <c:v>New</c:v>
                </c:pt>
                <c:pt idx="1">
                  <c:v>Current</c:v>
                </c:pt>
              </c:strCache>
            </c:strRef>
          </c:cat>
          <c:val>
            <c:numRef>
              <c:f>'Mode Overlap'!$C$4:$D$4</c:f>
              <c:numCache>
                <c:formatCode>0.00%</c:formatCode>
                <c:ptCount val="2"/>
                <c:pt idx="0">
                  <c:v>0.227192170855265</c:v>
                </c:pt>
                <c:pt idx="1">
                  <c:v>0.15670979956409656</c:v>
                </c:pt>
              </c:numCache>
            </c:numRef>
          </c:val>
        </c:ser>
        <c:ser>
          <c:idx val="3"/>
          <c:order val="3"/>
          <c:tx>
            <c:strRef>
              <c:f>'Mode Overlap'!$B$5</c:f>
              <c:strCache>
                <c:ptCount val="1"/>
                <c:pt idx="0">
                  <c:v>MASS AFFLUENT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'Mode Overlap'!$C$1:$D$1</c:f>
              <c:strCache>
                <c:ptCount val="2"/>
                <c:pt idx="0">
                  <c:v>New</c:v>
                </c:pt>
                <c:pt idx="1">
                  <c:v>Current</c:v>
                </c:pt>
              </c:strCache>
            </c:strRef>
          </c:cat>
          <c:val>
            <c:numRef>
              <c:f>'Mode Overlap'!$C$5:$D$5</c:f>
              <c:numCache>
                <c:formatCode>0.00%</c:formatCode>
                <c:ptCount val="2"/>
                <c:pt idx="0">
                  <c:v>0.14126809158483727</c:v>
                </c:pt>
                <c:pt idx="1">
                  <c:v>4.135875899691191E-2</c:v>
                </c:pt>
              </c:numCache>
            </c:numRef>
          </c:val>
        </c:ser>
        <c:ser>
          <c:idx val="4"/>
          <c:order val="4"/>
          <c:tx>
            <c:strRef>
              <c:f>'Mode Overlap'!$B$6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'Mode Overlap'!$C$1:$D$1</c:f>
              <c:strCache>
                <c:ptCount val="2"/>
                <c:pt idx="0">
                  <c:v>New</c:v>
                </c:pt>
                <c:pt idx="1">
                  <c:v>Current</c:v>
                </c:pt>
              </c:strCache>
            </c:strRef>
          </c:cat>
          <c:val>
            <c:numRef>
              <c:f>'Mode Overlap'!$C$6:$D$6</c:f>
              <c:numCache>
                <c:formatCode>0.00%</c:formatCode>
                <c:ptCount val="2"/>
                <c:pt idx="0">
                  <c:v>0.11504031337490837</c:v>
                </c:pt>
                <c:pt idx="1">
                  <c:v>3.479512137227584E-2</c:v>
                </c:pt>
              </c:numCache>
            </c:numRef>
          </c:val>
        </c:ser>
        <c:ser>
          <c:idx val="5"/>
          <c:order val="5"/>
          <c:tx>
            <c:strRef>
              <c:f>'Mode Overlap'!$B$7</c:f>
              <c:strCache>
                <c:ptCount val="1"/>
                <c:pt idx="0">
                  <c:v>BUSINESS BANKING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'Mode Overlap'!$C$1:$D$1</c:f>
              <c:strCache>
                <c:ptCount val="2"/>
                <c:pt idx="0">
                  <c:v>New</c:v>
                </c:pt>
                <c:pt idx="1">
                  <c:v>Current</c:v>
                </c:pt>
              </c:strCache>
            </c:strRef>
          </c:cat>
          <c:val>
            <c:numRef>
              <c:f>'Mode Overlap'!$C$7:$D$7</c:f>
              <c:numCache>
                <c:formatCode>0.00%</c:formatCode>
                <c:ptCount val="2"/>
                <c:pt idx="0">
                  <c:v>7.0406902950032159E-3</c:v>
                </c:pt>
                <c:pt idx="1">
                  <c:v>1.1349342318703649E-2</c:v>
                </c:pt>
              </c:numCache>
            </c:numRef>
          </c:val>
        </c:ser>
        <c:ser>
          <c:idx val="6"/>
          <c:order val="6"/>
          <c:tx>
            <c:strRef>
              <c:f>'Mode Overlap'!$B$8</c:f>
              <c:strCache>
                <c:ptCount val="1"/>
                <c:pt idx="0">
                  <c:v>NEW CUSTOMER - PERSONAL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'Mode Overlap'!$C$1:$D$1</c:f>
              <c:strCache>
                <c:ptCount val="2"/>
                <c:pt idx="0">
                  <c:v>New</c:v>
                </c:pt>
                <c:pt idx="1">
                  <c:v>Current</c:v>
                </c:pt>
              </c:strCache>
            </c:strRef>
          </c:cat>
          <c:val>
            <c:numRef>
              <c:f>'Mode Overlap'!$C$8:$D$8</c:f>
              <c:numCache>
                <c:formatCode>0.00%</c:formatCode>
                <c:ptCount val="2"/>
                <c:pt idx="0">
                  <c:v>2.4468396156511221E-2</c:v>
                </c:pt>
                <c:pt idx="1">
                  <c:v>1.6255206103407227E-3</c:v>
                </c:pt>
              </c:numCache>
            </c:numRef>
          </c:val>
        </c:ser>
        <c:ser>
          <c:idx val="7"/>
          <c:order val="7"/>
          <c:tx>
            <c:strRef>
              <c:f>'Mode Overlap'!$B$9</c:f>
              <c:strCache>
                <c:ptCount val="1"/>
                <c:pt idx="0">
                  <c:v>MIDDLE MARKET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'Mode Overlap'!$C$1:$D$1</c:f>
              <c:strCache>
                <c:ptCount val="2"/>
                <c:pt idx="0">
                  <c:v>New</c:v>
                </c:pt>
                <c:pt idx="1">
                  <c:v>Current</c:v>
                </c:pt>
              </c:strCache>
            </c:strRef>
          </c:cat>
          <c:val>
            <c:numRef>
              <c:f>'Mode Overlap'!$C$9:$D$9</c:f>
              <c:numCache>
                <c:formatCode>0.00%</c:formatCode>
                <c:ptCount val="2"/>
                <c:pt idx="0">
                  <c:v>2.4893169082180595E-2</c:v>
                </c:pt>
                <c:pt idx="1">
                  <c:v>1.1358196146434721E-3</c:v>
                </c:pt>
              </c:numCache>
            </c:numRef>
          </c:val>
        </c:ser>
        <c:ser>
          <c:idx val="8"/>
          <c:order val="8"/>
          <c:tx>
            <c:strRef>
              <c:f>'Mode Overlap'!$B$10</c:f>
              <c:strCache>
                <c:ptCount val="1"/>
                <c:pt idx="0">
                  <c:v>LARGE CORPORATION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'Mode Overlap'!$C$1:$D$1</c:f>
              <c:strCache>
                <c:ptCount val="2"/>
                <c:pt idx="0">
                  <c:v>New</c:v>
                </c:pt>
                <c:pt idx="1">
                  <c:v>Current</c:v>
                </c:pt>
              </c:strCache>
            </c:strRef>
          </c:cat>
          <c:val>
            <c:numRef>
              <c:f>'Mode Overlap'!$C$10:$D$10</c:f>
              <c:numCache>
                <c:formatCode>0.00%</c:formatCode>
                <c:ptCount val="2"/>
                <c:pt idx="0">
                  <c:v>2.611879180666782E-4</c:v>
                </c:pt>
                <c:pt idx="1">
                  <c:v>1.7222802991160297E-4</c:v>
                </c:pt>
              </c:numCache>
            </c:numRef>
          </c:val>
        </c:ser>
        <c:ser>
          <c:idx val="9"/>
          <c:order val="9"/>
          <c:tx>
            <c:strRef>
              <c:f>'Mode Overlap'!$B$11</c:f>
              <c:strCache>
                <c:ptCount val="1"/>
                <c:pt idx="0">
                  <c:v>NEW CUSTOMER - BUSINESS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'Mode Overlap'!$C$1:$D$1</c:f>
              <c:strCache>
                <c:ptCount val="2"/>
                <c:pt idx="0">
                  <c:v>New</c:v>
                </c:pt>
                <c:pt idx="1">
                  <c:v>Current</c:v>
                </c:pt>
              </c:strCache>
            </c:strRef>
          </c:cat>
          <c:val>
            <c:numRef>
              <c:f>'Mode Overlap'!$C$11:$D$11</c:f>
              <c:numCache>
                <c:formatCode>0.00%</c:formatCode>
                <c:ptCount val="2"/>
                <c:pt idx="0">
                  <c:v>2.9061635500139027E-3</c:v>
                </c:pt>
                <c:pt idx="1">
                  <c:v>1.5789326120415009E-4</c:v>
                </c:pt>
              </c:numCache>
            </c:numRef>
          </c:val>
        </c:ser>
        <c:ser>
          <c:idx val="10"/>
          <c:order val="10"/>
          <c:tx>
            <c:strRef>
              <c:f>'Mode Overlap'!$B$12</c:f>
              <c:strCache>
                <c:ptCount val="1"/>
                <c:pt idx="0">
                  <c:v>GOVERNMENT BANKING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'Mode Overlap'!$C$1:$D$1</c:f>
              <c:strCache>
                <c:ptCount val="2"/>
                <c:pt idx="0">
                  <c:v>New</c:v>
                </c:pt>
                <c:pt idx="1">
                  <c:v>Current</c:v>
                </c:pt>
              </c:strCache>
            </c:strRef>
          </c:cat>
          <c:val>
            <c:numRef>
              <c:f>'Mode Overlap'!$C$12:$D$12</c:f>
              <c:numCache>
                <c:formatCode>0.00%</c:formatCode>
                <c:ptCount val="2"/>
                <c:pt idx="0">
                  <c:v>2.810036277505101E-4</c:v>
                </c:pt>
                <c:pt idx="1">
                  <c:v>1.5557440156029742E-4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742976"/>
        <c:axId val="168743368"/>
      </c:barChart>
      <c:catAx>
        <c:axId val="16874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3368"/>
        <c:crosses val="autoZero"/>
        <c:auto val="1"/>
        <c:lblAlgn val="ctr"/>
        <c:lblOffset val="100"/>
        <c:noMultiLvlLbl val="0"/>
      </c:catAx>
      <c:valAx>
        <c:axId val="1687433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4</xdr:row>
      <xdr:rowOff>166686</xdr:rowOff>
    </xdr:from>
    <xdr:to>
      <xdr:col>9</xdr:col>
      <xdr:colOff>504825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8</xdr:row>
      <xdr:rowOff>142874</xdr:rowOff>
    </xdr:from>
    <xdr:to>
      <xdr:col>18</xdr:col>
      <xdr:colOff>323850</xdr:colOff>
      <xdr:row>38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workbookViewId="0">
      <selection activeCell="D40" sqref="D40"/>
    </sheetView>
  </sheetViews>
  <sheetFormatPr defaultRowHeight="15" x14ac:dyDescent="0.25"/>
  <cols>
    <col min="1" max="1" width="16.28515625" style="3" customWidth="1"/>
    <col min="2" max="2" width="30.140625" customWidth="1"/>
    <col min="3" max="3" width="15.5703125" style="4" customWidth="1"/>
    <col min="4" max="4" width="16.28515625" bestFit="1" customWidth="1"/>
    <col min="5" max="5" width="15.42578125" bestFit="1" customWidth="1"/>
    <col min="6" max="6" width="15.7109375" bestFit="1" customWidth="1"/>
    <col min="7" max="7" width="15.5703125" bestFit="1" customWidth="1"/>
    <col min="8" max="8" width="18.42578125" bestFit="1" customWidth="1"/>
    <col min="9" max="9" width="22.85546875" customWidth="1"/>
    <col min="10" max="10" width="18" bestFit="1" customWidth="1"/>
    <col min="11" max="11" width="8.7109375" customWidth="1"/>
    <col min="12" max="12" width="14.85546875" customWidth="1"/>
    <col min="13" max="13" width="10.140625" customWidth="1"/>
  </cols>
  <sheetData>
    <row r="1" spans="1:12" x14ac:dyDescent="0.25">
      <c r="B1" s="3" t="s">
        <v>19</v>
      </c>
      <c r="C1" s="4" t="s">
        <v>26</v>
      </c>
      <c r="D1" s="3" t="s">
        <v>21</v>
      </c>
      <c r="E1" s="3" t="s">
        <v>20</v>
      </c>
      <c r="F1" s="3" t="s">
        <v>25</v>
      </c>
      <c r="G1" s="3" t="s">
        <v>22</v>
      </c>
      <c r="H1" s="3" t="s">
        <v>16</v>
      </c>
      <c r="I1" s="3" t="s">
        <v>17</v>
      </c>
      <c r="J1" s="3" t="s">
        <v>18</v>
      </c>
      <c r="K1" s="3" t="s">
        <v>23</v>
      </c>
      <c r="L1" s="3" t="s">
        <v>24</v>
      </c>
    </row>
    <row r="2" spans="1:12" x14ac:dyDescent="0.25">
      <c r="A2" s="3" t="s">
        <v>32</v>
      </c>
      <c r="B2" s="4">
        <v>0.32184600029603438</v>
      </c>
      <c r="C2" s="4">
        <v>0.28952980465891548</v>
      </c>
      <c r="D2" s="4">
        <v>0.16015445505003159</v>
      </c>
      <c r="E2" s="4">
        <v>9.958941576008612E-2</v>
      </c>
      <c r="F2" s="4">
        <v>8.1100047139612316E-2</v>
      </c>
      <c r="G2" s="4">
        <v>1.7548954160442314E-2</v>
      </c>
      <c r="H2" s="4">
        <v>4.9634801755044028E-3</v>
      </c>
      <c r="I2" s="4">
        <v>1.9809931656478844E-4</v>
      </c>
      <c r="J2" s="4">
        <v>1.8412982237342302E-4</v>
      </c>
      <c r="K2" s="4">
        <v>2.4442156485679485E-3</v>
      </c>
      <c r="L2" s="4">
        <v>2.244139797186722E-2</v>
      </c>
    </row>
    <row r="3" spans="1:12" x14ac:dyDescent="0.25">
      <c r="A3" s="3" t="s">
        <v>33</v>
      </c>
      <c r="B3" s="4">
        <v>0.23712922279768306</v>
      </c>
      <c r="C3" s="4">
        <v>0.58009651350917912</v>
      </c>
      <c r="D3" s="4">
        <v>0.10968808371540159</v>
      </c>
      <c r="E3" s="4">
        <v>3.4731803409369634E-2</v>
      </c>
      <c r="F3" s="4">
        <v>2.5859476707986641E-2</v>
      </c>
      <c r="G3" s="4">
        <v>1.0107415426124035E-3</v>
      </c>
      <c r="H3" s="4">
        <v>8.9075559895096315E-3</v>
      </c>
      <c r="I3" s="4">
        <v>1.1025735363483708E-4</v>
      </c>
      <c r="J3" s="4">
        <v>1.2750349050017924E-4</v>
      </c>
      <c r="K3" s="4">
        <v>1.7791527518348712E-4</v>
      </c>
      <c r="L3" s="4">
        <v>2.1609262089394539E-3</v>
      </c>
    </row>
    <row r="6" spans="1:12" x14ac:dyDescent="0.25">
      <c r="B6" s="3" t="s">
        <v>14</v>
      </c>
      <c r="C6" s="4" t="s">
        <v>12</v>
      </c>
      <c r="D6" s="3" t="s">
        <v>28</v>
      </c>
    </row>
    <row r="7" spans="1:12" x14ac:dyDescent="0.25">
      <c r="B7" s="3" t="s">
        <v>19</v>
      </c>
      <c r="C7" s="4">
        <v>0.32184600029603438</v>
      </c>
      <c r="D7" s="4">
        <v>0.23712922279768306</v>
      </c>
    </row>
    <row r="8" spans="1:12" x14ac:dyDescent="0.25">
      <c r="B8" s="3" t="s">
        <v>26</v>
      </c>
      <c r="C8" s="4">
        <v>0.28952980465891548</v>
      </c>
      <c r="D8" s="4">
        <v>0.58009651350917912</v>
      </c>
    </row>
    <row r="9" spans="1:12" x14ac:dyDescent="0.25">
      <c r="B9" s="3" t="s">
        <v>21</v>
      </c>
      <c r="C9" s="4">
        <v>0.16015445505003159</v>
      </c>
      <c r="D9" s="4">
        <v>0.10968808371540159</v>
      </c>
    </row>
    <row r="10" spans="1:12" x14ac:dyDescent="0.25">
      <c r="B10" s="3" t="s">
        <v>20</v>
      </c>
      <c r="C10" s="4">
        <v>9.958941576008612E-2</v>
      </c>
      <c r="D10" s="4">
        <v>3.4731803409369634E-2</v>
      </c>
    </row>
    <row r="11" spans="1:12" x14ac:dyDescent="0.25">
      <c r="B11" s="3" t="s">
        <v>25</v>
      </c>
      <c r="C11" s="4">
        <v>8.1100047139612316E-2</v>
      </c>
      <c r="D11" s="4">
        <v>2.5859476707986641E-2</v>
      </c>
    </row>
    <row r="12" spans="1:12" x14ac:dyDescent="0.25">
      <c r="B12" s="3" t="s">
        <v>22</v>
      </c>
      <c r="C12" s="4">
        <v>1.7548954160442314E-2</v>
      </c>
      <c r="D12" s="4">
        <v>1.0107415426124035E-3</v>
      </c>
    </row>
    <row r="13" spans="1:12" x14ac:dyDescent="0.25">
      <c r="B13" s="3" t="s">
        <v>16</v>
      </c>
      <c r="C13" s="4">
        <v>4.9634801755044028E-3</v>
      </c>
      <c r="D13" s="4">
        <v>8.9075559895096315E-3</v>
      </c>
    </row>
    <row r="14" spans="1:12" x14ac:dyDescent="0.25">
      <c r="B14" s="3" t="s">
        <v>17</v>
      </c>
      <c r="C14" s="4">
        <v>1.9809931656478844E-4</v>
      </c>
      <c r="D14" s="4">
        <v>1.1025735363483708E-4</v>
      </c>
    </row>
    <row r="15" spans="1:12" x14ac:dyDescent="0.25">
      <c r="B15" s="3" t="s">
        <v>18</v>
      </c>
      <c r="C15" s="4">
        <v>1.8412982237342302E-4</v>
      </c>
      <c r="D15" s="4">
        <v>1.2750349050017924E-4</v>
      </c>
    </row>
    <row r="16" spans="1:12" x14ac:dyDescent="0.25">
      <c r="B16" s="3" t="s">
        <v>23</v>
      </c>
      <c r="C16" s="4">
        <v>2.4442156485679485E-3</v>
      </c>
      <c r="D16" s="4">
        <v>1.7791527518348712E-4</v>
      </c>
    </row>
    <row r="17" spans="1:4" x14ac:dyDescent="0.25">
      <c r="B17" s="3" t="s">
        <v>24</v>
      </c>
      <c r="C17" s="4">
        <v>2.244139797186722E-2</v>
      </c>
      <c r="D17" s="4">
        <v>2.1609262089394539E-3</v>
      </c>
    </row>
    <row r="23" spans="1:4" x14ac:dyDescent="0.25">
      <c r="A23" s="3" t="s">
        <v>28</v>
      </c>
      <c r="B23" t="s">
        <v>14</v>
      </c>
      <c r="C23" s="4" t="s">
        <v>13</v>
      </c>
    </row>
    <row r="24" spans="1:4" x14ac:dyDescent="0.25">
      <c r="B24" t="s">
        <v>1</v>
      </c>
      <c r="C24" s="4">
        <v>0.58009651350917912</v>
      </c>
      <c r="D24" s="1">
        <v>3935449</v>
      </c>
    </row>
    <row r="25" spans="1:4" x14ac:dyDescent="0.25">
      <c r="B25" t="s">
        <v>2</v>
      </c>
      <c r="C25" s="4">
        <v>0.23712922279768306</v>
      </c>
      <c r="D25" s="1">
        <v>1608715</v>
      </c>
    </row>
    <row r="26" spans="1:4" x14ac:dyDescent="0.25">
      <c r="B26" t="s">
        <v>3</v>
      </c>
      <c r="C26" s="4">
        <v>0.10968808371540159</v>
      </c>
      <c r="D26" s="1">
        <v>744138</v>
      </c>
    </row>
    <row r="27" spans="1:4" x14ac:dyDescent="0.25">
      <c r="B27" t="s">
        <v>4</v>
      </c>
      <c r="C27" s="4">
        <v>3.4731803409369634E-2</v>
      </c>
      <c r="D27" s="1">
        <v>235625</v>
      </c>
    </row>
    <row r="28" spans="1:4" x14ac:dyDescent="0.25">
      <c r="B28" t="s">
        <v>5</v>
      </c>
      <c r="C28" s="4">
        <v>2.5859476707986641E-2</v>
      </c>
      <c r="D28" s="1">
        <v>175434</v>
      </c>
    </row>
    <row r="29" spans="1:4" x14ac:dyDescent="0.25">
      <c r="B29" t="s">
        <v>6</v>
      </c>
      <c r="C29" s="4">
        <v>8.9075559895096315E-3</v>
      </c>
      <c r="D29" s="1">
        <v>60430</v>
      </c>
    </row>
    <row r="30" spans="1:4" x14ac:dyDescent="0.25">
      <c r="B30" t="s">
        <v>7</v>
      </c>
      <c r="C30" s="4">
        <v>2.1609262089394539E-3</v>
      </c>
      <c r="D30" s="1">
        <v>14660</v>
      </c>
    </row>
    <row r="31" spans="1:4" x14ac:dyDescent="0.25">
      <c r="B31" t="s">
        <v>8</v>
      </c>
      <c r="C31" s="4">
        <v>1.0107415426124035E-3</v>
      </c>
      <c r="D31" s="1">
        <v>6857</v>
      </c>
    </row>
    <row r="32" spans="1:4" x14ac:dyDescent="0.25">
      <c r="B32" t="s">
        <v>9</v>
      </c>
      <c r="C32" s="4">
        <v>1.7791527518348712E-4</v>
      </c>
      <c r="D32" s="1">
        <v>1207</v>
      </c>
    </row>
    <row r="33" spans="1:4" x14ac:dyDescent="0.25">
      <c r="B33" t="s">
        <v>10</v>
      </c>
      <c r="C33" s="4">
        <v>1.2750349050017924E-4</v>
      </c>
      <c r="D33" s="1">
        <v>865</v>
      </c>
    </row>
    <row r="34" spans="1:4" x14ac:dyDescent="0.25">
      <c r="B34" t="s">
        <v>11</v>
      </c>
      <c r="C34" s="4">
        <v>1.1025735363483708E-4</v>
      </c>
      <c r="D34" s="1">
        <v>748</v>
      </c>
    </row>
    <row r="35" spans="1:4" x14ac:dyDescent="0.25">
      <c r="D35" s="1">
        <v>6784128</v>
      </c>
    </row>
    <row r="36" spans="1:4" x14ac:dyDescent="0.25">
      <c r="D36" s="1"/>
    </row>
    <row r="37" spans="1:4" x14ac:dyDescent="0.25">
      <c r="D37" s="1"/>
    </row>
    <row r="38" spans="1:4" x14ac:dyDescent="0.25">
      <c r="A38" s="3" t="s">
        <v>29</v>
      </c>
      <c r="B38" t="s">
        <v>14</v>
      </c>
      <c r="C38" s="4" t="s">
        <v>13</v>
      </c>
      <c r="D38" s="1"/>
    </row>
    <row r="39" spans="1:4" x14ac:dyDescent="0.25">
      <c r="B39" t="s">
        <v>19</v>
      </c>
      <c r="C39" s="4">
        <v>0.32184600029603438</v>
      </c>
      <c r="D39" s="1">
        <v>2165685</v>
      </c>
    </row>
    <row r="40" spans="1:4" x14ac:dyDescent="0.25">
      <c r="B40" t="s">
        <v>26</v>
      </c>
      <c r="C40" s="4">
        <v>0.28952980465891548</v>
      </c>
      <c r="D40" s="1">
        <v>1948231</v>
      </c>
    </row>
    <row r="41" spans="1:4" x14ac:dyDescent="0.25">
      <c r="B41" t="s">
        <v>21</v>
      </c>
      <c r="C41" s="4">
        <v>0.16015445505003159</v>
      </c>
      <c r="D41" s="1">
        <v>1077671</v>
      </c>
    </row>
    <row r="42" spans="1:4" x14ac:dyDescent="0.25">
      <c r="B42" t="s">
        <v>20</v>
      </c>
      <c r="C42" s="4">
        <v>9.958941576008612E-2</v>
      </c>
      <c r="D42" s="1">
        <v>670132</v>
      </c>
    </row>
    <row r="43" spans="1:4" x14ac:dyDescent="0.25">
      <c r="B43" t="s">
        <v>25</v>
      </c>
      <c r="C43" s="4">
        <v>8.1100047139612316E-2</v>
      </c>
      <c r="D43" s="1">
        <v>545718</v>
      </c>
    </row>
    <row r="44" spans="1:4" x14ac:dyDescent="0.25">
      <c r="B44" t="s">
        <v>24</v>
      </c>
      <c r="C44" s="4">
        <v>2.244139797186722E-2</v>
      </c>
      <c r="D44" s="1">
        <v>151007</v>
      </c>
    </row>
    <row r="45" spans="1:4" x14ac:dyDescent="0.25">
      <c r="B45" t="s">
        <v>22</v>
      </c>
      <c r="C45" s="4">
        <v>1.7548954160442314E-2</v>
      </c>
      <c r="D45" s="1">
        <v>118085.99999999999</v>
      </c>
    </row>
    <row r="46" spans="1:4" x14ac:dyDescent="0.25">
      <c r="B46" t="s">
        <v>16</v>
      </c>
      <c r="C46" s="4">
        <v>4.9634801755044028E-3</v>
      </c>
      <c r="D46" s="1">
        <v>33399</v>
      </c>
    </row>
    <row r="47" spans="1:4" x14ac:dyDescent="0.25">
      <c r="B47" t="s">
        <v>23</v>
      </c>
      <c r="C47" s="4">
        <v>2.4442156485679485E-3</v>
      </c>
      <c r="D47" s="1">
        <v>16447</v>
      </c>
    </row>
    <row r="48" spans="1:4" x14ac:dyDescent="0.25">
      <c r="B48" t="s">
        <v>17</v>
      </c>
      <c r="C48" s="4">
        <v>1.9809931656478844E-4</v>
      </c>
      <c r="D48" s="1">
        <v>1333</v>
      </c>
    </row>
    <row r="49" spans="2:13" x14ac:dyDescent="0.25">
      <c r="B49" t="s">
        <v>18</v>
      </c>
      <c r="C49" s="4">
        <v>1.8412982237342302E-4</v>
      </c>
      <c r="D49" s="1">
        <v>1239</v>
      </c>
    </row>
    <row r="50" spans="2:13" x14ac:dyDescent="0.25">
      <c r="D50" s="1">
        <v>6728948</v>
      </c>
    </row>
    <row r="51" spans="2:13" x14ac:dyDescent="0.25">
      <c r="D51" s="1"/>
    </row>
    <row r="55" spans="2:13" x14ac:dyDescent="0.25">
      <c r="C55" s="4" t="s">
        <v>29</v>
      </c>
      <c r="E55" t="s">
        <v>28</v>
      </c>
      <c r="J55" s="30" t="s">
        <v>29</v>
      </c>
      <c r="K55" s="30"/>
      <c r="L55" s="30" t="s">
        <v>28</v>
      </c>
      <c r="M55" s="30"/>
    </row>
    <row r="56" spans="2:13" x14ac:dyDescent="0.25">
      <c r="B56" t="s">
        <v>14</v>
      </c>
      <c r="C56" s="4" t="s">
        <v>15</v>
      </c>
      <c r="D56" t="s">
        <v>13</v>
      </c>
      <c r="E56" t="s">
        <v>13</v>
      </c>
      <c r="F56" t="s">
        <v>15</v>
      </c>
      <c r="I56" t="s">
        <v>14</v>
      </c>
      <c r="J56" t="s">
        <v>15</v>
      </c>
      <c r="K56" t="s">
        <v>13</v>
      </c>
      <c r="L56" s="3" t="s">
        <v>15</v>
      </c>
      <c r="M56" s="3" t="s">
        <v>13</v>
      </c>
    </row>
    <row r="57" spans="2:13" x14ac:dyDescent="0.25">
      <c r="B57" t="s">
        <v>19</v>
      </c>
      <c r="C57" s="1">
        <v>2165685</v>
      </c>
      <c r="D57" s="4">
        <v>0.32184600029603438</v>
      </c>
      <c r="E57" s="1">
        <v>1608715</v>
      </c>
      <c r="F57" s="4">
        <v>0.23712922279768306</v>
      </c>
      <c r="I57" t="s">
        <v>26</v>
      </c>
      <c r="J57" s="1">
        <v>1948231</v>
      </c>
      <c r="K57" s="4">
        <v>0.28952980465891548</v>
      </c>
      <c r="L57" s="1">
        <v>3935449</v>
      </c>
      <c r="M57" s="4">
        <v>0.58009651350917912</v>
      </c>
    </row>
    <row r="58" spans="2:13" x14ac:dyDescent="0.25">
      <c r="B58" t="s">
        <v>26</v>
      </c>
      <c r="C58" s="1">
        <v>1948231</v>
      </c>
      <c r="D58" s="4">
        <v>0.28952980465891548</v>
      </c>
      <c r="E58" s="1">
        <v>3935449</v>
      </c>
      <c r="F58" s="4">
        <v>0.58009651350917912</v>
      </c>
      <c r="I58" t="s">
        <v>30</v>
      </c>
      <c r="J58" s="1">
        <v>4064495</v>
      </c>
      <c r="K58" s="4">
        <v>0.6040312690780193</v>
      </c>
      <c r="L58" s="1">
        <v>2603138</v>
      </c>
      <c r="M58" s="4">
        <v>0.38371003613139376</v>
      </c>
    </row>
    <row r="59" spans="2:13" x14ac:dyDescent="0.25">
      <c r="B59" t="s">
        <v>21</v>
      </c>
      <c r="C59" s="1">
        <v>1077671</v>
      </c>
      <c r="D59" s="4">
        <v>0.16015445505003159</v>
      </c>
      <c r="E59" s="1">
        <v>744138</v>
      </c>
      <c r="F59" s="4">
        <v>0.10968808371540159</v>
      </c>
      <c r="I59" t="s">
        <v>31</v>
      </c>
      <c r="J59" s="1">
        <v>716222</v>
      </c>
      <c r="K59" s="4">
        <v>0.1064389262630652</v>
      </c>
      <c r="L59" s="1">
        <v>245541</v>
      </c>
      <c r="M59" s="4">
        <v>3.6193450359427178E-2</v>
      </c>
    </row>
    <row r="60" spans="2:13" x14ac:dyDescent="0.25">
      <c r="B60" t="s">
        <v>20</v>
      </c>
      <c r="C60" s="1">
        <v>670132</v>
      </c>
      <c r="D60" s="4">
        <v>9.958941576008612E-2</v>
      </c>
      <c r="E60" s="1">
        <v>235625</v>
      </c>
      <c r="F60" s="4">
        <v>3.4731803409369634E-2</v>
      </c>
      <c r="J60" s="1">
        <v>6728948</v>
      </c>
      <c r="L60" s="1">
        <v>6784128</v>
      </c>
      <c r="M60" s="4"/>
    </row>
    <row r="61" spans="2:13" x14ac:dyDescent="0.25">
      <c r="B61" t="s">
        <v>25</v>
      </c>
      <c r="C61" s="1">
        <v>545718</v>
      </c>
      <c r="D61" s="4">
        <v>8.1100047139612316E-2</v>
      </c>
      <c r="E61" s="1">
        <v>175434</v>
      </c>
      <c r="F61" s="4">
        <v>2.5859476707986641E-2</v>
      </c>
    </row>
    <row r="62" spans="2:13" x14ac:dyDescent="0.25">
      <c r="B62" t="s">
        <v>22</v>
      </c>
      <c r="C62" s="1">
        <v>118086</v>
      </c>
      <c r="D62" s="4">
        <v>1.7548954160442314E-2</v>
      </c>
      <c r="E62" s="1">
        <v>6857</v>
      </c>
      <c r="F62" s="4">
        <v>1.0107415426124035E-3</v>
      </c>
    </row>
    <row r="63" spans="2:13" x14ac:dyDescent="0.25">
      <c r="B63" t="s">
        <v>16</v>
      </c>
      <c r="C63" s="1">
        <v>33399</v>
      </c>
      <c r="D63" s="4">
        <v>4.9634801755044028E-3</v>
      </c>
      <c r="E63" s="1">
        <v>60430</v>
      </c>
      <c r="F63" s="4">
        <v>8.9075559895096315E-3</v>
      </c>
    </row>
    <row r="64" spans="2:13" x14ac:dyDescent="0.25">
      <c r="B64" t="s">
        <v>17</v>
      </c>
      <c r="C64" s="1">
        <v>1333</v>
      </c>
      <c r="D64" s="4">
        <v>1.9809931656478844E-4</v>
      </c>
      <c r="E64" s="1">
        <v>748</v>
      </c>
      <c r="F64" s="4">
        <v>1.1025735363483708E-4</v>
      </c>
    </row>
    <row r="65" spans="2:6" x14ac:dyDescent="0.25">
      <c r="B65" t="s">
        <v>18</v>
      </c>
      <c r="C65" s="1">
        <v>1239</v>
      </c>
      <c r="D65" s="4">
        <v>1.8412982237342302E-4</v>
      </c>
      <c r="E65" s="1">
        <v>865</v>
      </c>
      <c r="F65" s="4">
        <v>1.2750349050017924E-4</v>
      </c>
    </row>
    <row r="66" spans="2:6" x14ac:dyDescent="0.25">
      <c r="B66" t="s">
        <v>23</v>
      </c>
      <c r="C66" s="1">
        <v>16447</v>
      </c>
      <c r="D66" s="4">
        <v>2.4442156485679485E-3</v>
      </c>
      <c r="E66" s="1">
        <v>1207</v>
      </c>
      <c r="F66" s="4">
        <v>1.7791527518348712E-4</v>
      </c>
    </row>
    <row r="67" spans="2:6" x14ac:dyDescent="0.25">
      <c r="B67" t="s">
        <v>24</v>
      </c>
      <c r="C67" s="1">
        <v>151007</v>
      </c>
      <c r="D67" s="4">
        <v>2.244139797186722E-2</v>
      </c>
      <c r="E67" s="1">
        <v>14660</v>
      </c>
      <c r="F67" s="4">
        <v>2.1609262089394539E-3</v>
      </c>
    </row>
    <row r="68" spans="2:6" x14ac:dyDescent="0.25">
      <c r="B68" t="s">
        <v>27</v>
      </c>
      <c r="C68" s="1">
        <v>6728948</v>
      </c>
      <c r="D68" s="4"/>
      <c r="E68" s="1">
        <v>6784128</v>
      </c>
      <c r="F68" s="4"/>
    </row>
    <row r="69" spans="2:6" x14ac:dyDescent="0.25">
      <c r="F69" s="4"/>
    </row>
    <row r="70" spans="2:6" x14ac:dyDescent="0.25">
      <c r="F70" s="4"/>
    </row>
    <row r="71" spans="2:6" x14ac:dyDescent="0.25">
      <c r="F71" s="4"/>
    </row>
    <row r="72" spans="2:6" x14ac:dyDescent="0.25">
      <c r="F72" s="4"/>
    </row>
  </sheetData>
  <mergeCells count="2">
    <mergeCell ref="L55:M55"/>
    <mergeCell ref="J55:K5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G40" sqref="G40"/>
    </sheetView>
  </sheetViews>
  <sheetFormatPr defaultRowHeight="15" customHeight="1" x14ac:dyDescent="0.25"/>
  <cols>
    <col min="1" max="1" width="11.7109375" style="1" customWidth="1"/>
    <col min="2" max="2" width="10.42578125" style="19" bestFit="1" customWidth="1"/>
    <col min="3" max="3" width="11.7109375" style="19" bestFit="1" customWidth="1"/>
    <col min="4" max="4" width="6.42578125" bestFit="1" customWidth="1"/>
    <col min="5" max="5" width="6.7109375" bestFit="1" customWidth="1"/>
    <col min="6" max="6" width="12.85546875" customWidth="1"/>
    <col min="7" max="7" width="12.42578125" customWidth="1"/>
    <col min="8" max="8" width="14.42578125" customWidth="1"/>
  </cols>
  <sheetData>
    <row r="1" spans="1:8" ht="15" customHeight="1" thickBot="1" x14ac:dyDescent="0.3">
      <c r="A1" s="13" t="s">
        <v>34</v>
      </c>
      <c r="B1" s="16" t="s">
        <v>35</v>
      </c>
      <c r="C1" s="16" t="s">
        <v>36</v>
      </c>
      <c r="D1" s="5" t="s">
        <v>37</v>
      </c>
      <c r="E1" s="5" t="s">
        <v>38</v>
      </c>
      <c r="F1" s="5" t="s">
        <v>39</v>
      </c>
      <c r="G1" s="5" t="s">
        <v>40</v>
      </c>
      <c r="H1" s="5" t="s">
        <v>41</v>
      </c>
    </row>
    <row r="2" spans="1:8" ht="15" customHeight="1" thickBot="1" x14ac:dyDescent="0.3">
      <c r="A2" s="14">
        <v>1766</v>
      </c>
      <c r="B2" s="17">
        <v>578529.28000000003</v>
      </c>
      <c r="C2" s="17">
        <v>5122.87</v>
      </c>
      <c r="D2" s="6">
        <v>1</v>
      </c>
      <c r="E2" s="6">
        <v>4</v>
      </c>
      <c r="F2" s="7"/>
      <c r="G2" s="7"/>
      <c r="H2" s="8" t="s">
        <v>20</v>
      </c>
    </row>
    <row r="3" spans="1:8" ht="15" customHeight="1" thickBot="1" x14ac:dyDescent="0.3">
      <c r="A3" s="15">
        <v>1327</v>
      </c>
      <c r="B3" s="18">
        <v>4702.8599999999997</v>
      </c>
      <c r="C3" s="18">
        <v>1076384.9099999999</v>
      </c>
      <c r="D3" s="9">
        <v>2</v>
      </c>
      <c r="E3" s="9">
        <v>4</v>
      </c>
      <c r="F3" s="10"/>
      <c r="G3" s="10"/>
      <c r="H3" s="8" t="s">
        <v>20</v>
      </c>
    </row>
    <row r="4" spans="1:8" ht="15" customHeight="1" thickBot="1" x14ac:dyDescent="0.3">
      <c r="A4" s="14">
        <v>15193</v>
      </c>
      <c r="B4" s="17">
        <v>207065.88</v>
      </c>
      <c r="C4" s="17">
        <v>4243.08</v>
      </c>
      <c r="D4" s="6">
        <v>3</v>
      </c>
      <c r="E4" s="6">
        <v>1</v>
      </c>
      <c r="F4" s="7"/>
      <c r="G4" s="7"/>
      <c r="H4" s="8" t="s">
        <v>20</v>
      </c>
    </row>
    <row r="5" spans="1:8" ht="15" customHeight="1" thickBot="1" x14ac:dyDescent="0.3">
      <c r="A5" s="15">
        <v>2504</v>
      </c>
      <c r="B5" s="18">
        <v>64878.400000000001</v>
      </c>
      <c r="C5" s="18">
        <v>232099.61</v>
      </c>
      <c r="D5" s="9">
        <v>4</v>
      </c>
      <c r="E5" s="9">
        <v>7</v>
      </c>
      <c r="F5" s="9">
        <v>2</v>
      </c>
      <c r="G5" s="10"/>
      <c r="H5" s="8" t="s">
        <v>20</v>
      </c>
    </row>
    <row r="6" spans="1:8" ht="15" customHeight="1" thickBot="1" x14ac:dyDescent="0.3">
      <c r="A6" s="14">
        <v>6804</v>
      </c>
      <c r="B6" s="17">
        <v>2661.18</v>
      </c>
      <c r="C6" s="17">
        <v>578035.93000000005</v>
      </c>
      <c r="D6" s="6">
        <v>5</v>
      </c>
      <c r="E6" s="6">
        <v>7</v>
      </c>
      <c r="F6" s="6">
        <v>1</v>
      </c>
      <c r="G6" s="7"/>
      <c r="H6" s="11" t="s">
        <v>21</v>
      </c>
    </row>
    <row r="7" spans="1:8" ht="15" customHeight="1" thickBot="1" x14ac:dyDescent="0.3">
      <c r="A7" s="15">
        <v>391</v>
      </c>
      <c r="B7" s="18">
        <v>112172.7</v>
      </c>
      <c r="C7" s="18">
        <v>111207.54</v>
      </c>
      <c r="D7" s="9">
        <v>6</v>
      </c>
      <c r="E7" s="9">
        <v>2</v>
      </c>
      <c r="F7" s="10"/>
      <c r="G7" s="10"/>
      <c r="H7" s="8" t="s">
        <v>20</v>
      </c>
    </row>
    <row r="8" spans="1:8" ht="15" customHeight="1" thickBot="1" x14ac:dyDescent="0.3">
      <c r="A8" s="14">
        <v>27294</v>
      </c>
      <c r="B8" s="17">
        <v>97702.56</v>
      </c>
      <c r="C8" s="17">
        <v>679.75</v>
      </c>
      <c r="D8" s="6">
        <v>7</v>
      </c>
      <c r="E8" s="6">
        <v>1</v>
      </c>
      <c r="F8" s="6">
        <v>2</v>
      </c>
      <c r="G8" s="7"/>
      <c r="H8" s="8" t="s">
        <v>20</v>
      </c>
    </row>
    <row r="9" spans="1:8" ht="15" customHeight="1" thickBot="1" x14ac:dyDescent="0.3">
      <c r="A9" s="15">
        <v>6294</v>
      </c>
      <c r="B9" s="18">
        <v>21106.17</v>
      </c>
      <c r="C9" s="18">
        <v>143214.85</v>
      </c>
      <c r="D9" s="9">
        <v>8</v>
      </c>
      <c r="E9" s="9">
        <v>3</v>
      </c>
      <c r="F9" s="9">
        <v>1</v>
      </c>
      <c r="G9" s="10"/>
      <c r="H9" s="11" t="s">
        <v>21</v>
      </c>
    </row>
    <row r="10" spans="1:8" ht="15" customHeight="1" thickBot="1" x14ac:dyDescent="0.3">
      <c r="A10" s="14">
        <v>68068</v>
      </c>
      <c r="B10" s="17">
        <v>49147.25</v>
      </c>
      <c r="C10" s="17">
        <v>1457</v>
      </c>
      <c r="D10" s="6">
        <v>9</v>
      </c>
      <c r="E10" s="6">
        <v>2</v>
      </c>
      <c r="F10" s="6">
        <v>1</v>
      </c>
      <c r="G10" s="6"/>
      <c r="H10" s="11" t="s">
        <v>21</v>
      </c>
    </row>
    <row r="11" spans="1:8" ht="15" customHeight="1" thickBot="1" x14ac:dyDescent="0.3">
      <c r="A11" s="15">
        <v>2627</v>
      </c>
      <c r="B11" s="18">
        <v>16695.46</v>
      </c>
      <c r="C11" s="18">
        <v>299869.2</v>
      </c>
      <c r="D11" s="9">
        <v>10</v>
      </c>
      <c r="E11" s="9">
        <v>6</v>
      </c>
      <c r="F11" s="9">
        <v>1</v>
      </c>
      <c r="G11" s="10"/>
      <c r="H11" s="11" t="s">
        <v>21</v>
      </c>
    </row>
    <row r="12" spans="1:8" ht="15" customHeight="1" thickBot="1" x14ac:dyDescent="0.3">
      <c r="A12" s="14">
        <v>16475</v>
      </c>
      <c r="B12" s="17">
        <v>652.98</v>
      </c>
      <c r="C12" s="17">
        <v>360375.69</v>
      </c>
      <c r="D12" s="6">
        <v>11</v>
      </c>
      <c r="E12" s="6">
        <v>2</v>
      </c>
      <c r="F12" s="6">
        <v>1</v>
      </c>
      <c r="G12" s="7"/>
      <c r="H12" s="11" t="s">
        <v>21</v>
      </c>
    </row>
    <row r="13" spans="1:8" ht="15" customHeight="1" thickBot="1" x14ac:dyDescent="0.3">
      <c r="A13" s="15">
        <v>104378</v>
      </c>
      <c r="B13" s="18">
        <v>23799.29</v>
      </c>
      <c r="C13" s="18">
        <v>1103.22</v>
      </c>
      <c r="D13" s="9">
        <v>12</v>
      </c>
      <c r="E13" s="9">
        <v>2</v>
      </c>
      <c r="F13" s="9">
        <v>1</v>
      </c>
      <c r="G13" s="10"/>
      <c r="H13" s="11" t="s">
        <v>21</v>
      </c>
    </row>
    <row r="14" spans="1:8" ht="15" customHeight="1" thickBot="1" x14ac:dyDescent="0.3">
      <c r="A14" s="14">
        <v>7452</v>
      </c>
      <c r="B14" s="17">
        <v>7186.19</v>
      </c>
      <c r="C14" s="17">
        <v>128455.88</v>
      </c>
      <c r="D14" s="6">
        <v>13</v>
      </c>
      <c r="E14" s="6">
        <v>7</v>
      </c>
      <c r="F14" s="6">
        <v>1</v>
      </c>
      <c r="G14" s="7"/>
      <c r="H14" s="11" t="s">
        <v>21</v>
      </c>
    </row>
    <row r="15" spans="1:8" ht="15" customHeight="1" thickBot="1" x14ac:dyDescent="0.3">
      <c r="A15" s="15">
        <v>3529</v>
      </c>
      <c r="B15" s="18">
        <v>4732.7299999999996</v>
      </c>
      <c r="C15" s="18">
        <v>232993.99</v>
      </c>
      <c r="D15" s="9">
        <v>14</v>
      </c>
      <c r="E15" s="9">
        <v>5</v>
      </c>
      <c r="F15" s="9">
        <v>1</v>
      </c>
      <c r="G15" s="10"/>
      <c r="H15" s="11" t="s">
        <v>21</v>
      </c>
    </row>
    <row r="16" spans="1:8" ht="15" customHeight="1" thickBot="1" x14ac:dyDescent="0.3">
      <c r="A16" s="14">
        <v>26027</v>
      </c>
      <c r="B16" s="17">
        <v>150.78</v>
      </c>
      <c r="C16" s="17">
        <v>242899.26</v>
      </c>
      <c r="D16" s="6">
        <v>15</v>
      </c>
      <c r="E16" s="6">
        <v>7</v>
      </c>
      <c r="F16" s="6">
        <v>1</v>
      </c>
      <c r="G16" s="7"/>
      <c r="H16" s="11" t="s">
        <v>21</v>
      </c>
    </row>
    <row r="17" spans="1:8" ht="15" customHeight="1" thickBot="1" x14ac:dyDescent="0.3">
      <c r="A17" s="15">
        <v>4533</v>
      </c>
      <c r="B17" s="18">
        <v>9536.86</v>
      </c>
      <c r="C17" s="18">
        <v>43243.59</v>
      </c>
      <c r="D17" s="9">
        <v>16</v>
      </c>
      <c r="E17" s="9">
        <v>5</v>
      </c>
      <c r="F17" s="9">
        <v>1</v>
      </c>
      <c r="G17" s="10"/>
      <c r="H17" s="11" t="s">
        <v>21</v>
      </c>
    </row>
    <row r="18" spans="1:8" ht="15" customHeight="1" thickBot="1" x14ac:dyDescent="0.3">
      <c r="A18" s="14">
        <v>133122</v>
      </c>
      <c r="B18" s="17">
        <v>12231.88</v>
      </c>
      <c r="C18" s="17">
        <v>469.06</v>
      </c>
      <c r="D18" s="6">
        <v>17</v>
      </c>
      <c r="E18" s="6">
        <v>1</v>
      </c>
      <c r="F18" s="6">
        <v>1</v>
      </c>
      <c r="G18" s="7"/>
      <c r="H18" s="11" t="s">
        <v>21</v>
      </c>
    </row>
    <row r="19" spans="1:8" ht="15" customHeight="1" thickBot="1" x14ac:dyDescent="0.3">
      <c r="A19" s="15">
        <v>5344</v>
      </c>
      <c r="B19" s="18">
        <v>3055.1</v>
      </c>
      <c r="C19" s="18">
        <v>62857.74</v>
      </c>
      <c r="D19" s="9">
        <v>18</v>
      </c>
      <c r="E19" s="9">
        <v>5</v>
      </c>
      <c r="F19" s="9">
        <v>1</v>
      </c>
      <c r="G19" s="10"/>
      <c r="H19" s="11" t="s">
        <v>21</v>
      </c>
    </row>
    <row r="20" spans="1:8" ht="15" customHeight="1" thickBot="1" x14ac:dyDescent="0.3">
      <c r="A20" s="14">
        <v>3675</v>
      </c>
      <c r="B20" s="17">
        <v>2349.46</v>
      </c>
      <c r="C20" s="17">
        <v>147246.01</v>
      </c>
      <c r="D20" s="6">
        <v>19</v>
      </c>
      <c r="E20" s="6">
        <v>2</v>
      </c>
      <c r="F20" s="6">
        <v>1</v>
      </c>
      <c r="G20" s="7"/>
      <c r="H20" s="11" t="s">
        <v>21</v>
      </c>
    </row>
    <row r="21" spans="1:8" ht="15" customHeight="1" thickBot="1" x14ac:dyDescent="0.3">
      <c r="A21" s="15">
        <v>145364</v>
      </c>
      <c r="B21" s="18">
        <v>6430.53</v>
      </c>
      <c r="C21" s="18">
        <v>550.37</v>
      </c>
      <c r="D21" s="9">
        <v>20</v>
      </c>
      <c r="E21" s="9">
        <v>5</v>
      </c>
      <c r="F21" s="9">
        <v>1</v>
      </c>
      <c r="G21" s="10"/>
      <c r="H21" s="11" t="s">
        <v>21</v>
      </c>
    </row>
    <row r="22" spans="1:8" ht="15" customHeight="1" thickBot="1" x14ac:dyDescent="0.3">
      <c r="A22" s="14">
        <v>21404</v>
      </c>
      <c r="B22" s="17">
        <v>96.99</v>
      </c>
      <c r="C22" s="17">
        <v>169361.15</v>
      </c>
      <c r="D22" s="6">
        <v>21</v>
      </c>
      <c r="E22" s="6">
        <v>3</v>
      </c>
      <c r="F22" s="6">
        <v>1</v>
      </c>
      <c r="G22" s="7"/>
      <c r="H22" s="11" t="s">
        <v>21</v>
      </c>
    </row>
    <row r="23" spans="1:8" ht="15" customHeight="1" thickBot="1" x14ac:dyDescent="0.3">
      <c r="A23" s="15">
        <v>2655</v>
      </c>
      <c r="B23" s="18">
        <v>1312.52</v>
      </c>
      <c r="C23" s="18">
        <v>100689.09</v>
      </c>
      <c r="D23" s="9">
        <v>22</v>
      </c>
      <c r="E23" s="9">
        <v>7</v>
      </c>
      <c r="F23" s="9">
        <v>1</v>
      </c>
      <c r="G23" s="10"/>
      <c r="H23" s="11" t="s">
        <v>21</v>
      </c>
    </row>
    <row r="24" spans="1:8" ht="15" customHeight="1" thickBot="1" x14ac:dyDescent="0.3">
      <c r="A24" s="14">
        <v>18509</v>
      </c>
      <c r="B24" s="17">
        <v>31.42</v>
      </c>
      <c r="C24" s="17">
        <v>124651.59</v>
      </c>
      <c r="D24" s="6">
        <v>23</v>
      </c>
      <c r="E24" s="6">
        <v>7</v>
      </c>
      <c r="F24" s="6">
        <v>1</v>
      </c>
      <c r="G24" s="7"/>
      <c r="H24" s="11" t="s">
        <v>21</v>
      </c>
    </row>
    <row r="25" spans="1:8" ht="15" customHeight="1" thickBot="1" x14ac:dyDescent="0.3">
      <c r="A25" s="15">
        <v>20302</v>
      </c>
      <c r="B25" s="18">
        <v>207.32</v>
      </c>
      <c r="C25" s="18">
        <v>38349.78</v>
      </c>
      <c r="D25" s="9">
        <v>24</v>
      </c>
      <c r="E25" s="9">
        <v>1</v>
      </c>
      <c r="F25" s="9">
        <v>1</v>
      </c>
      <c r="G25" s="10"/>
      <c r="H25" s="11" t="s">
        <v>21</v>
      </c>
    </row>
    <row r="26" spans="1:8" ht="15" customHeight="1" thickBot="1" x14ac:dyDescent="0.3">
      <c r="A26" s="14">
        <v>149554</v>
      </c>
      <c r="B26" s="17">
        <v>3472.11</v>
      </c>
      <c r="C26" s="17">
        <v>695.53</v>
      </c>
      <c r="D26" s="6">
        <v>25</v>
      </c>
      <c r="E26" s="6">
        <v>4</v>
      </c>
      <c r="F26" s="6">
        <v>1</v>
      </c>
      <c r="G26" s="7"/>
      <c r="H26" s="11" t="s">
        <v>21</v>
      </c>
    </row>
    <row r="27" spans="1:8" ht="15" customHeight="1" thickBot="1" x14ac:dyDescent="0.3">
      <c r="A27" s="15">
        <v>9338</v>
      </c>
      <c r="B27" s="18">
        <v>7.53</v>
      </c>
      <c r="C27" s="18">
        <v>96944.01</v>
      </c>
      <c r="D27" s="9">
        <v>26</v>
      </c>
      <c r="E27" s="9">
        <v>7</v>
      </c>
      <c r="F27" s="10"/>
      <c r="G27" s="9">
        <v>2</v>
      </c>
      <c r="H27" s="11" t="s">
        <v>21</v>
      </c>
    </row>
    <row r="28" spans="1:8" ht="15" customHeight="1" thickBot="1" x14ac:dyDescent="0.3">
      <c r="A28" s="14">
        <v>1255</v>
      </c>
      <c r="B28" s="17">
        <v>912.6</v>
      </c>
      <c r="C28" s="17">
        <v>64146.63</v>
      </c>
      <c r="D28" s="6">
        <v>26</v>
      </c>
      <c r="E28" s="6">
        <v>3</v>
      </c>
      <c r="F28" s="7"/>
      <c r="G28" s="6">
        <v>2</v>
      </c>
      <c r="H28" s="11" t="s">
        <v>21</v>
      </c>
    </row>
    <row r="29" spans="1:8" ht="15" customHeight="1" thickBot="1" x14ac:dyDescent="0.3">
      <c r="A29" s="15">
        <v>10491</v>
      </c>
      <c r="B29" s="18">
        <v>25.45</v>
      </c>
      <c r="C29" s="18">
        <v>78616.11</v>
      </c>
      <c r="D29" s="9">
        <v>26</v>
      </c>
      <c r="E29" s="9">
        <v>4</v>
      </c>
      <c r="F29" s="10"/>
      <c r="G29" s="9">
        <v>2</v>
      </c>
      <c r="H29" s="11" t="s">
        <v>21</v>
      </c>
    </row>
    <row r="30" spans="1:8" ht="15" customHeight="1" thickBot="1" x14ac:dyDescent="0.3">
      <c r="A30" s="14">
        <v>149695</v>
      </c>
      <c r="B30" s="17">
        <v>1923.18</v>
      </c>
      <c r="C30" s="17">
        <v>611.95000000000005</v>
      </c>
      <c r="D30" s="6">
        <v>26</v>
      </c>
      <c r="E30" s="6">
        <v>6</v>
      </c>
      <c r="F30" s="7"/>
      <c r="G30" s="6">
        <v>1</v>
      </c>
      <c r="H30" s="12" t="s">
        <v>19</v>
      </c>
    </row>
    <row r="31" spans="1:8" ht="15" customHeight="1" thickBot="1" x14ac:dyDescent="0.3">
      <c r="A31" s="15">
        <v>10639</v>
      </c>
      <c r="B31" s="18">
        <v>14.2</v>
      </c>
      <c r="C31" s="18">
        <v>60251.66</v>
      </c>
      <c r="D31" s="9">
        <v>26</v>
      </c>
      <c r="E31" s="9">
        <v>1</v>
      </c>
      <c r="F31" s="10"/>
      <c r="G31" s="9">
        <v>2</v>
      </c>
      <c r="H31" s="11" t="s">
        <v>21</v>
      </c>
    </row>
    <row r="32" spans="1:8" ht="15" customHeight="1" thickBot="1" x14ac:dyDescent="0.3">
      <c r="A32" s="14">
        <v>549239</v>
      </c>
      <c r="B32" s="17">
        <v>121.94</v>
      </c>
      <c r="C32" s="17">
        <v>1229.82</v>
      </c>
      <c r="D32" s="6">
        <v>26</v>
      </c>
      <c r="E32" s="6">
        <v>2</v>
      </c>
      <c r="F32" s="7"/>
      <c r="G32" s="6">
        <v>1</v>
      </c>
      <c r="H32" s="12" t="s">
        <v>19</v>
      </c>
    </row>
    <row r="33" spans="1:8" ht="15" customHeight="1" thickBot="1" x14ac:dyDescent="0.3">
      <c r="A33" s="15">
        <v>232887</v>
      </c>
      <c r="B33" s="18">
        <v>916.46</v>
      </c>
      <c r="C33" s="18">
        <v>558.5</v>
      </c>
      <c r="D33" s="9">
        <v>26</v>
      </c>
      <c r="E33" s="9">
        <v>5</v>
      </c>
      <c r="F33" s="10"/>
      <c r="G33" s="9">
        <v>1</v>
      </c>
      <c r="H33" s="12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0"/>
  <sheetViews>
    <sheetView topLeftCell="A25" workbookViewId="0">
      <selection activeCell="F51" sqref="F51"/>
    </sheetView>
  </sheetViews>
  <sheetFormatPr defaultRowHeight="15" x14ac:dyDescent="0.25"/>
  <cols>
    <col min="2" max="2" width="32.5703125" customWidth="1"/>
    <col min="3" max="3" width="14.5703125" style="1" customWidth="1"/>
    <col min="4" max="4" width="14.140625" style="4" customWidth="1"/>
    <col min="7" max="7" width="12" customWidth="1"/>
    <col min="8" max="8" width="15.7109375" customWidth="1"/>
    <col min="9" max="10" width="13.5703125" customWidth="1"/>
  </cols>
  <sheetData>
    <row r="1" spans="2:11" x14ac:dyDescent="0.25">
      <c r="B1" s="3" t="s">
        <v>43</v>
      </c>
      <c r="C1" s="1" t="s">
        <v>12</v>
      </c>
      <c r="D1" s="4" t="s">
        <v>28</v>
      </c>
      <c r="G1" s="3"/>
      <c r="H1" s="30" t="s">
        <v>29</v>
      </c>
      <c r="I1" s="30"/>
      <c r="J1" s="30" t="s">
        <v>28</v>
      </c>
      <c r="K1" s="30"/>
    </row>
    <row r="2" spans="2:11" x14ac:dyDescent="0.25">
      <c r="B2" s="3" t="s">
        <v>26</v>
      </c>
      <c r="C2" s="4"/>
      <c r="D2" s="4">
        <v>0.4617410293333637</v>
      </c>
      <c r="G2" s="3" t="s">
        <v>14</v>
      </c>
      <c r="H2" s="3" t="s">
        <v>15</v>
      </c>
      <c r="I2" s="3" t="s">
        <v>13</v>
      </c>
      <c r="J2" s="3" t="s">
        <v>15</v>
      </c>
      <c r="K2" s="3" t="s">
        <v>13</v>
      </c>
    </row>
    <row r="3" spans="2:11" x14ac:dyDescent="0.25">
      <c r="B3" s="3" t="s">
        <v>19</v>
      </c>
      <c r="C3" s="4">
        <v>0.45664881355546322</v>
      </c>
      <c r="D3" s="4">
        <v>0.29079891249698814</v>
      </c>
      <c r="G3" s="3" t="s">
        <v>26</v>
      </c>
      <c r="H3" s="1"/>
      <c r="I3" s="4"/>
      <c r="J3" s="1"/>
      <c r="K3" s="4">
        <f>D2</f>
        <v>0.4617410293333637</v>
      </c>
    </row>
    <row r="4" spans="2:11" x14ac:dyDescent="0.25">
      <c r="B4" s="3" t="s">
        <v>21</v>
      </c>
      <c r="C4" s="4">
        <v>0.227192170855265</v>
      </c>
      <c r="D4" s="4">
        <v>0.15670979956409656</v>
      </c>
      <c r="G4" s="3" t="s">
        <v>30</v>
      </c>
      <c r="H4" s="1"/>
      <c r="I4" s="4">
        <f>C3+C4+C5+C8</f>
        <v>0.84957747215207668</v>
      </c>
      <c r="J4" s="1"/>
      <c r="K4" s="4">
        <f>D3+D4+D5+D8</f>
        <v>0.49049299166833726</v>
      </c>
    </row>
    <row r="5" spans="2:11" x14ac:dyDescent="0.25">
      <c r="B5" s="3" t="s">
        <v>20</v>
      </c>
      <c r="C5" s="4">
        <v>0.14126809158483727</v>
      </c>
      <c r="D5" s="4">
        <v>4.135875899691191E-2</v>
      </c>
      <c r="G5" s="3" t="s">
        <v>31</v>
      </c>
      <c r="H5" s="1"/>
      <c r="I5" s="4">
        <f>C6+C7+C9+C10+C11+C12</f>
        <v>0.15042252784792329</v>
      </c>
      <c r="J5" s="1"/>
      <c r="K5" s="4">
        <f>D6+D7+D9+D10+D11+D12</f>
        <v>4.7765978998299014E-2</v>
      </c>
    </row>
    <row r="6" spans="2:11" x14ac:dyDescent="0.25">
      <c r="B6" s="3" t="s">
        <v>25</v>
      </c>
      <c r="C6" s="4">
        <v>0.11504031337490837</v>
      </c>
      <c r="D6" s="4">
        <v>3.479512137227584E-2</v>
      </c>
      <c r="G6" s="3"/>
      <c r="H6" s="1"/>
      <c r="I6" s="2">
        <f>SUM(I4:I5)</f>
        <v>1</v>
      </c>
      <c r="J6" s="1"/>
      <c r="K6" s="4">
        <f>SUM(K3:K5)</f>
        <v>1</v>
      </c>
    </row>
    <row r="7" spans="2:11" x14ac:dyDescent="0.25">
      <c r="B7" s="3" t="s">
        <v>16</v>
      </c>
      <c r="C7" s="4">
        <v>7.0406902950032159E-3</v>
      </c>
      <c r="D7" s="4">
        <v>1.1349342318703649E-2</v>
      </c>
      <c r="H7" s="3"/>
      <c r="I7" s="1"/>
      <c r="J7" s="4"/>
    </row>
    <row r="8" spans="2:11" x14ac:dyDescent="0.25">
      <c r="B8" s="3" t="s">
        <v>24</v>
      </c>
      <c r="C8" s="4">
        <v>2.4468396156511221E-2</v>
      </c>
      <c r="D8" s="4">
        <v>1.6255206103407227E-3</v>
      </c>
      <c r="H8" s="3"/>
      <c r="I8" s="1"/>
      <c r="J8" s="4"/>
    </row>
    <row r="9" spans="2:11" x14ac:dyDescent="0.25">
      <c r="B9" s="3" t="s">
        <v>22</v>
      </c>
      <c r="C9" s="4">
        <v>2.4893169082180595E-2</v>
      </c>
      <c r="D9" s="4">
        <v>1.1358196146434721E-3</v>
      </c>
      <c r="H9" s="3"/>
      <c r="I9" s="1"/>
      <c r="J9" s="4"/>
    </row>
    <row r="10" spans="2:11" x14ac:dyDescent="0.25">
      <c r="B10" s="3" t="s">
        <v>44</v>
      </c>
      <c r="C10" s="4">
        <v>2.611879180666782E-4</v>
      </c>
      <c r="D10" s="4">
        <v>1.7222802991160297E-4</v>
      </c>
      <c r="H10" s="3"/>
      <c r="I10" s="1"/>
      <c r="J10" s="4"/>
    </row>
    <row r="11" spans="2:11" x14ac:dyDescent="0.25">
      <c r="B11" s="3" t="s">
        <v>23</v>
      </c>
      <c r="C11" s="4">
        <v>2.9061635500139027E-3</v>
      </c>
      <c r="D11" s="4">
        <v>1.5789326120415009E-4</v>
      </c>
      <c r="H11" s="3"/>
      <c r="I11" s="1"/>
      <c r="J11" s="4"/>
    </row>
    <row r="12" spans="2:11" s="3" customFormat="1" x14ac:dyDescent="0.25">
      <c r="B12" s="3" t="s">
        <v>17</v>
      </c>
      <c r="C12" s="4">
        <v>2.810036277505101E-4</v>
      </c>
      <c r="D12" s="4">
        <v>1.5557440156029742E-4</v>
      </c>
      <c r="I12" s="1"/>
      <c r="J12" s="4"/>
    </row>
    <row r="18" spans="2:4" x14ac:dyDescent="0.25">
      <c r="B18" t="s">
        <v>43</v>
      </c>
      <c r="C18" s="1" t="s">
        <v>0</v>
      </c>
    </row>
    <row r="19" spans="2:4" x14ac:dyDescent="0.25">
      <c r="B19" t="s">
        <v>26</v>
      </c>
      <c r="C19" s="1">
        <v>1728069</v>
      </c>
      <c r="D19" s="4">
        <v>0.84360821430698496</v>
      </c>
    </row>
    <row r="20" spans="2:4" x14ac:dyDescent="0.25">
      <c r="B20" t="s">
        <v>19</v>
      </c>
      <c r="C20" s="1">
        <v>229248</v>
      </c>
      <c r="D20" s="4">
        <v>0.11191422096770887</v>
      </c>
    </row>
    <row r="21" spans="2:4" x14ac:dyDescent="0.25">
      <c r="B21" t="s">
        <v>20</v>
      </c>
      <c r="C21" s="1">
        <v>39392</v>
      </c>
      <c r="D21" s="4">
        <v>1.9230374931776886E-2</v>
      </c>
    </row>
    <row r="22" spans="2:4" x14ac:dyDescent="0.25">
      <c r="B22" t="s">
        <v>45</v>
      </c>
      <c r="C22" s="1">
        <v>25204</v>
      </c>
      <c r="D22" s="4">
        <v>1.2304081279968132E-2</v>
      </c>
    </row>
    <row r="23" spans="2:4" x14ac:dyDescent="0.25">
      <c r="B23" t="s">
        <v>25</v>
      </c>
      <c r="C23" s="1">
        <v>10401</v>
      </c>
      <c r="D23" s="4">
        <v>5.0775571097027667E-3</v>
      </c>
    </row>
    <row r="24" spans="2:4" x14ac:dyDescent="0.25">
      <c r="B24" t="s">
        <v>24</v>
      </c>
      <c r="C24" s="1">
        <v>6804</v>
      </c>
      <c r="D24" s="4">
        <v>3.3215747115102035E-3</v>
      </c>
    </row>
    <row r="25" spans="2:4" x14ac:dyDescent="0.25">
      <c r="B25" t="s">
        <v>16</v>
      </c>
      <c r="C25" s="1">
        <v>6606</v>
      </c>
      <c r="D25" s="4">
        <v>3.2249151299583194E-3</v>
      </c>
    </row>
    <row r="26" spans="2:4" x14ac:dyDescent="0.25">
      <c r="B26" t="s">
        <v>22</v>
      </c>
      <c r="C26" s="1">
        <v>1469</v>
      </c>
      <c r="D26" s="4">
        <v>7.1713598636221178E-4</v>
      </c>
    </row>
    <row r="27" spans="2:4" s="3" customFormat="1" x14ac:dyDescent="0.25">
      <c r="B27" s="3" t="s">
        <v>21</v>
      </c>
      <c r="C27" s="1">
        <v>751</v>
      </c>
      <c r="D27" s="4">
        <v>3.6662295831042959E-4</v>
      </c>
    </row>
    <row r="28" spans="2:4" x14ac:dyDescent="0.25">
      <c r="B28" t="s">
        <v>23</v>
      </c>
      <c r="C28" s="1">
        <v>424</v>
      </c>
      <c r="D28" s="4">
        <v>2.0698819483837833E-4</v>
      </c>
    </row>
    <row r="29" spans="2:4" x14ac:dyDescent="0.25">
      <c r="B29" t="s">
        <v>44</v>
      </c>
      <c r="C29" s="1">
        <v>48</v>
      </c>
      <c r="D29" s="4">
        <v>2.3432625830759813E-5</v>
      </c>
    </row>
    <row r="30" spans="2:4" x14ac:dyDescent="0.25">
      <c r="B30" t="s">
        <v>17</v>
      </c>
      <c r="C30" s="1">
        <v>10</v>
      </c>
      <c r="D30" s="4">
        <v>4.8817970480749606E-6</v>
      </c>
    </row>
    <row r="31" spans="2:4" x14ac:dyDescent="0.25">
      <c r="B31" s="3"/>
      <c r="C31" s="20">
        <f>SUM(C19:C30)</f>
        <v>2048426</v>
      </c>
    </row>
    <row r="34" spans="2:10" x14ac:dyDescent="0.25">
      <c r="B34" t="s">
        <v>42</v>
      </c>
      <c r="C34" s="1" t="s">
        <v>0</v>
      </c>
    </row>
    <row r="35" spans="2:10" x14ac:dyDescent="0.25">
      <c r="B35" t="s">
        <v>19</v>
      </c>
      <c r="C35" s="1">
        <v>2166210</v>
      </c>
      <c r="D35" s="4">
        <v>0.45664881355546322</v>
      </c>
    </row>
    <row r="36" spans="2:10" x14ac:dyDescent="0.25">
      <c r="B36" t="s">
        <v>21</v>
      </c>
      <c r="C36" s="1">
        <v>1077734</v>
      </c>
      <c r="D36" s="4">
        <v>0.227192170855265</v>
      </c>
    </row>
    <row r="37" spans="2:10" x14ac:dyDescent="0.25">
      <c r="B37" t="s">
        <v>20</v>
      </c>
      <c r="C37" s="1">
        <v>670135</v>
      </c>
      <c r="D37" s="4">
        <v>0.14126809158483727</v>
      </c>
    </row>
    <row r="38" spans="2:10" x14ac:dyDescent="0.25">
      <c r="B38" t="s">
        <v>25</v>
      </c>
      <c r="C38" s="1">
        <v>545718</v>
      </c>
      <c r="D38" s="4">
        <v>0.11504031337490837</v>
      </c>
    </row>
    <row r="39" spans="2:10" x14ac:dyDescent="0.25">
      <c r="B39" t="s">
        <v>22</v>
      </c>
      <c r="C39" s="1">
        <v>118086</v>
      </c>
      <c r="D39" s="4">
        <v>2.4893169082180595E-2</v>
      </c>
    </row>
    <row r="40" spans="2:10" x14ac:dyDescent="0.25">
      <c r="B40" t="s">
        <v>24</v>
      </c>
      <c r="C40" s="1">
        <v>116071</v>
      </c>
      <c r="D40" s="4">
        <v>2.4468396156511221E-2</v>
      </c>
    </row>
    <row r="41" spans="2:10" x14ac:dyDescent="0.25">
      <c r="B41" t="s">
        <v>16</v>
      </c>
      <c r="C41" s="1">
        <v>33399</v>
      </c>
      <c r="D41" s="4">
        <v>7.0406902950032159E-3</v>
      </c>
    </row>
    <row r="42" spans="2:10" x14ac:dyDescent="0.25">
      <c r="B42" t="s">
        <v>23</v>
      </c>
      <c r="C42" s="1">
        <v>13786</v>
      </c>
      <c r="D42" s="4">
        <v>2.9061635500139027E-3</v>
      </c>
      <c r="H42" t="s">
        <v>49</v>
      </c>
    </row>
    <row r="43" spans="2:10" x14ac:dyDescent="0.25">
      <c r="B43" t="s">
        <v>17</v>
      </c>
      <c r="C43" s="1">
        <v>1333</v>
      </c>
      <c r="D43" s="4">
        <v>2.810036277505101E-4</v>
      </c>
      <c r="H43" t="s">
        <v>42</v>
      </c>
      <c r="I43" t="s">
        <v>26</v>
      </c>
    </row>
    <row r="44" spans="2:10" s="3" customFormat="1" x14ac:dyDescent="0.25">
      <c r="B44" t="s">
        <v>18</v>
      </c>
      <c r="C44" s="1">
        <v>1239</v>
      </c>
      <c r="D44" s="4">
        <v>2.611879180666782E-4</v>
      </c>
      <c r="H44" t="s">
        <v>19</v>
      </c>
      <c r="I44" s="1">
        <v>1036567</v>
      </c>
      <c r="J44" s="4">
        <v>0.47323917555330935</v>
      </c>
    </row>
    <row r="45" spans="2:10" x14ac:dyDescent="0.25">
      <c r="B45" s="3"/>
      <c r="C45" s="1">
        <f>SUM(C35:C44)</f>
        <v>4743711</v>
      </c>
      <c r="H45" t="s">
        <v>21</v>
      </c>
      <c r="I45" s="1">
        <v>397340</v>
      </c>
      <c r="J45" s="4">
        <v>0.18140347320950015</v>
      </c>
    </row>
    <row r="46" spans="2:10" x14ac:dyDescent="0.25">
      <c r="H46" t="s">
        <v>25</v>
      </c>
      <c r="I46" s="1">
        <v>297455</v>
      </c>
      <c r="J46" s="4">
        <v>0.13580150531920235</v>
      </c>
    </row>
    <row r="47" spans="2:10" x14ac:dyDescent="0.25">
      <c r="H47" t="s">
        <v>20</v>
      </c>
      <c r="I47" s="1">
        <v>215968</v>
      </c>
      <c r="J47" s="4">
        <v>9.8599046917273184E-2</v>
      </c>
    </row>
    <row r="48" spans="2:10" x14ac:dyDescent="0.25">
      <c r="B48" t="s">
        <v>43</v>
      </c>
      <c r="C48" s="1" t="s">
        <v>0</v>
      </c>
      <c r="H48" t="s">
        <v>24</v>
      </c>
      <c r="I48" s="1">
        <v>109853</v>
      </c>
      <c r="J48" s="4">
        <v>5.0152805512868624E-2</v>
      </c>
    </row>
    <row r="49" spans="2:10" x14ac:dyDescent="0.25">
      <c r="B49" t="s">
        <v>26</v>
      </c>
      <c r="C49" s="20">
        <v>2190366</v>
      </c>
      <c r="D49" s="4">
        <v>0.4617410293333637</v>
      </c>
      <c r="H49" t="s">
        <v>22</v>
      </c>
      <c r="I49" s="1">
        <v>97732</v>
      </c>
      <c r="J49" s="4">
        <v>4.4619027139756552E-2</v>
      </c>
    </row>
    <row r="50" spans="2:10" x14ac:dyDescent="0.25">
      <c r="B50" t="s">
        <v>19</v>
      </c>
      <c r="C50" s="1">
        <v>1379466</v>
      </c>
      <c r="D50" s="4">
        <v>0.29079891249698814</v>
      </c>
      <c r="H50" t="s">
        <v>16</v>
      </c>
      <c r="I50" s="1">
        <v>22747</v>
      </c>
      <c r="J50" s="4">
        <v>1.0385022411779583E-2</v>
      </c>
    </row>
    <row r="51" spans="2:10" x14ac:dyDescent="0.25">
      <c r="B51" t="s">
        <v>21</v>
      </c>
      <c r="C51" s="1">
        <v>743386</v>
      </c>
      <c r="D51" s="4">
        <v>0.15670979956409656</v>
      </c>
      <c r="H51" t="s">
        <v>23</v>
      </c>
      <c r="I51" s="1">
        <v>11559</v>
      </c>
      <c r="J51" s="4">
        <v>5.277200248725555E-3</v>
      </c>
    </row>
    <row r="52" spans="2:10" x14ac:dyDescent="0.25">
      <c r="B52" t="s">
        <v>20</v>
      </c>
      <c r="C52" s="1">
        <v>196194</v>
      </c>
      <c r="D52" s="4">
        <v>4.135875899691191E-2</v>
      </c>
      <c r="H52" t="s">
        <v>18</v>
      </c>
      <c r="I52" s="1">
        <v>592</v>
      </c>
      <c r="J52" s="4">
        <v>2.702744655459407E-4</v>
      </c>
    </row>
    <row r="53" spans="2:10" x14ac:dyDescent="0.25">
      <c r="B53" t="s">
        <v>25</v>
      </c>
      <c r="C53" s="1">
        <v>165058</v>
      </c>
      <c r="D53" s="4">
        <v>3.479512137227584E-2</v>
      </c>
      <c r="H53" t="s">
        <v>17</v>
      </c>
      <c r="I53" s="1">
        <v>553</v>
      </c>
      <c r="J53" s="4">
        <v>2.5246922203869126E-4</v>
      </c>
    </row>
    <row r="54" spans="2:10" x14ac:dyDescent="0.25">
      <c r="B54" t="s">
        <v>16</v>
      </c>
      <c r="C54" s="1">
        <v>53838</v>
      </c>
      <c r="D54" s="4">
        <v>1.1349342318703649E-2</v>
      </c>
      <c r="I54" s="29">
        <f>SUM(I44:I53)</f>
        <v>2190366</v>
      </c>
    </row>
    <row r="55" spans="2:10" x14ac:dyDescent="0.25">
      <c r="B55" t="s">
        <v>24</v>
      </c>
      <c r="C55" s="1">
        <v>7711</v>
      </c>
      <c r="D55" s="4">
        <v>1.6255206103407227E-3</v>
      </c>
    </row>
    <row r="56" spans="2:10" x14ac:dyDescent="0.25">
      <c r="B56" t="s">
        <v>22</v>
      </c>
      <c r="C56" s="1">
        <v>5388</v>
      </c>
      <c r="D56" s="4">
        <v>1.1358196146434721E-3</v>
      </c>
    </row>
    <row r="57" spans="2:10" x14ac:dyDescent="0.25">
      <c r="B57" t="s">
        <v>44</v>
      </c>
      <c r="C57" s="1">
        <v>817</v>
      </c>
      <c r="D57" s="4">
        <v>1.7222802991160297E-4</v>
      </c>
    </row>
    <row r="58" spans="2:10" x14ac:dyDescent="0.25">
      <c r="B58" t="s">
        <v>23</v>
      </c>
      <c r="C58" s="1">
        <v>749</v>
      </c>
      <c r="D58" s="4">
        <v>1.5789326120415009E-4</v>
      </c>
      <c r="H58" s="3"/>
      <c r="I58" s="3"/>
      <c r="J58" s="3"/>
    </row>
    <row r="59" spans="2:10" s="3" customFormat="1" x14ac:dyDescent="0.25">
      <c r="B59" t="s">
        <v>17</v>
      </c>
      <c r="C59" s="1">
        <v>738</v>
      </c>
      <c r="D59" s="4">
        <v>1.5557440156029742E-4</v>
      </c>
      <c r="H59"/>
      <c r="I59"/>
      <c r="J59"/>
    </row>
    <row r="60" spans="2:10" x14ac:dyDescent="0.25">
      <c r="B60" s="3"/>
    </row>
  </sheetData>
  <autoFilter ref="H43:J53">
    <sortState ref="H44:J54">
      <sortCondition descending="1" ref="I43:I54"/>
    </sortState>
  </autoFilter>
  <mergeCells count="2">
    <mergeCell ref="H1:I1"/>
    <mergeCell ref="J1:K1"/>
  </mergeCells>
  <conditionalFormatting sqref="H2:H12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32"/>
  <sheetViews>
    <sheetView workbookViewId="0">
      <selection activeCell="D19" sqref="D19"/>
    </sheetView>
  </sheetViews>
  <sheetFormatPr defaultRowHeight="15" x14ac:dyDescent="0.25"/>
  <cols>
    <col min="2" max="2" width="27.5703125" customWidth="1"/>
    <col min="3" max="3" width="11.28515625" customWidth="1"/>
    <col min="4" max="4" width="11.7109375" customWidth="1"/>
    <col min="5" max="5" width="13.5703125" customWidth="1"/>
    <col min="6" max="6" width="15.28515625" customWidth="1"/>
    <col min="7" max="7" width="14.7109375" customWidth="1"/>
    <col min="8" max="8" width="12.7109375" customWidth="1"/>
    <col min="9" max="9" width="12.85546875" customWidth="1"/>
    <col min="10" max="11" width="11" customWidth="1"/>
    <col min="12" max="12" width="10.5703125" customWidth="1"/>
    <col min="13" max="13" width="11.85546875" customWidth="1"/>
    <col min="14" max="14" width="13.28515625" bestFit="1" customWidth="1"/>
  </cols>
  <sheetData>
    <row r="4" spans="2:15" x14ac:dyDescent="0.25">
      <c r="B4" s="22"/>
      <c r="C4" s="31" t="s">
        <v>48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2:15" s="21" customFormat="1" ht="49.5" customHeight="1" x14ac:dyDescent="0.25">
      <c r="B5" s="23" t="s">
        <v>47</v>
      </c>
      <c r="C5" s="23" t="s">
        <v>23</v>
      </c>
      <c r="D5" s="23" t="s">
        <v>24</v>
      </c>
      <c r="E5" s="23" t="s">
        <v>17</v>
      </c>
      <c r="F5" s="23" t="s">
        <v>44</v>
      </c>
      <c r="G5" s="23" t="s">
        <v>22</v>
      </c>
      <c r="H5" s="23" t="s">
        <v>16</v>
      </c>
      <c r="I5" s="23" t="s">
        <v>25</v>
      </c>
      <c r="J5" s="23" t="s">
        <v>20</v>
      </c>
      <c r="K5" s="23" t="s">
        <v>21</v>
      </c>
      <c r="L5" s="23" t="s">
        <v>19</v>
      </c>
      <c r="M5" s="23" t="s">
        <v>26</v>
      </c>
      <c r="N5" s="22" t="s">
        <v>46</v>
      </c>
      <c r="O5" s="23" t="s">
        <v>13</v>
      </c>
    </row>
    <row r="6" spans="2:15" x14ac:dyDescent="0.25">
      <c r="B6" s="22" t="s">
        <v>23</v>
      </c>
      <c r="C6" s="24">
        <v>747</v>
      </c>
      <c r="D6" s="25">
        <v>1479</v>
      </c>
      <c r="E6" s="25">
        <v>0</v>
      </c>
      <c r="F6" s="25">
        <v>0</v>
      </c>
      <c r="G6" s="25">
        <v>0</v>
      </c>
      <c r="H6" s="25">
        <v>1</v>
      </c>
      <c r="I6" s="25">
        <v>0</v>
      </c>
      <c r="J6" s="25">
        <v>0</v>
      </c>
      <c r="K6" s="25">
        <v>0</v>
      </c>
      <c r="L6" s="25">
        <v>0</v>
      </c>
      <c r="M6" s="25">
        <v>11559</v>
      </c>
      <c r="N6" s="25">
        <v>13786</v>
      </c>
      <c r="O6" s="26">
        <f t="shared" ref="O6:O16" si="0">N6/$N$16</f>
        <v>2.9061635500139027E-3</v>
      </c>
    </row>
    <row r="7" spans="2:15" x14ac:dyDescent="0.25">
      <c r="B7" s="22" t="s">
        <v>24</v>
      </c>
      <c r="C7" s="25">
        <v>2</v>
      </c>
      <c r="D7" s="27">
        <v>6212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1</v>
      </c>
      <c r="L7" s="25">
        <v>3</v>
      </c>
      <c r="M7" s="25">
        <v>109853</v>
      </c>
      <c r="N7" s="25">
        <v>116071</v>
      </c>
      <c r="O7" s="26">
        <f t="shared" si="0"/>
        <v>2.4468396156511221E-2</v>
      </c>
    </row>
    <row r="8" spans="2:15" x14ac:dyDescent="0.25">
      <c r="B8" s="22" t="s">
        <v>17</v>
      </c>
      <c r="C8" s="25">
        <v>0</v>
      </c>
      <c r="D8" s="25">
        <v>0</v>
      </c>
      <c r="E8" s="27">
        <v>727</v>
      </c>
      <c r="F8" s="25">
        <v>0</v>
      </c>
      <c r="G8" s="25">
        <v>10</v>
      </c>
      <c r="H8" s="25">
        <v>6</v>
      </c>
      <c r="I8" s="25">
        <v>15</v>
      </c>
      <c r="J8" s="25">
        <v>1</v>
      </c>
      <c r="K8" s="25">
        <v>0</v>
      </c>
      <c r="L8" s="25">
        <v>21</v>
      </c>
      <c r="M8" s="25">
        <v>553</v>
      </c>
      <c r="N8" s="25">
        <v>1333</v>
      </c>
      <c r="O8" s="26">
        <f t="shared" si="0"/>
        <v>2.810036277505101E-4</v>
      </c>
    </row>
    <row r="9" spans="2:15" x14ac:dyDescent="0.25">
      <c r="B9" s="22" t="s">
        <v>18</v>
      </c>
      <c r="C9" s="25">
        <v>0</v>
      </c>
      <c r="D9" s="25">
        <v>0</v>
      </c>
      <c r="E9" s="25">
        <v>0</v>
      </c>
      <c r="F9" s="27">
        <v>621</v>
      </c>
      <c r="G9" s="25">
        <v>8</v>
      </c>
      <c r="H9" s="25">
        <v>3</v>
      </c>
      <c r="I9" s="25">
        <v>12</v>
      </c>
      <c r="J9" s="25">
        <v>0</v>
      </c>
      <c r="K9" s="25">
        <v>0</v>
      </c>
      <c r="L9" s="25">
        <v>3</v>
      </c>
      <c r="M9" s="25">
        <v>592</v>
      </c>
      <c r="N9" s="25">
        <v>1239</v>
      </c>
      <c r="O9" s="26">
        <f t="shared" si="0"/>
        <v>2.611879180666782E-4</v>
      </c>
    </row>
    <row r="10" spans="2:15" x14ac:dyDescent="0.25">
      <c r="B10" s="22" t="s">
        <v>22</v>
      </c>
      <c r="C10" s="25">
        <v>0</v>
      </c>
      <c r="D10" s="25">
        <v>0</v>
      </c>
      <c r="E10" s="25">
        <v>8</v>
      </c>
      <c r="F10" s="25">
        <v>178</v>
      </c>
      <c r="G10" s="27">
        <v>5169</v>
      </c>
      <c r="H10" s="25">
        <v>7256</v>
      </c>
      <c r="I10" s="25">
        <v>793</v>
      </c>
      <c r="J10" s="25">
        <v>129</v>
      </c>
      <c r="K10" s="25">
        <v>31</v>
      </c>
      <c r="L10" s="25">
        <v>6790</v>
      </c>
      <c r="M10" s="25">
        <v>97732</v>
      </c>
      <c r="N10" s="25">
        <v>118086</v>
      </c>
      <c r="O10" s="26">
        <f t="shared" si="0"/>
        <v>2.4893169082180595E-2</v>
      </c>
    </row>
    <row r="11" spans="2:15" x14ac:dyDescent="0.25">
      <c r="B11" s="22" t="s">
        <v>16</v>
      </c>
      <c r="C11" s="25">
        <v>0</v>
      </c>
      <c r="D11" s="25">
        <v>0</v>
      </c>
      <c r="E11" s="25">
        <v>1</v>
      </c>
      <c r="F11" s="25">
        <v>17</v>
      </c>
      <c r="G11" s="25">
        <v>66</v>
      </c>
      <c r="H11" s="27">
        <v>9227</v>
      </c>
      <c r="I11" s="25">
        <v>602</v>
      </c>
      <c r="J11" s="25">
        <v>69</v>
      </c>
      <c r="K11" s="25">
        <v>24</v>
      </c>
      <c r="L11" s="25">
        <v>646</v>
      </c>
      <c r="M11" s="25">
        <v>22747</v>
      </c>
      <c r="N11" s="25">
        <v>33399</v>
      </c>
      <c r="O11" s="26">
        <f t="shared" si="0"/>
        <v>7.0406902950032159E-3</v>
      </c>
    </row>
    <row r="12" spans="2:15" x14ac:dyDescent="0.25">
      <c r="B12" s="22" t="s">
        <v>25</v>
      </c>
      <c r="C12" s="25">
        <v>0</v>
      </c>
      <c r="D12" s="25">
        <v>0</v>
      </c>
      <c r="E12" s="25">
        <v>2</v>
      </c>
      <c r="F12" s="25">
        <v>0</v>
      </c>
      <c r="G12" s="25">
        <v>83</v>
      </c>
      <c r="H12" s="25">
        <v>2251</v>
      </c>
      <c r="I12" s="27">
        <v>161994</v>
      </c>
      <c r="J12" s="25">
        <v>12567</v>
      </c>
      <c r="K12" s="25">
        <v>14008</v>
      </c>
      <c r="L12" s="25">
        <v>57358</v>
      </c>
      <c r="M12" s="25">
        <v>297455</v>
      </c>
      <c r="N12" s="25">
        <v>545718</v>
      </c>
      <c r="O12" s="26">
        <f t="shared" si="0"/>
        <v>0.11504031337490837</v>
      </c>
    </row>
    <row r="13" spans="2:15" x14ac:dyDescent="0.25">
      <c r="B13" s="22" t="s">
        <v>20</v>
      </c>
      <c r="C13" s="25">
        <v>0</v>
      </c>
      <c r="D13" s="25">
        <v>0</v>
      </c>
      <c r="E13" s="25">
        <v>0</v>
      </c>
      <c r="F13" s="25">
        <v>0</v>
      </c>
      <c r="G13" s="25">
        <v>15</v>
      </c>
      <c r="H13" s="25">
        <v>7682</v>
      </c>
      <c r="I13" s="25">
        <v>553</v>
      </c>
      <c r="J13" s="27">
        <v>123570</v>
      </c>
      <c r="K13" s="25">
        <v>193532</v>
      </c>
      <c r="L13" s="25">
        <v>128815</v>
      </c>
      <c r="M13" s="25">
        <v>215968</v>
      </c>
      <c r="N13" s="25">
        <v>670135</v>
      </c>
      <c r="O13" s="26">
        <f t="shared" si="0"/>
        <v>0.14126809158483727</v>
      </c>
    </row>
    <row r="14" spans="2:15" x14ac:dyDescent="0.25">
      <c r="B14" s="22" t="s">
        <v>21</v>
      </c>
      <c r="C14" s="25">
        <v>0</v>
      </c>
      <c r="D14" s="25">
        <v>8</v>
      </c>
      <c r="E14" s="25">
        <v>0</v>
      </c>
      <c r="F14" s="25">
        <v>1</v>
      </c>
      <c r="G14" s="25">
        <v>20</v>
      </c>
      <c r="H14" s="25">
        <v>12403</v>
      </c>
      <c r="I14" s="25">
        <v>529</v>
      </c>
      <c r="J14" s="25">
        <v>42496</v>
      </c>
      <c r="K14" s="27">
        <v>334839</v>
      </c>
      <c r="L14" s="25">
        <v>290098</v>
      </c>
      <c r="M14" s="25">
        <v>397340</v>
      </c>
      <c r="N14" s="25">
        <v>1077734</v>
      </c>
      <c r="O14" s="26">
        <f t="shared" si="0"/>
        <v>0.227192170855265</v>
      </c>
    </row>
    <row r="15" spans="2:15" x14ac:dyDescent="0.25">
      <c r="B15" s="22" t="s">
        <v>19</v>
      </c>
      <c r="C15" s="25">
        <v>0</v>
      </c>
      <c r="D15" s="25">
        <v>12</v>
      </c>
      <c r="E15" s="25">
        <v>0</v>
      </c>
      <c r="F15" s="25">
        <v>0</v>
      </c>
      <c r="G15" s="25">
        <v>17</v>
      </c>
      <c r="H15" s="25">
        <v>15009</v>
      </c>
      <c r="I15" s="25">
        <v>560</v>
      </c>
      <c r="J15" s="25">
        <v>17362</v>
      </c>
      <c r="K15" s="25">
        <v>200951</v>
      </c>
      <c r="L15" s="27">
        <v>895732</v>
      </c>
      <c r="M15" s="25">
        <v>1036567</v>
      </c>
      <c r="N15" s="25">
        <v>2166210</v>
      </c>
      <c r="O15" s="26">
        <f t="shared" si="0"/>
        <v>0.45664881355546322</v>
      </c>
    </row>
    <row r="16" spans="2:15" x14ac:dyDescent="0.25">
      <c r="B16" s="22" t="s">
        <v>46</v>
      </c>
      <c r="C16" s="25">
        <v>749</v>
      </c>
      <c r="D16" s="25">
        <v>7711</v>
      </c>
      <c r="E16" s="25">
        <v>738</v>
      </c>
      <c r="F16" s="25">
        <v>817</v>
      </c>
      <c r="G16" s="25">
        <v>5388</v>
      </c>
      <c r="H16" s="25">
        <v>53838</v>
      </c>
      <c r="I16" s="25">
        <v>165058</v>
      </c>
      <c r="J16" s="25">
        <v>196194</v>
      </c>
      <c r="K16" s="25">
        <v>743386</v>
      </c>
      <c r="L16" s="25">
        <v>1379466</v>
      </c>
      <c r="M16" s="28">
        <v>2190366</v>
      </c>
      <c r="N16" s="25">
        <v>4743711</v>
      </c>
      <c r="O16" s="26">
        <f t="shared" si="0"/>
        <v>1</v>
      </c>
    </row>
    <row r="18" spans="4:7" x14ac:dyDescent="0.25">
      <c r="D18" s="32">
        <f>C6+D7+E8+F9+G10+H11+I12+J13+K14+L15</f>
        <v>1538838</v>
      </c>
    </row>
    <row r="19" spans="4:7" x14ac:dyDescent="0.25">
      <c r="D19" s="33">
        <f>D18/N16</f>
        <v>0.32439539423881431</v>
      </c>
    </row>
    <row r="22" spans="4:7" x14ac:dyDescent="0.25">
      <c r="F22" s="1"/>
      <c r="G22" s="4"/>
    </row>
    <row r="23" spans="4:7" x14ac:dyDescent="0.25">
      <c r="F23" s="1"/>
      <c r="G23" s="4"/>
    </row>
    <row r="24" spans="4:7" x14ac:dyDescent="0.25">
      <c r="F24" s="1"/>
      <c r="G24" s="4"/>
    </row>
    <row r="25" spans="4:7" x14ac:dyDescent="0.25">
      <c r="F25" s="1"/>
      <c r="G25" s="4"/>
    </row>
    <row r="26" spans="4:7" x14ac:dyDescent="0.25">
      <c r="F26" s="1"/>
      <c r="G26" s="4"/>
    </row>
    <row r="27" spans="4:7" x14ac:dyDescent="0.25">
      <c r="F27" s="1"/>
      <c r="G27" s="4"/>
    </row>
    <row r="28" spans="4:7" x14ac:dyDescent="0.25">
      <c r="F28" s="1"/>
      <c r="G28" s="4"/>
    </row>
    <row r="29" spans="4:7" x14ac:dyDescent="0.25">
      <c r="F29" s="1"/>
      <c r="G29" s="4"/>
    </row>
    <row r="30" spans="4:7" x14ac:dyDescent="0.25">
      <c r="F30" s="1"/>
      <c r="G30" s="4"/>
    </row>
    <row r="31" spans="4:7" x14ac:dyDescent="0.25">
      <c r="F31" s="1"/>
      <c r="G31" s="4"/>
    </row>
    <row r="32" spans="4:7" x14ac:dyDescent="0.25">
      <c r="F32" s="1"/>
      <c r="G32" s="4"/>
    </row>
  </sheetData>
  <mergeCells count="1">
    <mergeCell ref="C4:O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5"/>
  <sheetViews>
    <sheetView workbookViewId="0">
      <selection activeCell="G38" sqref="G38"/>
    </sheetView>
  </sheetViews>
  <sheetFormatPr defaultRowHeight="15" x14ac:dyDescent="0.25"/>
  <cols>
    <col min="2" max="2" width="28.85546875" customWidth="1"/>
    <col min="3" max="3" width="15.7109375" hidden="1" customWidth="1"/>
  </cols>
  <sheetData>
    <row r="4" spans="2:4" x14ac:dyDescent="0.25">
      <c r="B4" s="21" t="s">
        <v>42</v>
      </c>
      <c r="C4" s="21" t="s">
        <v>26</v>
      </c>
    </row>
    <row r="5" spans="2:4" x14ac:dyDescent="0.25">
      <c r="B5" s="3" t="s">
        <v>23</v>
      </c>
      <c r="C5" s="1">
        <v>11559</v>
      </c>
      <c r="D5" s="4">
        <f t="shared" ref="D5:D15" si="0">C5/$C$15</f>
        <v>5.277200248725555E-3</v>
      </c>
    </row>
    <row r="6" spans="2:4" x14ac:dyDescent="0.25">
      <c r="B6" s="3" t="s">
        <v>24</v>
      </c>
      <c r="C6" s="1">
        <v>109853</v>
      </c>
      <c r="D6" s="4">
        <f t="shared" si="0"/>
        <v>5.0152805512868624E-2</v>
      </c>
    </row>
    <row r="7" spans="2:4" x14ac:dyDescent="0.25">
      <c r="B7" s="3" t="s">
        <v>17</v>
      </c>
      <c r="C7" s="1">
        <v>553</v>
      </c>
      <c r="D7" s="4">
        <f t="shared" si="0"/>
        <v>2.5246922203869126E-4</v>
      </c>
    </row>
    <row r="8" spans="2:4" x14ac:dyDescent="0.25">
      <c r="B8" s="3" t="s">
        <v>18</v>
      </c>
      <c r="C8" s="1">
        <v>592</v>
      </c>
      <c r="D8" s="4">
        <f t="shared" si="0"/>
        <v>2.702744655459407E-4</v>
      </c>
    </row>
    <row r="9" spans="2:4" x14ac:dyDescent="0.25">
      <c r="B9" s="3" t="s">
        <v>22</v>
      </c>
      <c r="C9" s="1">
        <v>97732</v>
      </c>
      <c r="D9" s="4">
        <f t="shared" si="0"/>
        <v>4.4619027139756552E-2</v>
      </c>
    </row>
    <row r="10" spans="2:4" x14ac:dyDescent="0.25">
      <c r="B10" s="3" t="s">
        <v>16</v>
      </c>
      <c r="C10" s="1">
        <v>22747</v>
      </c>
      <c r="D10" s="4">
        <f t="shared" si="0"/>
        <v>1.0385022411779583E-2</v>
      </c>
    </row>
    <row r="11" spans="2:4" x14ac:dyDescent="0.25">
      <c r="B11" s="3" t="s">
        <v>25</v>
      </c>
      <c r="C11" s="1">
        <v>297455</v>
      </c>
      <c r="D11" s="4">
        <f t="shared" si="0"/>
        <v>0.13580150531920235</v>
      </c>
    </row>
    <row r="12" spans="2:4" x14ac:dyDescent="0.25">
      <c r="B12" s="3" t="s">
        <v>20</v>
      </c>
      <c r="C12" s="1">
        <v>215968</v>
      </c>
      <c r="D12" s="4">
        <f t="shared" si="0"/>
        <v>9.8599046917273184E-2</v>
      </c>
    </row>
    <row r="13" spans="2:4" x14ac:dyDescent="0.25">
      <c r="B13" s="3" t="s">
        <v>21</v>
      </c>
      <c r="C13" s="1">
        <v>397340</v>
      </c>
      <c r="D13" s="4">
        <f t="shared" si="0"/>
        <v>0.18140347320950015</v>
      </c>
    </row>
    <row r="14" spans="2:4" x14ac:dyDescent="0.25">
      <c r="B14" s="3" t="s">
        <v>19</v>
      </c>
      <c r="C14" s="1">
        <v>1036567</v>
      </c>
      <c r="D14" s="4">
        <f t="shared" si="0"/>
        <v>0.47323917555330935</v>
      </c>
    </row>
    <row r="15" spans="2:4" x14ac:dyDescent="0.25">
      <c r="B15" s="3" t="s">
        <v>46</v>
      </c>
      <c r="C15" s="1">
        <v>2190366</v>
      </c>
      <c r="D15" s="4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topLeftCell="A24" workbookViewId="0">
      <selection activeCell="Q32" sqref="Q32"/>
    </sheetView>
  </sheetViews>
  <sheetFormatPr defaultRowHeight="15" x14ac:dyDescent="0.25"/>
  <cols>
    <col min="2" max="2" width="12.7109375" customWidth="1"/>
    <col min="3" max="3" width="11.28515625" customWidth="1"/>
    <col min="4" max="4" width="12.5703125" customWidth="1"/>
    <col min="9" max="9" width="10.85546875" customWidth="1"/>
  </cols>
  <sheetData>
    <row r="1" spans="2:9" ht="15.75" thickBot="1" x14ac:dyDescent="0.3"/>
    <row r="2" spans="2:9" ht="33" customHeight="1" thickBot="1" x14ac:dyDescent="0.3">
      <c r="B2" s="34" t="s">
        <v>50</v>
      </c>
      <c r="C2" s="35" t="s">
        <v>51</v>
      </c>
      <c r="D2" s="35" t="s">
        <v>52</v>
      </c>
      <c r="E2" s="35" t="s">
        <v>37</v>
      </c>
      <c r="F2" s="35" t="s">
        <v>38</v>
      </c>
      <c r="G2" s="35" t="s">
        <v>56</v>
      </c>
      <c r="H2" s="35" t="s">
        <v>57</v>
      </c>
      <c r="I2" s="35" t="s">
        <v>55</v>
      </c>
    </row>
    <row r="3" spans="2:9" ht="21.75" customHeight="1" thickBot="1" x14ac:dyDescent="0.3">
      <c r="B3" s="36">
        <v>1766</v>
      </c>
      <c r="C3" s="37">
        <v>578529.28000000003</v>
      </c>
      <c r="D3" s="37">
        <v>5122.87</v>
      </c>
      <c r="E3" s="38">
        <v>1</v>
      </c>
      <c r="F3" s="38">
        <v>4</v>
      </c>
      <c r="G3" s="39"/>
      <c r="H3" s="39"/>
      <c r="I3" s="40" t="s">
        <v>58</v>
      </c>
    </row>
    <row r="4" spans="2:9" ht="21.75" customHeight="1" thickBot="1" x14ac:dyDescent="0.3">
      <c r="B4" s="36">
        <v>1327</v>
      </c>
      <c r="C4" s="37">
        <v>4702.8599999999997</v>
      </c>
      <c r="D4" s="37">
        <v>1076384.9099999999</v>
      </c>
      <c r="E4" s="38">
        <v>2</v>
      </c>
      <c r="F4" s="38">
        <v>4</v>
      </c>
      <c r="G4" s="39"/>
      <c r="H4" s="39"/>
      <c r="I4" s="40" t="s">
        <v>58</v>
      </c>
    </row>
    <row r="5" spans="2:9" ht="21.75" customHeight="1" thickBot="1" x14ac:dyDescent="0.3">
      <c r="B5" s="36">
        <v>15193</v>
      </c>
      <c r="C5" s="37">
        <v>207065.88</v>
      </c>
      <c r="D5" s="37">
        <v>4243.08</v>
      </c>
      <c r="E5" s="38">
        <v>3</v>
      </c>
      <c r="F5" s="38">
        <v>1</v>
      </c>
      <c r="G5" s="39"/>
      <c r="H5" s="39"/>
      <c r="I5" s="40" t="s">
        <v>58</v>
      </c>
    </row>
    <row r="6" spans="2:9" ht="21.75" customHeight="1" thickBot="1" x14ac:dyDescent="0.3">
      <c r="B6" s="36">
        <v>2504</v>
      </c>
      <c r="C6" s="37">
        <v>64878.400000000001</v>
      </c>
      <c r="D6" s="37">
        <v>232099.61</v>
      </c>
      <c r="E6" s="38">
        <v>4</v>
      </c>
      <c r="F6" s="38">
        <v>7</v>
      </c>
      <c r="G6" s="38">
        <v>2</v>
      </c>
      <c r="H6" s="39"/>
      <c r="I6" s="40" t="s">
        <v>58</v>
      </c>
    </row>
    <row r="7" spans="2:9" ht="21.75" customHeight="1" thickBot="1" x14ac:dyDescent="0.3">
      <c r="B7" s="36">
        <v>6804</v>
      </c>
      <c r="C7" s="37">
        <v>2661.18</v>
      </c>
      <c r="D7" s="37">
        <v>578035.93000000005</v>
      </c>
      <c r="E7" s="38">
        <v>5</v>
      </c>
      <c r="F7" s="38">
        <v>7</v>
      </c>
      <c r="G7" s="38">
        <v>1</v>
      </c>
      <c r="H7" s="39"/>
      <c r="I7" s="41" t="s">
        <v>59</v>
      </c>
    </row>
    <row r="8" spans="2:9" ht="21.75" customHeight="1" thickBot="1" x14ac:dyDescent="0.3">
      <c r="B8" s="36">
        <v>391</v>
      </c>
      <c r="C8" s="37">
        <v>112172.7</v>
      </c>
      <c r="D8" s="37">
        <v>111207.54</v>
      </c>
      <c r="E8" s="38">
        <v>6</v>
      </c>
      <c r="F8" s="38">
        <v>2</v>
      </c>
      <c r="G8" s="39"/>
      <c r="H8" s="39"/>
      <c r="I8" s="40" t="s">
        <v>58</v>
      </c>
    </row>
    <row r="9" spans="2:9" ht="21.75" customHeight="1" thickBot="1" x14ac:dyDescent="0.3">
      <c r="B9" s="36">
        <v>27294</v>
      </c>
      <c r="C9" s="37">
        <v>97702.56</v>
      </c>
      <c r="D9" s="37">
        <v>679.75</v>
      </c>
      <c r="E9" s="38">
        <v>7</v>
      </c>
      <c r="F9" s="38">
        <v>1</v>
      </c>
      <c r="G9" s="38">
        <v>2</v>
      </c>
      <c r="H9" s="39"/>
      <c r="I9" s="40" t="s">
        <v>58</v>
      </c>
    </row>
    <row r="10" spans="2:9" ht="21.75" customHeight="1" thickBot="1" x14ac:dyDescent="0.3">
      <c r="B10" s="36">
        <v>6294</v>
      </c>
      <c r="C10" s="37">
        <v>21106.17</v>
      </c>
      <c r="D10" s="37">
        <v>143214.85</v>
      </c>
      <c r="E10" s="38">
        <v>8</v>
      </c>
      <c r="F10" s="38">
        <v>3</v>
      </c>
      <c r="G10" s="38">
        <v>1</v>
      </c>
      <c r="H10" s="39"/>
      <c r="I10" s="41" t="s">
        <v>59</v>
      </c>
    </row>
    <row r="11" spans="2:9" ht="21.75" customHeight="1" thickBot="1" x14ac:dyDescent="0.3">
      <c r="B11" s="36">
        <v>68068</v>
      </c>
      <c r="C11" s="37">
        <v>49147.25</v>
      </c>
      <c r="D11" s="37">
        <v>1457</v>
      </c>
      <c r="E11" s="38">
        <v>9</v>
      </c>
      <c r="F11" s="38">
        <v>2</v>
      </c>
      <c r="G11" s="38">
        <v>1</v>
      </c>
      <c r="H11" s="38"/>
      <c r="I11" s="41" t="s">
        <v>59</v>
      </c>
    </row>
    <row r="12" spans="2:9" ht="21.75" customHeight="1" thickBot="1" x14ac:dyDescent="0.3">
      <c r="B12" s="36">
        <v>2627</v>
      </c>
      <c r="C12" s="37">
        <v>16695.46</v>
      </c>
      <c r="D12" s="37">
        <v>299869.2</v>
      </c>
      <c r="E12" s="38">
        <v>10</v>
      </c>
      <c r="F12" s="38">
        <v>6</v>
      </c>
      <c r="G12" s="38">
        <v>1</v>
      </c>
      <c r="H12" s="39"/>
      <c r="I12" s="41" t="s">
        <v>59</v>
      </c>
    </row>
    <row r="13" spans="2:9" ht="21.75" customHeight="1" thickBot="1" x14ac:dyDescent="0.3">
      <c r="B13" s="36">
        <v>16475</v>
      </c>
      <c r="C13" s="37">
        <v>652.98</v>
      </c>
      <c r="D13" s="37">
        <v>360375.69</v>
      </c>
      <c r="E13" s="38">
        <v>11</v>
      </c>
      <c r="F13" s="38">
        <v>2</v>
      </c>
      <c r="G13" s="38">
        <v>1</v>
      </c>
      <c r="H13" s="39"/>
      <c r="I13" s="41" t="s">
        <v>59</v>
      </c>
    </row>
    <row r="14" spans="2:9" ht="21.75" customHeight="1" thickBot="1" x14ac:dyDescent="0.3">
      <c r="B14" s="36">
        <v>104378</v>
      </c>
      <c r="C14" s="37">
        <v>23799.29</v>
      </c>
      <c r="D14" s="37">
        <v>1103.22</v>
      </c>
      <c r="E14" s="38">
        <v>12</v>
      </c>
      <c r="F14" s="38">
        <v>2</v>
      </c>
      <c r="G14" s="38">
        <v>1</v>
      </c>
      <c r="H14" s="39"/>
      <c r="I14" s="41" t="s">
        <v>59</v>
      </c>
    </row>
    <row r="15" spans="2:9" ht="21.75" customHeight="1" thickBot="1" x14ac:dyDescent="0.3">
      <c r="B15" s="36">
        <v>7452</v>
      </c>
      <c r="C15" s="37">
        <v>7186.19</v>
      </c>
      <c r="D15" s="37">
        <v>128455.88</v>
      </c>
      <c r="E15" s="38">
        <v>13</v>
      </c>
      <c r="F15" s="38">
        <v>7</v>
      </c>
      <c r="G15" s="38">
        <v>1</v>
      </c>
      <c r="H15" s="39"/>
      <c r="I15" s="41" t="s">
        <v>59</v>
      </c>
    </row>
    <row r="16" spans="2:9" ht="21.75" customHeight="1" thickBot="1" x14ac:dyDescent="0.3">
      <c r="B16" s="36">
        <v>3529</v>
      </c>
      <c r="C16" s="37">
        <v>4732.7299999999996</v>
      </c>
      <c r="D16" s="37">
        <v>232993.99</v>
      </c>
      <c r="E16" s="38">
        <v>14</v>
      </c>
      <c r="F16" s="38">
        <v>5</v>
      </c>
      <c r="G16" s="38">
        <v>1</v>
      </c>
      <c r="H16" s="39"/>
      <c r="I16" s="41" t="s">
        <v>59</v>
      </c>
    </row>
    <row r="17" spans="2:9" ht="21.75" customHeight="1" thickBot="1" x14ac:dyDescent="0.3">
      <c r="B17" s="36">
        <v>26027</v>
      </c>
      <c r="C17" s="37">
        <v>150.78</v>
      </c>
      <c r="D17" s="37">
        <v>242899.26</v>
      </c>
      <c r="E17" s="38">
        <v>15</v>
      </c>
      <c r="F17" s="38">
        <v>7</v>
      </c>
      <c r="G17" s="38">
        <v>1</v>
      </c>
      <c r="H17" s="39"/>
      <c r="I17" s="41" t="s">
        <v>59</v>
      </c>
    </row>
    <row r="18" spans="2:9" ht="21.75" customHeight="1" thickBot="1" x14ac:dyDescent="0.3">
      <c r="B18" s="36">
        <v>4533</v>
      </c>
      <c r="C18" s="37">
        <v>9536.86</v>
      </c>
      <c r="D18" s="37">
        <v>43243.59</v>
      </c>
      <c r="E18" s="38">
        <v>16</v>
      </c>
      <c r="F18" s="38">
        <v>5</v>
      </c>
      <c r="G18" s="38">
        <v>1</v>
      </c>
      <c r="H18" s="39"/>
      <c r="I18" s="41" t="s">
        <v>59</v>
      </c>
    </row>
    <row r="19" spans="2:9" ht="21.75" customHeight="1" thickBot="1" x14ac:dyDescent="0.3">
      <c r="B19" s="36">
        <v>133122</v>
      </c>
      <c r="C19" s="37">
        <v>12231.88</v>
      </c>
      <c r="D19" s="37">
        <v>469.06</v>
      </c>
      <c r="E19" s="38">
        <v>17</v>
      </c>
      <c r="F19" s="38">
        <v>1</v>
      </c>
      <c r="G19" s="38">
        <v>1</v>
      </c>
      <c r="H19" s="39"/>
      <c r="I19" s="41" t="s">
        <v>59</v>
      </c>
    </row>
    <row r="20" spans="2:9" ht="21.75" customHeight="1" thickBot="1" x14ac:dyDescent="0.3">
      <c r="B20" s="36">
        <v>5344</v>
      </c>
      <c r="C20" s="37">
        <v>3055.1</v>
      </c>
      <c r="D20" s="37">
        <v>62857.74</v>
      </c>
      <c r="E20" s="38">
        <v>18</v>
      </c>
      <c r="F20" s="38">
        <v>5</v>
      </c>
      <c r="G20" s="38">
        <v>1</v>
      </c>
      <c r="H20" s="39"/>
      <c r="I20" s="41" t="s">
        <v>59</v>
      </c>
    </row>
    <row r="21" spans="2:9" ht="21.75" customHeight="1" thickBot="1" x14ac:dyDescent="0.3">
      <c r="B21" s="36">
        <v>3675</v>
      </c>
      <c r="C21" s="37">
        <v>2349.46</v>
      </c>
      <c r="D21" s="37">
        <v>147246.01</v>
      </c>
      <c r="E21" s="38">
        <v>19</v>
      </c>
      <c r="F21" s="38">
        <v>2</v>
      </c>
      <c r="G21" s="38">
        <v>1</v>
      </c>
      <c r="H21" s="39"/>
      <c r="I21" s="41" t="s">
        <v>59</v>
      </c>
    </row>
    <row r="22" spans="2:9" ht="21.75" customHeight="1" thickBot="1" x14ac:dyDescent="0.3">
      <c r="B22" s="36">
        <v>145364</v>
      </c>
      <c r="C22" s="37">
        <v>6430.53</v>
      </c>
      <c r="D22" s="37">
        <v>550.37</v>
      </c>
      <c r="E22" s="38">
        <v>20</v>
      </c>
      <c r="F22" s="38">
        <v>5</v>
      </c>
      <c r="G22" s="38">
        <v>1</v>
      </c>
      <c r="H22" s="39"/>
      <c r="I22" s="41" t="s">
        <v>59</v>
      </c>
    </row>
    <row r="23" spans="2:9" ht="21.75" customHeight="1" thickBot="1" x14ac:dyDescent="0.3">
      <c r="B23" s="36">
        <v>21404</v>
      </c>
      <c r="C23" s="37">
        <v>96.99</v>
      </c>
      <c r="D23" s="37">
        <v>169361.15</v>
      </c>
      <c r="E23" s="38">
        <v>21</v>
      </c>
      <c r="F23" s="38">
        <v>3</v>
      </c>
      <c r="G23" s="38">
        <v>1</v>
      </c>
      <c r="H23" s="39"/>
      <c r="I23" s="41" t="s">
        <v>59</v>
      </c>
    </row>
    <row r="24" spans="2:9" ht="21.75" customHeight="1" thickBot="1" x14ac:dyDescent="0.3">
      <c r="B24" s="36">
        <v>2655</v>
      </c>
      <c r="C24" s="37">
        <v>1312.52</v>
      </c>
      <c r="D24" s="37">
        <v>100689.09</v>
      </c>
      <c r="E24" s="38">
        <v>22</v>
      </c>
      <c r="F24" s="38">
        <v>7</v>
      </c>
      <c r="G24" s="38">
        <v>1</v>
      </c>
      <c r="H24" s="39"/>
      <c r="I24" s="41" t="s">
        <v>59</v>
      </c>
    </row>
    <row r="25" spans="2:9" ht="21.75" customHeight="1" thickBot="1" x14ac:dyDescent="0.3">
      <c r="B25" s="36">
        <v>18509</v>
      </c>
      <c r="C25" s="37">
        <v>31.42</v>
      </c>
      <c r="D25" s="37">
        <v>124651.59</v>
      </c>
      <c r="E25" s="38">
        <v>23</v>
      </c>
      <c r="F25" s="38">
        <v>7</v>
      </c>
      <c r="G25" s="38">
        <v>1</v>
      </c>
      <c r="H25" s="39"/>
      <c r="I25" s="41" t="s">
        <v>59</v>
      </c>
    </row>
    <row r="26" spans="2:9" ht="21.75" customHeight="1" thickBot="1" x14ac:dyDescent="0.3">
      <c r="B26" s="36">
        <v>20302</v>
      </c>
      <c r="C26" s="37">
        <v>207.32</v>
      </c>
      <c r="D26" s="37">
        <v>38349.78</v>
      </c>
      <c r="E26" s="38">
        <v>24</v>
      </c>
      <c r="F26" s="38">
        <v>1</v>
      </c>
      <c r="G26" s="38">
        <v>1</v>
      </c>
      <c r="H26" s="39"/>
      <c r="I26" s="41" t="s">
        <v>59</v>
      </c>
    </row>
    <row r="27" spans="2:9" ht="21.75" customHeight="1" thickBot="1" x14ac:dyDescent="0.3">
      <c r="B27" s="36">
        <v>149554</v>
      </c>
      <c r="C27" s="37">
        <v>3472.11</v>
      </c>
      <c r="D27" s="37">
        <v>695.53</v>
      </c>
      <c r="E27" s="38">
        <v>25</v>
      </c>
      <c r="F27" s="38">
        <v>4</v>
      </c>
      <c r="G27" s="38">
        <v>1</v>
      </c>
      <c r="H27" s="39"/>
      <c r="I27" s="41" t="s">
        <v>59</v>
      </c>
    </row>
    <row r="28" spans="2:9" ht="21.75" customHeight="1" thickBot="1" x14ac:dyDescent="0.3">
      <c r="B28" s="36">
        <v>9338</v>
      </c>
      <c r="C28" s="37">
        <v>7.53</v>
      </c>
      <c r="D28" s="37">
        <v>96944.01</v>
      </c>
      <c r="E28" s="38">
        <v>26</v>
      </c>
      <c r="F28" s="38">
        <v>7</v>
      </c>
      <c r="G28" s="39"/>
      <c r="H28" s="38">
        <v>2</v>
      </c>
      <c r="I28" s="41" t="s">
        <v>59</v>
      </c>
    </row>
    <row r="29" spans="2:9" ht="21.75" customHeight="1" thickBot="1" x14ac:dyDescent="0.3">
      <c r="B29" s="36">
        <v>1255</v>
      </c>
      <c r="C29" s="37">
        <v>912.6</v>
      </c>
      <c r="D29" s="37">
        <v>64146.63</v>
      </c>
      <c r="E29" s="38">
        <v>26</v>
      </c>
      <c r="F29" s="38">
        <v>3</v>
      </c>
      <c r="G29" s="39"/>
      <c r="H29" s="38">
        <v>2</v>
      </c>
      <c r="I29" s="41" t="s">
        <v>59</v>
      </c>
    </row>
    <row r="30" spans="2:9" ht="21.75" customHeight="1" thickBot="1" x14ac:dyDescent="0.3">
      <c r="B30" s="36">
        <v>10491</v>
      </c>
      <c r="C30" s="37">
        <v>25.45</v>
      </c>
      <c r="D30" s="37">
        <v>78616.11</v>
      </c>
      <c r="E30" s="38">
        <v>26</v>
      </c>
      <c r="F30" s="38">
        <v>4</v>
      </c>
      <c r="G30" s="39"/>
      <c r="H30" s="38">
        <v>2</v>
      </c>
      <c r="I30" s="41" t="s">
        <v>59</v>
      </c>
    </row>
    <row r="31" spans="2:9" ht="23.25" customHeight="1" thickBot="1" x14ac:dyDescent="0.3">
      <c r="B31" s="36">
        <v>149695</v>
      </c>
      <c r="C31" s="37">
        <v>1923.18</v>
      </c>
      <c r="D31" s="37">
        <v>611.95000000000005</v>
      </c>
      <c r="E31" s="38">
        <v>26</v>
      </c>
      <c r="F31" s="38">
        <v>6</v>
      </c>
      <c r="G31" s="39"/>
      <c r="H31" s="38">
        <v>1</v>
      </c>
      <c r="I31" s="42" t="s">
        <v>60</v>
      </c>
    </row>
    <row r="32" spans="2:9" ht="21.75" customHeight="1" thickBot="1" x14ac:dyDescent="0.3">
      <c r="B32" s="36">
        <v>10639</v>
      </c>
      <c r="C32" s="37">
        <v>14.2</v>
      </c>
      <c r="D32" s="37">
        <v>60251.66</v>
      </c>
      <c r="E32" s="38">
        <v>26</v>
      </c>
      <c r="F32" s="38">
        <v>1</v>
      </c>
      <c r="G32" s="39"/>
      <c r="H32" s="38">
        <v>2</v>
      </c>
      <c r="I32" s="43" t="s">
        <v>59</v>
      </c>
    </row>
    <row r="33" spans="2:9" ht="21.75" customHeight="1" thickBot="1" x14ac:dyDescent="0.3">
      <c r="B33" s="36">
        <v>549239</v>
      </c>
      <c r="C33" s="37">
        <v>121.94</v>
      </c>
      <c r="D33" s="37">
        <v>1229.82</v>
      </c>
      <c r="E33" s="38">
        <v>26</v>
      </c>
      <c r="F33" s="38">
        <v>2</v>
      </c>
      <c r="G33" s="39"/>
      <c r="H33" s="38">
        <v>1</v>
      </c>
      <c r="I33" s="42" t="s">
        <v>60</v>
      </c>
    </row>
    <row r="34" spans="2:9" ht="21.75" customHeight="1" thickBot="1" x14ac:dyDescent="0.3">
      <c r="B34" s="36">
        <v>232887</v>
      </c>
      <c r="C34" s="37">
        <v>916.46</v>
      </c>
      <c r="D34" s="37">
        <v>558.5</v>
      </c>
      <c r="E34" s="38">
        <v>26</v>
      </c>
      <c r="F34" s="38">
        <v>5</v>
      </c>
      <c r="G34" s="39"/>
      <c r="H34" s="38">
        <v>1</v>
      </c>
      <c r="I34" s="42" t="s">
        <v>60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workbookViewId="0">
      <selection activeCell="C2" sqref="C2"/>
    </sheetView>
  </sheetViews>
  <sheetFormatPr defaultRowHeight="15" x14ac:dyDescent="0.25"/>
  <sheetData>
    <row r="1" spans="2:9" ht="15.75" thickBot="1" x14ac:dyDescent="0.3"/>
    <row r="2" spans="2:9" ht="30.75" thickBot="1" x14ac:dyDescent="0.3">
      <c r="B2" s="34" t="s">
        <v>50</v>
      </c>
      <c r="C2" s="35" t="s">
        <v>51</v>
      </c>
      <c r="D2" s="35" t="s">
        <v>52</v>
      </c>
      <c r="E2" s="35" t="s">
        <v>37</v>
      </c>
      <c r="F2" s="35" t="s">
        <v>38</v>
      </c>
      <c r="G2" s="35" t="s">
        <v>53</v>
      </c>
      <c r="H2" s="35" t="s">
        <v>54</v>
      </c>
      <c r="I2" s="35" t="s">
        <v>55</v>
      </c>
    </row>
    <row r="3" spans="2:9" ht="24" thickBot="1" x14ac:dyDescent="0.3">
      <c r="B3" s="36">
        <v>1766</v>
      </c>
      <c r="C3" s="37">
        <v>578529.28000000003</v>
      </c>
      <c r="D3" s="37">
        <v>5122.87</v>
      </c>
      <c r="E3" s="38">
        <v>1</v>
      </c>
      <c r="F3" s="38">
        <v>4</v>
      </c>
      <c r="G3" s="39"/>
      <c r="H3" s="39"/>
      <c r="I3" s="40" t="s">
        <v>20</v>
      </c>
    </row>
    <row r="4" spans="2:9" ht="24" thickBot="1" x14ac:dyDescent="0.3">
      <c r="B4" s="36">
        <v>1327</v>
      </c>
      <c r="C4" s="37">
        <v>4702.8599999999997</v>
      </c>
      <c r="D4" s="37">
        <v>1076384.9099999999</v>
      </c>
      <c r="E4" s="38">
        <v>2</v>
      </c>
      <c r="F4" s="38">
        <v>4</v>
      </c>
      <c r="G4" s="39"/>
      <c r="H4" s="39"/>
      <c r="I4" s="40" t="s">
        <v>20</v>
      </c>
    </row>
    <row r="5" spans="2:9" ht="24" thickBot="1" x14ac:dyDescent="0.3">
      <c r="B5" s="36">
        <v>15193</v>
      </c>
      <c r="C5" s="37">
        <v>207065.88</v>
      </c>
      <c r="D5" s="37">
        <v>4243.08</v>
      </c>
      <c r="E5" s="38">
        <v>3</v>
      </c>
      <c r="F5" s="38">
        <v>1</v>
      </c>
      <c r="G5" s="39"/>
      <c r="H5" s="39"/>
      <c r="I5" s="40" t="s">
        <v>20</v>
      </c>
    </row>
    <row r="6" spans="2:9" ht="24" thickBot="1" x14ac:dyDescent="0.3">
      <c r="B6" s="36">
        <v>2504</v>
      </c>
      <c r="C6" s="37">
        <v>64878.400000000001</v>
      </c>
      <c r="D6" s="37">
        <v>232099.61</v>
      </c>
      <c r="E6" s="38">
        <v>4</v>
      </c>
      <c r="F6" s="38">
        <v>7</v>
      </c>
      <c r="G6" s="38">
        <v>2</v>
      </c>
      <c r="H6" s="39"/>
      <c r="I6" s="40" t="s">
        <v>20</v>
      </c>
    </row>
    <row r="7" spans="2:9" ht="24" thickBot="1" x14ac:dyDescent="0.3">
      <c r="B7" s="36">
        <v>6804</v>
      </c>
      <c r="C7" s="37">
        <v>2661.18</v>
      </c>
      <c r="D7" s="37">
        <v>578035.93000000005</v>
      </c>
      <c r="E7" s="38">
        <v>5</v>
      </c>
      <c r="F7" s="38">
        <v>7</v>
      </c>
      <c r="G7" s="38">
        <v>1</v>
      </c>
      <c r="H7" s="39"/>
      <c r="I7" s="41" t="s">
        <v>21</v>
      </c>
    </row>
    <row r="8" spans="2:9" ht="24" thickBot="1" x14ac:dyDescent="0.3">
      <c r="B8" s="36">
        <v>391</v>
      </c>
      <c r="C8" s="37">
        <v>112172.7</v>
      </c>
      <c r="D8" s="37">
        <v>111207.54</v>
      </c>
      <c r="E8" s="38">
        <v>6</v>
      </c>
      <c r="F8" s="38">
        <v>2</v>
      </c>
      <c r="G8" s="39"/>
      <c r="H8" s="39"/>
      <c r="I8" s="40" t="s">
        <v>20</v>
      </c>
    </row>
    <row r="9" spans="2:9" ht="24" thickBot="1" x14ac:dyDescent="0.3">
      <c r="B9" s="36">
        <v>27294</v>
      </c>
      <c r="C9" s="37">
        <v>97702.56</v>
      </c>
      <c r="D9" s="37">
        <v>679.75</v>
      </c>
      <c r="E9" s="38">
        <v>7</v>
      </c>
      <c r="F9" s="38">
        <v>1</v>
      </c>
      <c r="G9" s="38">
        <v>2</v>
      </c>
      <c r="H9" s="39"/>
      <c r="I9" s="40" t="s">
        <v>20</v>
      </c>
    </row>
    <row r="10" spans="2:9" ht="24" thickBot="1" x14ac:dyDescent="0.3">
      <c r="B10" s="36">
        <v>6294</v>
      </c>
      <c r="C10" s="37">
        <v>21106.17</v>
      </c>
      <c r="D10" s="37">
        <v>143214.85</v>
      </c>
      <c r="E10" s="38">
        <v>8</v>
      </c>
      <c r="F10" s="38">
        <v>3</v>
      </c>
      <c r="G10" s="38">
        <v>1</v>
      </c>
      <c r="H10" s="39"/>
      <c r="I10" s="41" t="s">
        <v>21</v>
      </c>
    </row>
    <row r="11" spans="2:9" ht="24" thickBot="1" x14ac:dyDescent="0.3">
      <c r="B11" s="36">
        <v>68068</v>
      </c>
      <c r="C11" s="37">
        <v>49147.25</v>
      </c>
      <c r="D11" s="37">
        <v>1457</v>
      </c>
      <c r="E11" s="38">
        <v>9</v>
      </c>
      <c r="F11" s="38">
        <v>2</v>
      </c>
      <c r="G11" s="38">
        <v>1</v>
      </c>
      <c r="H11" s="38"/>
      <c r="I11" s="41" t="s">
        <v>21</v>
      </c>
    </row>
    <row r="12" spans="2:9" ht="24" thickBot="1" x14ac:dyDescent="0.3">
      <c r="B12" s="36">
        <v>2627</v>
      </c>
      <c r="C12" s="37">
        <v>16695.46</v>
      </c>
      <c r="D12" s="37">
        <v>299869.2</v>
      </c>
      <c r="E12" s="38">
        <v>10</v>
      </c>
      <c r="F12" s="38">
        <v>6</v>
      </c>
      <c r="G12" s="38">
        <v>1</v>
      </c>
      <c r="H12" s="39"/>
      <c r="I12" s="41" t="s">
        <v>21</v>
      </c>
    </row>
    <row r="13" spans="2:9" ht="24" thickBot="1" x14ac:dyDescent="0.3">
      <c r="B13" s="36">
        <v>16475</v>
      </c>
      <c r="C13" s="37">
        <v>652.98</v>
      </c>
      <c r="D13" s="37">
        <v>360375.69</v>
      </c>
      <c r="E13" s="38">
        <v>11</v>
      </c>
      <c r="F13" s="38">
        <v>2</v>
      </c>
      <c r="G13" s="38">
        <v>1</v>
      </c>
      <c r="H13" s="39"/>
      <c r="I13" s="41" t="s">
        <v>21</v>
      </c>
    </row>
    <row r="14" spans="2:9" ht="24" thickBot="1" x14ac:dyDescent="0.3">
      <c r="B14" s="36">
        <v>104378</v>
      </c>
      <c r="C14" s="37">
        <v>23799.29</v>
      </c>
      <c r="D14" s="37">
        <v>1103.22</v>
      </c>
      <c r="E14" s="38">
        <v>12</v>
      </c>
      <c r="F14" s="38">
        <v>2</v>
      </c>
      <c r="G14" s="38">
        <v>1</v>
      </c>
      <c r="H14" s="39"/>
      <c r="I14" s="41" t="s">
        <v>21</v>
      </c>
    </row>
    <row r="15" spans="2:9" ht="24" thickBot="1" x14ac:dyDescent="0.3">
      <c r="B15" s="36">
        <v>7452</v>
      </c>
      <c r="C15" s="37">
        <v>7186.19</v>
      </c>
      <c r="D15" s="37">
        <v>128455.88</v>
      </c>
      <c r="E15" s="38">
        <v>13</v>
      </c>
      <c r="F15" s="38">
        <v>7</v>
      </c>
      <c r="G15" s="38">
        <v>1</v>
      </c>
      <c r="H15" s="39"/>
      <c r="I15" s="41" t="s">
        <v>21</v>
      </c>
    </row>
    <row r="16" spans="2:9" ht="24" thickBot="1" x14ac:dyDescent="0.3">
      <c r="B16" s="36">
        <v>3529</v>
      </c>
      <c r="C16" s="37">
        <v>4732.7299999999996</v>
      </c>
      <c r="D16" s="37">
        <v>232993.99</v>
      </c>
      <c r="E16" s="38">
        <v>14</v>
      </c>
      <c r="F16" s="38">
        <v>5</v>
      </c>
      <c r="G16" s="38">
        <v>1</v>
      </c>
      <c r="H16" s="39"/>
      <c r="I16" s="41" t="s">
        <v>21</v>
      </c>
    </row>
    <row r="17" spans="2:9" ht="24" thickBot="1" x14ac:dyDescent="0.3">
      <c r="B17" s="36">
        <v>26027</v>
      </c>
      <c r="C17" s="37">
        <v>150.78</v>
      </c>
      <c r="D17" s="37">
        <v>242899.26</v>
      </c>
      <c r="E17" s="38">
        <v>15</v>
      </c>
      <c r="F17" s="38">
        <v>7</v>
      </c>
      <c r="G17" s="38">
        <v>1</v>
      </c>
      <c r="H17" s="39"/>
      <c r="I17" s="41" t="s">
        <v>21</v>
      </c>
    </row>
    <row r="18" spans="2:9" ht="24" thickBot="1" x14ac:dyDescent="0.3">
      <c r="B18" s="36">
        <v>4533</v>
      </c>
      <c r="C18" s="37">
        <v>9536.86</v>
      </c>
      <c r="D18" s="37">
        <v>43243.59</v>
      </c>
      <c r="E18" s="38">
        <v>16</v>
      </c>
      <c r="F18" s="38">
        <v>5</v>
      </c>
      <c r="G18" s="38">
        <v>1</v>
      </c>
      <c r="H18" s="39"/>
      <c r="I18" s="41" t="s">
        <v>21</v>
      </c>
    </row>
    <row r="19" spans="2:9" ht="24" thickBot="1" x14ac:dyDescent="0.3">
      <c r="B19" s="36">
        <v>133122</v>
      </c>
      <c r="C19" s="37">
        <v>12231.88</v>
      </c>
      <c r="D19" s="37">
        <v>469.06</v>
      </c>
      <c r="E19" s="38">
        <v>17</v>
      </c>
      <c r="F19" s="38">
        <v>1</v>
      </c>
      <c r="G19" s="38">
        <v>1</v>
      </c>
      <c r="H19" s="39"/>
      <c r="I19" s="41" t="s">
        <v>21</v>
      </c>
    </row>
    <row r="20" spans="2:9" ht="24" thickBot="1" x14ac:dyDescent="0.3">
      <c r="B20" s="36">
        <v>5344</v>
      </c>
      <c r="C20" s="37">
        <v>3055.1</v>
      </c>
      <c r="D20" s="37">
        <v>62857.74</v>
      </c>
      <c r="E20" s="38">
        <v>18</v>
      </c>
      <c r="F20" s="38">
        <v>5</v>
      </c>
      <c r="G20" s="38">
        <v>1</v>
      </c>
      <c r="H20" s="39"/>
      <c r="I20" s="41" t="s">
        <v>21</v>
      </c>
    </row>
    <row r="21" spans="2:9" ht="24" thickBot="1" x14ac:dyDescent="0.3">
      <c r="B21" s="36">
        <v>3675</v>
      </c>
      <c r="C21" s="37">
        <v>2349.46</v>
      </c>
      <c r="D21" s="37">
        <v>147246.01</v>
      </c>
      <c r="E21" s="38">
        <v>19</v>
      </c>
      <c r="F21" s="38">
        <v>2</v>
      </c>
      <c r="G21" s="38">
        <v>1</v>
      </c>
      <c r="H21" s="39"/>
      <c r="I21" s="41" t="s">
        <v>21</v>
      </c>
    </row>
    <row r="22" spans="2:9" ht="24" thickBot="1" x14ac:dyDescent="0.3">
      <c r="B22" s="36">
        <v>145364</v>
      </c>
      <c r="C22" s="37">
        <v>6430.53</v>
      </c>
      <c r="D22" s="37">
        <v>550.37</v>
      </c>
      <c r="E22" s="38">
        <v>20</v>
      </c>
      <c r="F22" s="38">
        <v>5</v>
      </c>
      <c r="G22" s="38">
        <v>1</v>
      </c>
      <c r="H22" s="39"/>
      <c r="I22" s="41" t="s">
        <v>21</v>
      </c>
    </row>
    <row r="23" spans="2:9" ht="24" thickBot="1" x14ac:dyDescent="0.3">
      <c r="B23" s="36">
        <v>21404</v>
      </c>
      <c r="C23" s="37">
        <v>96.99</v>
      </c>
      <c r="D23" s="37">
        <v>169361.15</v>
      </c>
      <c r="E23" s="38">
        <v>21</v>
      </c>
      <c r="F23" s="38">
        <v>3</v>
      </c>
      <c r="G23" s="38">
        <v>1</v>
      </c>
      <c r="H23" s="39"/>
      <c r="I23" s="41" t="s">
        <v>21</v>
      </c>
    </row>
    <row r="24" spans="2:9" ht="24" thickBot="1" x14ac:dyDescent="0.3">
      <c r="B24" s="36">
        <v>2655</v>
      </c>
      <c r="C24" s="37">
        <v>1312.52</v>
      </c>
      <c r="D24" s="37">
        <v>100689.09</v>
      </c>
      <c r="E24" s="38">
        <v>22</v>
      </c>
      <c r="F24" s="38">
        <v>7</v>
      </c>
      <c r="G24" s="38">
        <v>1</v>
      </c>
      <c r="H24" s="39"/>
      <c r="I24" s="41" t="s">
        <v>21</v>
      </c>
    </row>
    <row r="25" spans="2:9" ht="24" thickBot="1" x14ac:dyDescent="0.3">
      <c r="B25" s="36">
        <v>18509</v>
      </c>
      <c r="C25" s="37">
        <v>31.42</v>
      </c>
      <c r="D25" s="37">
        <v>124651.59</v>
      </c>
      <c r="E25" s="38">
        <v>23</v>
      </c>
      <c r="F25" s="38">
        <v>7</v>
      </c>
      <c r="G25" s="38">
        <v>1</v>
      </c>
      <c r="H25" s="39"/>
      <c r="I25" s="41" t="s">
        <v>21</v>
      </c>
    </row>
    <row r="26" spans="2:9" ht="24" thickBot="1" x14ac:dyDescent="0.3">
      <c r="B26" s="36">
        <v>20302</v>
      </c>
      <c r="C26" s="37">
        <v>207.32</v>
      </c>
      <c r="D26" s="37">
        <v>38349.78</v>
      </c>
      <c r="E26" s="38">
        <v>24</v>
      </c>
      <c r="F26" s="38">
        <v>1</v>
      </c>
      <c r="G26" s="38">
        <v>1</v>
      </c>
      <c r="H26" s="39"/>
      <c r="I26" s="41" t="s">
        <v>21</v>
      </c>
    </row>
    <row r="27" spans="2:9" ht="24" thickBot="1" x14ac:dyDescent="0.3">
      <c r="B27" s="36">
        <v>149554</v>
      </c>
      <c r="C27" s="37">
        <v>3472.11</v>
      </c>
      <c r="D27" s="37">
        <v>695.53</v>
      </c>
      <c r="E27" s="38">
        <v>25</v>
      </c>
      <c r="F27" s="38">
        <v>4</v>
      </c>
      <c r="G27" s="38">
        <v>1</v>
      </c>
      <c r="H27" s="39"/>
      <c r="I27" s="41" t="s">
        <v>21</v>
      </c>
    </row>
    <row r="28" spans="2:9" ht="24" thickBot="1" x14ac:dyDescent="0.3">
      <c r="B28" s="36">
        <v>9338</v>
      </c>
      <c r="C28" s="37">
        <v>7.53</v>
      </c>
      <c r="D28" s="37">
        <v>96944.01</v>
      </c>
      <c r="E28" s="38">
        <v>26</v>
      </c>
      <c r="F28" s="38">
        <v>7</v>
      </c>
      <c r="G28" s="39"/>
      <c r="H28" s="38">
        <v>2</v>
      </c>
      <c r="I28" s="41" t="s">
        <v>21</v>
      </c>
    </row>
    <row r="29" spans="2:9" ht="24" thickBot="1" x14ac:dyDescent="0.3">
      <c r="B29" s="36">
        <v>1255</v>
      </c>
      <c r="C29" s="37">
        <v>912.6</v>
      </c>
      <c r="D29" s="37">
        <v>64146.63</v>
      </c>
      <c r="E29" s="38">
        <v>26</v>
      </c>
      <c r="F29" s="38">
        <v>3</v>
      </c>
      <c r="G29" s="39"/>
      <c r="H29" s="38">
        <v>2</v>
      </c>
      <c r="I29" s="41" t="s">
        <v>21</v>
      </c>
    </row>
    <row r="30" spans="2:9" ht="24" thickBot="1" x14ac:dyDescent="0.3">
      <c r="B30" s="36">
        <v>10491</v>
      </c>
      <c r="C30" s="37">
        <v>25.45</v>
      </c>
      <c r="D30" s="37">
        <v>78616.11</v>
      </c>
      <c r="E30" s="38">
        <v>26</v>
      </c>
      <c r="F30" s="38">
        <v>4</v>
      </c>
      <c r="G30" s="39"/>
      <c r="H30" s="38">
        <v>2</v>
      </c>
      <c r="I30" s="41" t="s">
        <v>21</v>
      </c>
    </row>
    <row r="31" spans="2:9" ht="35.25" thickBot="1" x14ac:dyDescent="0.3">
      <c r="B31" s="36">
        <v>149695</v>
      </c>
      <c r="C31" s="37">
        <v>1923.18</v>
      </c>
      <c r="D31" s="37">
        <v>611.95000000000005</v>
      </c>
      <c r="E31" s="38">
        <v>26</v>
      </c>
      <c r="F31" s="38">
        <v>6</v>
      </c>
      <c r="G31" s="39"/>
      <c r="H31" s="38">
        <v>1</v>
      </c>
      <c r="I31" s="42" t="s">
        <v>19</v>
      </c>
    </row>
    <row r="32" spans="2:9" ht="24" thickBot="1" x14ac:dyDescent="0.3">
      <c r="B32" s="36">
        <v>10639</v>
      </c>
      <c r="C32" s="37">
        <v>14.2</v>
      </c>
      <c r="D32" s="37">
        <v>60251.66</v>
      </c>
      <c r="E32" s="38">
        <v>26</v>
      </c>
      <c r="F32" s="38">
        <v>1</v>
      </c>
      <c r="G32" s="39"/>
      <c r="H32" s="38">
        <v>2</v>
      </c>
      <c r="I32" s="41" t="s">
        <v>21</v>
      </c>
    </row>
    <row r="33" spans="2:9" ht="35.25" thickBot="1" x14ac:dyDescent="0.3">
      <c r="B33" s="36">
        <v>549239</v>
      </c>
      <c r="C33" s="37">
        <v>121.94</v>
      </c>
      <c r="D33" s="37">
        <v>1229.82</v>
      </c>
      <c r="E33" s="38">
        <v>26</v>
      </c>
      <c r="F33" s="38">
        <v>2</v>
      </c>
      <c r="G33" s="39"/>
      <c r="H33" s="38">
        <v>1</v>
      </c>
      <c r="I33" s="42" t="s">
        <v>19</v>
      </c>
    </row>
    <row r="34" spans="2:9" ht="35.25" thickBot="1" x14ac:dyDescent="0.3">
      <c r="B34" s="36">
        <v>232887</v>
      </c>
      <c r="C34" s="37">
        <v>916.46</v>
      </c>
      <c r="D34" s="37">
        <v>558.5</v>
      </c>
      <c r="E34" s="38">
        <v>26</v>
      </c>
      <c r="F34" s="38">
        <v>5</v>
      </c>
      <c r="G34" s="39"/>
      <c r="H34" s="38">
        <v>1</v>
      </c>
      <c r="I34" s="4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Mode V.S. Current</vt:lpstr>
      <vt:lpstr>Stack</vt:lpstr>
      <vt:lpstr>Mode Overlap</vt:lpstr>
      <vt:lpstr>Active Shift</vt:lpstr>
      <vt:lpstr>Sheet5</vt:lpstr>
      <vt:lpstr>Sheet1</vt:lpstr>
      <vt:lpstr>Sheet2</vt:lpstr>
      <vt:lpstr>Sheet1!_Ref481063962</vt:lpstr>
    </vt:vector>
  </TitlesOfParts>
  <Company>Santander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Mengchun</dc:creator>
  <cp:lastModifiedBy>Sun, Mengchun</cp:lastModifiedBy>
  <dcterms:created xsi:type="dcterms:W3CDTF">2018-04-10T18:10:42Z</dcterms:created>
  <dcterms:modified xsi:type="dcterms:W3CDTF">2018-04-17T02:03:28Z</dcterms:modified>
</cp:coreProperties>
</file>