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sjpozo1_espe_edu_ec/Documents/"/>
    </mc:Choice>
  </mc:AlternateContent>
  <xr:revisionPtr revIDLastSave="0" documentId="8_{BDCE54F5-99D7-468D-B1F6-56F7C9423B86}" xr6:coauthVersionLast="47" xr6:coauthVersionMax="47" xr10:uidLastSave="{00000000-0000-0000-0000-000000000000}"/>
  <bookViews>
    <workbookView xWindow="-108" yWindow="-108" windowWidth="23256" windowHeight="12456" activeTab="3" xr2:uid="{8E53AA27-372D-40FA-B0AD-8003E555C9CB}"/>
  </bookViews>
  <sheets>
    <sheet name="Estimacion 6.2" sheetId="1" r:id="rId1"/>
    <sheet name="Estimacion 6.3" sheetId="2" r:id="rId2"/>
    <sheet name="Estimacion 6.4" sheetId="3" r:id="rId3"/>
    <sheet name="Defecto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4" l="1"/>
  <c r="F21" i="4"/>
  <c r="L5" i="4"/>
  <c r="L9" i="4" s="1"/>
  <c r="G29" i="2"/>
  <c r="H29" i="2"/>
  <c r="I29" i="2"/>
  <c r="G17" i="2"/>
  <c r="H17" i="2"/>
  <c r="I17" i="2"/>
  <c r="C33" i="1"/>
  <c r="D33" i="1"/>
  <c r="E33" i="1"/>
  <c r="C34" i="1"/>
  <c r="D34" i="1"/>
  <c r="E34" i="1"/>
  <c r="C17" i="1"/>
  <c r="D17" i="1"/>
  <c r="E17" i="1"/>
  <c r="C18" i="1"/>
  <c r="D18" i="1"/>
  <c r="E18" i="1"/>
  <c r="E21" i="4"/>
  <c r="E12" i="4"/>
  <c r="E13" i="4"/>
  <c r="E14" i="4"/>
  <c r="E15" i="4"/>
  <c r="E16" i="4"/>
  <c r="E17" i="4"/>
  <c r="E18" i="4"/>
  <c r="E19" i="4"/>
  <c r="E20" i="4"/>
  <c r="E11" i="4"/>
  <c r="G19" i="2"/>
  <c r="E6" i="4"/>
  <c r="E7" i="4"/>
  <c r="E8" i="4"/>
  <c r="E9" i="4"/>
  <c r="E10" i="4"/>
  <c r="E5" i="4"/>
  <c r="F12" i="3"/>
  <c r="C12" i="4"/>
  <c r="C13" i="4"/>
  <c r="C14" i="4"/>
  <c r="C15" i="4"/>
  <c r="C16" i="4"/>
  <c r="C17" i="4"/>
  <c r="C18" i="4"/>
  <c r="C19" i="4"/>
  <c r="C20" i="4"/>
  <c r="C11" i="4"/>
  <c r="E19" i="3"/>
  <c r="C5" i="4"/>
  <c r="C6" i="4"/>
  <c r="C7" i="4"/>
  <c r="C8" i="4"/>
  <c r="C9" i="4"/>
  <c r="C10" i="4"/>
  <c r="E12" i="3"/>
  <c r="G20" i="3"/>
  <c r="G21" i="3"/>
  <c r="G22" i="3"/>
  <c r="G23" i="3"/>
  <c r="G24" i="3"/>
  <c r="G25" i="3"/>
  <c r="G26" i="3"/>
  <c r="G27" i="3"/>
  <c r="G28" i="3"/>
  <c r="G19" i="3"/>
  <c r="G17" i="3"/>
  <c r="G13" i="3"/>
  <c r="G14" i="3"/>
  <c r="G15" i="3"/>
  <c r="G16" i="3"/>
  <c r="G12" i="3"/>
  <c r="H12" i="2"/>
  <c r="H13" i="2"/>
  <c r="H14" i="2"/>
  <c r="H15" i="2"/>
  <c r="H16" i="2"/>
  <c r="H11" i="2"/>
  <c r="G11" i="2"/>
  <c r="K20" i="3"/>
  <c r="K21" i="3"/>
  <c r="K22" i="3"/>
  <c r="K23" i="3"/>
  <c r="K24" i="3"/>
  <c r="K25" i="3"/>
  <c r="K26" i="3"/>
  <c r="K27" i="3"/>
  <c r="K28" i="3"/>
  <c r="K19" i="3"/>
  <c r="K13" i="3"/>
  <c r="K14" i="3"/>
  <c r="K15" i="3"/>
  <c r="K16" i="3"/>
  <c r="K17" i="3"/>
  <c r="K12" i="3"/>
  <c r="F20" i="3"/>
  <c r="F21" i="3"/>
  <c r="F22" i="3"/>
  <c r="F23" i="3"/>
  <c r="F24" i="3"/>
  <c r="F25" i="3"/>
  <c r="F26" i="3"/>
  <c r="F27" i="3"/>
  <c r="F28" i="3"/>
  <c r="F19" i="3"/>
  <c r="E20" i="3"/>
  <c r="E21" i="3"/>
  <c r="E22" i="3"/>
  <c r="E23" i="3"/>
  <c r="E24" i="3"/>
  <c r="E25" i="3"/>
  <c r="E26" i="3"/>
  <c r="E27" i="3"/>
  <c r="E28" i="3"/>
  <c r="F13" i="3"/>
  <c r="F14" i="3"/>
  <c r="F15" i="3"/>
  <c r="F16" i="3"/>
  <c r="F17" i="3"/>
  <c r="E13" i="3"/>
  <c r="E14" i="3"/>
  <c r="E15" i="3"/>
  <c r="E16" i="3"/>
  <c r="E17" i="3"/>
  <c r="E32" i="1"/>
  <c r="E31" i="1"/>
  <c r="E30" i="1"/>
  <c r="E29" i="1"/>
  <c r="I25" i="2"/>
  <c r="I26" i="2"/>
  <c r="I27" i="2"/>
  <c r="I28" i="2"/>
  <c r="H20" i="2"/>
  <c r="H21" i="2"/>
  <c r="H22" i="2"/>
  <c r="H23" i="2"/>
  <c r="H24" i="2"/>
  <c r="H25" i="2"/>
  <c r="H26" i="2"/>
  <c r="H27" i="2"/>
  <c r="H28" i="2"/>
  <c r="G20" i="2"/>
  <c r="G21" i="2"/>
  <c r="G22" i="2"/>
  <c r="G23" i="2"/>
  <c r="G24" i="2"/>
  <c r="G25" i="2"/>
  <c r="G26" i="2"/>
  <c r="G27" i="2"/>
  <c r="G28" i="2"/>
  <c r="F25" i="2"/>
  <c r="F26" i="2"/>
  <c r="F27" i="2"/>
  <c r="F28" i="2"/>
  <c r="H19" i="2"/>
  <c r="F20" i="2"/>
  <c r="F21" i="2"/>
  <c r="F22" i="2"/>
  <c r="F23" i="2"/>
  <c r="F24" i="2"/>
  <c r="F19" i="2"/>
  <c r="G12" i="2"/>
  <c r="G13" i="2"/>
  <c r="G14" i="2"/>
  <c r="G15" i="2"/>
  <c r="G16" i="2"/>
  <c r="E23" i="1"/>
  <c r="I19" i="2" s="1"/>
  <c r="E24" i="1"/>
  <c r="I20" i="2" s="1"/>
  <c r="E25" i="1"/>
  <c r="I21" i="2" s="1"/>
  <c r="E26" i="1"/>
  <c r="I22" i="2" s="1"/>
  <c r="E27" i="1"/>
  <c r="I23" i="2" s="1"/>
  <c r="E28" i="1"/>
  <c r="I24" i="2" s="1"/>
  <c r="E11" i="1"/>
  <c r="I11" i="2" s="1"/>
  <c r="E12" i="1"/>
  <c r="I12" i="2" s="1"/>
  <c r="E13" i="1"/>
  <c r="I13" i="2" s="1"/>
  <c r="E14" i="1"/>
  <c r="I14" i="2" s="1"/>
  <c r="E15" i="1"/>
  <c r="I15" i="2" s="1"/>
  <c r="E16" i="1"/>
  <c r="I16" i="2" s="1"/>
  <c r="L12" i="3" l="1"/>
  <c r="J12" i="3"/>
  <c r="K29" i="3"/>
  <c r="L17" i="3"/>
  <c r="J17" i="3"/>
  <c r="L16" i="3"/>
  <c r="J16" i="3"/>
  <c r="L15" i="3"/>
  <c r="J15" i="3"/>
  <c r="L14" i="3"/>
  <c r="J14" i="3"/>
  <c r="L13" i="3"/>
  <c r="J13" i="3"/>
  <c r="L19" i="3"/>
  <c r="J19" i="3"/>
  <c r="L28" i="3"/>
  <c r="J28" i="3"/>
  <c r="L27" i="3"/>
  <c r="J27" i="3"/>
  <c r="L26" i="3"/>
  <c r="J26" i="3"/>
  <c r="L25" i="3"/>
  <c r="J25" i="3"/>
  <c r="L24" i="3"/>
  <c r="J24" i="3"/>
  <c r="L23" i="3"/>
  <c r="J23" i="3"/>
  <c r="L22" i="3"/>
  <c r="J22" i="3"/>
  <c r="L21" i="3"/>
  <c r="J21" i="3"/>
  <c r="L20" i="3"/>
  <c r="J20" i="3"/>
  <c r="J29" i="3" l="1"/>
  <c r="L29" i="3"/>
</calcChain>
</file>

<file path=xl/sharedStrings.xml><?xml version="1.0" encoding="utf-8"?>
<sst xmlns="http://schemas.openxmlformats.org/spreadsheetml/2006/main" count="147" uniqueCount="79">
  <si>
    <t xml:space="preserve">Tabla </t>
  </si>
  <si>
    <t>Estimacion 6.2</t>
  </si>
  <si>
    <t>Estudiantes</t>
  </si>
  <si>
    <t>Morales Marley</t>
  </si>
  <si>
    <t>Profesor</t>
  </si>
  <si>
    <t>Dario Morales</t>
  </si>
  <si>
    <t>Fecha</t>
  </si>
  <si>
    <t>Pozo Steven</t>
  </si>
  <si>
    <t>Ramirez Erick</t>
  </si>
  <si>
    <t>Clase</t>
  </si>
  <si>
    <t>Aplicaciones Distribuidas</t>
  </si>
  <si>
    <t>Torres Sebastian</t>
  </si>
  <si>
    <t>Repositorio</t>
  </si>
  <si>
    <t>https://github.com/stevenpozo/distribuidas_examen2P.git</t>
  </si>
  <si>
    <t>Microservicio Player</t>
  </si>
  <si>
    <t>Programa</t>
  </si>
  <si>
    <t>Tiempo de desarrollo</t>
  </si>
  <si>
    <t>LOC</t>
  </si>
  <si>
    <t>Minutos/LOC</t>
  </si>
  <si>
    <t>Player.java</t>
  </si>
  <si>
    <t>PlayerRepository.java</t>
  </si>
  <si>
    <t>PlayerService.java</t>
  </si>
  <si>
    <t>PlayerController.java</t>
  </si>
  <si>
    <t>Validations.java</t>
  </si>
  <si>
    <t>PlayerApplication.java</t>
  </si>
  <si>
    <t>Total</t>
  </si>
  <si>
    <t>Media</t>
  </si>
  <si>
    <t>Microservicio Team</t>
  </si>
  <si>
    <t>Team.java</t>
  </si>
  <si>
    <t>TeamPlayer.java</t>
  </si>
  <si>
    <t>TeamRepository.java</t>
  </si>
  <si>
    <t>TeamPlayerRepository.java</t>
  </si>
  <si>
    <t>TeamService.java</t>
  </si>
  <si>
    <t>TeamController.java</t>
  </si>
  <si>
    <t>PlayerFeignClient.java</t>
  </si>
  <si>
    <t>TeamApplication.java</t>
  </si>
  <si>
    <t>Estimacion 6.3</t>
  </si>
  <si>
    <t xml:space="preserve">Funciones </t>
  </si>
  <si>
    <t>MICROSERVICIO PLAYER</t>
  </si>
  <si>
    <t>Entidad Jugador que crea los campos de la tabla "player" en la base de datos, junto con sus getters y setters</t>
  </si>
  <si>
    <t>PlayerRepository gestiona la entidad Player con operaciones CRUD y permite buscar jugadores por su dorsal.</t>
  </si>
  <si>
    <t>Contiene la lógica de negocio de la aplicación y la interacción con la base de datos a través del repositorio</t>
  </si>
  <si>
    <t>Controlador que maneja todas las operaciones CRUD para la entidad Player</t>
  </si>
  <si>
    <t>Función para manejar errores de validación en formularios o solicitudes HTTP</t>
  </si>
  <si>
    <t xml:space="preserve">Función principal (main) del microservicio de Player </t>
  </si>
  <si>
    <t>TOTAL</t>
  </si>
  <si>
    <t>MICROSERVICIO TEAM</t>
  </si>
  <si>
    <t>Define los atributos para la entidad de equipos</t>
  </si>
  <si>
    <t>Define un modelo con atributos sin acceso a la base de datos, para interactuar con el microservicio de estudiante</t>
  </si>
  <si>
    <t>Define la entidad de quiebre para guardar la relación entre jugador y equipo</t>
  </si>
  <si>
    <t>Define la comunicación a la base  de datos, especificamente para equipos</t>
  </si>
  <si>
    <t>Define la comunicación a la base  de datos, especificamente para la relación entre jugador y equipos</t>
  </si>
  <si>
    <t>Define la lógica de negocios para gestionar un curso</t>
  </si>
  <si>
    <t>Permite establecer APIs accesibles desde el cliente.</t>
  </si>
  <si>
    <t>PlayerFeignClient usa Feign para obtener jugadores por ID o listar todos.</t>
  </si>
  <si>
    <t>Crea una excepción personalizada</t>
  </si>
  <si>
    <t>Se habilita Feign para que haya comunicación con el microservicio del jugador</t>
  </si>
  <si>
    <t>-</t>
  </si>
  <si>
    <t>Estimacion 6.4</t>
  </si>
  <si>
    <t xml:space="preserve">Programa </t>
  </si>
  <si>
    <t>Func. Anterior</t>
  </si>
  <si>
    <t>Funcion Estimada</t>
  </si>
  <si>
    <t>Min</t>
  </si>
  <si>
    <t>Max</t>
  </si>
  <si>
    <t>Ninguna</t>
  </si>
  <si>
    <t>Manejo adecuado de las excepciones en las funciones</t>
  </si>
  <si>
    <t>Manejo de nulos y validación de entrada</t>
  </si>
  <si>
    <t>Estimado</t>
  </si>
  <si>
    <t>a</t>
  </si>
  <si>
    <t>Nombre de programa</t>
  </si>
  <si>
    <t>Defectos (D)</t>
  </si>
  <si>
    <t>LOC (N)</t>
  </si>
  <si>
    <t>Defectos (D) NP</t>
  </si>
  <si>
    <t>Dd</t>
  </si>
  <si>
    <t>Conclusión</t>
  </si>
  <si>
    <t>En base al cálculo realizado se puede determinar que por cada 1000 líneas de código se encontro 94 defectos.</t>
  </si>
  <si>
    <t>Un valor como 94 defectos/KLOC podría ser considerado alto y sugiere oportunidades para mejorar el proceso de desarrollo</t>
  </si>
  <si>
    <t xml:space="preserve">Fortalecer las pruebas automatizadas y manuales.
</t>
  </si>
  <si>
    <t>Con el cálculo de la segunda versión del código, se determinó que, con las 50 nuevas líneas, la cantidad de defectos que se esperaseran de aproximandamente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</si>
</sst>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1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6" borderId="2" xfId="0" applyFont="1" applyFill="1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0" borderId="13" xfId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1" fillId="9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1" fillId="0" borderId="1" xfId="0" applyNumberFormat="1" applyFont="1" applyBorder="1"/>
    <xf numFmtId="0" fontId="1" fillId="7" borderId="1" xfId="0" applyFont="1" applyFill="1" applyBorder="1"/>
    <xf numFmtId="0" fontId="0" fillId="0" borderId="6" xfId="0" quotePrefix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1" fillId="9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tevenpozo/distribuidas_examen2P.g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tevenpozo/distribuidas_examen2P.g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tevenpozo/distribuidas_examen2P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0A9D-FA79-4970-826C-2D51913F058D}">
  <dimension ref="B1:I34"/>
  <sheetViews>
    <sheetView workbookViewId="0">
      <selection activeCell="K12" sqref="K12"/>
    </sheetView>
  </sheetViews>
  <sheetFormatPr defaultColWidth="11.42578125" defaultRowHeight="14.45"/>
  <cols>
    <col min="2" max="2" width="26.7109375" customWidth="1"/>
    <col min="3" max="3" width="18.7109375" customWidth="1"/>
    <col min="4" max="4" width="16" customWidth="1"/>
    <col min="5" max="5" width="17.7109375" customWidth="1"/>
    <col min="9" max="9" width="12.5703125" customWidth="1"/>
  </cols>
  <sheetData>
    <row r="1" spans="2:9" ht="15" customHeight="1">
      <c r="B1" s="1" t="s">
        <v>0</v>
      </c>
      <c r="C1" s="22" t="s">
        <v>1</v>
      </c>
      <c r="D1" s="22"/>
      <c r="E1" s="22"/>
      <c r="F1" s="22"/>
      <c r="G1" s="22"/>
      <c r="H1" s="22"/>
      <c r="I1" s="22"/>
    </row>
    <row r="2" spans="2:9" ht="15" customHeight="1">
      <c r="B2" s="24" t="s">
        <v>2</v>
      </c>
      <c r="C2" s="22" t="s">
        <v>3</v>
      </c>
      <c r="D2" s="22"/>
      <c r="E2" s="22"/>
      <c r="F2" s="30" t="s">
        <v>4</v>
      </c>
      <c r="G2" s="31" t="s">
        <v>5</v>
      </c>
      <c r="H2" s="30" t="s">
        <v>6</v>
      </c>
      <c r="I2" s="33">
        <v>45691</v>
      </c>
    </row>
    <row r="3" spans="2:9" ht="19.149999999999999" customHeight="1">
      <c r="B3" s="25"/>
      <c r="C3" s="22" t="s">
        <v>7</v>
      </c>
      <c r="D3" s="22"/>
      <c r="E3" s="22"/>
      <c r="F3" s="30"/>
      <c r="G3" s="31"/>
      <c r="H3" s="30"/>
      <c r="I3" s="34"/>
    </row>
    <row r="4" spans="2:9" ht="16.149999999999999" customHeight="1">
      <c r="B4" s="25"/>
      <c r="C4" s="22" t="s">
        <v>8</v>
      </c>
      <c r="D4" s="22"/>
      <c r="E4" s="22"/>
      <c r="F4" s="30"/>
      <c r="G4" s="31"/>
      <c r="H4" s="32" t="s">
        <v>9</v>
      </c>
      <c r="I4" s="23" t="s">
        <v>10</v>
      </c>
    </row>
    <row r="5" spans="2:9" ht="15" customHeight="1">
      <c r="B5" s="26"/>
      <c r="C5" s="22" t="s">
        <v>11</v>
      </c>
      <c r="D5" s="22"/>
      <c r="E5" s="22"/>
      <c r="F5" s="30"/>
      <c r="G5" s="31"/>
      <c r="H5" s="32"/>
      <c r="I5" s="23"/>
    </row>
    <row r="6" spans="2:9" ht="15.6" customHeight="1">
      <c r="B6" s="9" t="s">
        <v>12</v>
      </c>
      <c r="C6" s="27" t="s">
        <v>13</v>
      </c>
      <c r="D6" s="28"/>
      <c r="E6" s="28"/>
      <c r="F6" s="28"/>
      <c r="G6" s="28"/>
      <c r="H6" s="28"/>
      <c r="I6" s="29"/>
    </row>
    <row r="7" spans="2:9" ht="31.9" customHeight="1"/>
    <row r="8" spans="2:9" ht="31.9" customHeight="1"/>
    <row r="9" spans="2:9" ht="31.9" customHeight="1">
      <c r="B9" s="20" t="s">
        <v>14</v>
      </c>
      <c r="C9" s="20"/>
      <c r="D9" s="20"/>
      <c r="E9" s="20"/>
    </row>
    <row r="10" spans="2:9" ht="31.9" customHeight="1">
      <c r="B10" s="4" t="s">
        <v>15</v>
      </c>
      <c r="C10" s="4" t="s">
        <v>16</v>
      </c>
      <c r="D10" s="4" t="s">
        <v>17</v>
      </c>
      <c r="E10" s="4" t="s">
        <v>18</v>
      </c>
    </row>
    <row r="11" spans="2:9" ht="28.15" customHeight="1">
      <c r="B11" s="6" t="s">
        <v>19</v>
      </c>
      <c r="C11" s="6">
        <v>10</v>
      </c>
      <c r="D11" s="6">
        <v>114</v>
      </c>
      <c r="E11" s="7">
        <f t="shared" ref="E11:E16" si="0">C11/D11</f>
        <v>8.771929824561403E-2</v>
      </c>
    </row>
    <row r="12" spans="2:9" ht="28.15" customHeight="1">
      <c r="B12" s="6" t="s">
        <v>20</v>
      </c>
      <c r="C12" s="6">
        <v>5</v>
      </c>
      <c r="D12" s="6">
        <v>9</v>
      </c>
      <c r="E12" s="7">
        <f t="shared" si="0"/>
        <v>0.55555555555555558</v>
      </c>
    </row>
    <row r="13" spans="2:9" ht="28.15" customHeight="1">
      <c r="B13" s="6" t="s">
        <v>21</v>
      </c>
      <c r="C13" s="6">
        <v>20</v>
      </c>
      <c r="D13" s="6">
        <v>53</v>
      </c>
      <c r="E13" s="7">
        <f t="shared" si="0"/>
        <v>0.37735849056603776</v>
      </c>
    </row>
    <row r="14" spans="2:9" ht="28.15" customHeight="1">
      <c r="B14" s="6" t="s">
        <v>22</v>
      </c>
      <c r="C14" s="6">
        <v>10</v>
      </c>
      <c r="D14" s="6">
        <v>66</v>
      </c>
      <c r="E14" s="7">
        <f t="shared" si="0"/>
        <v>0.15151515151515152</v>
      </c>
    </row>
    <row r="15" spans="2:9" ht="28.9" customHeight="1">
      <c r="B15" s="6" t="s">
        <v>23</v>
      </c>
      <c r="C15" s="6">
        <v>10</v>
      </c>
      <c r="D15" s="6">
        <v>14</v>
      </c>
      <c r="E15" s="7">
        <f t="shared" si="0"/>
        <v>0.7142857142857143</v>
      </c>
    </row>
    <row r="16" spans="2:9" ht="28.9" customHeight="1">
      <c r="B16" s="6" t="s">
        <v>24</v>
      </c>
      <c r="C16" s="6">
        <v>2</v>
      </c>
      <c r="D16" s="6">
        <v>9</v>
      </c>
      <c r="E16" s="7">
        <f t="shared" si="0"/>
        <v>0.22222222222222221</v>
      </c>
    </row>
    <row r="17" spans="2:5" ht="28.9" customHeight="1">
      <c r="B17" s="19" t="s">
        <v>25</v>
      </c>
      <c r="C17" s="8">
        <f>SUM(C11:C16)</f>
        <v>57</v>
      </c>
      <c r="D17" s="8">
        <f>SUM(D11:D16)</f>
        <v>265</v>
      </c>
      <c r="E17" s="67">
        <f>SUM(E11:E16)</f>
        <v>2.1086564323902954</v>
      </c>
    </row>
    <row r="18" spans="2:5" ht="28.9" customHeight="1">
      <c r="B18" s="3" t="s">
        <v>26</v>
      </c>
      <c r="C18" s="2">
        <f>AVERAGE(C11:C16)</f>
        <v>9.5</v>
      </c>
      <c r="D18" s="2">
        <f>AVERAGE(D11:D16)</f>
        <v>44.166666666666664</v>
      </c>
      <c r="E18" s="2">
        <f>AVERAGE(E11:E16)</f>
        <v>0.35144273873171589</v>
      </c>
    </row>
    <row r="19" spans="2:5" ht="28.9" customHeight="1"/>
    <row r="20" spans="2:5" ht="28.9" customHeight="1"/>
    <row r="21" spans="2:5" ht="28.9" customHeight="1">
      <c r="B21" s="21" t="s">
        <v>27</v>
      </c>
      <c r="C21" s="21"/>
      <c r="D21" s="21"/>
      <c r="E21" s="21"/>
    </row>
    <row r="22" spans="2:5" ht="28.9" customHeight="1">
      <c r="B22" s="5" t="s">
        <v>15</v>
      </c>
      <c r="C22" s="5" t="s">
        <v>16</v>
      </c>
      <c r="D22" s="5" t="s">
        <v>17</v>
      </c>
      <c r="E22" s="5" t="s">
        <v>18</v>
      </c>
    </row>
    <row r="23" spans="2:5" ht="30.6" customHeight="1">
      <c r="B23" s="2" t="s">
        <v>28</v>
      </c>
      <c r="C23" s="2">
        <v>10</v>
      </c>
      <c r="D23" s="2">
        <v>55</v>
      </c>
      <c r="E23" s="2">
        <f>C23/D23</f>
        <v>0.18181818181818182</v>
      </c>
    </row>
    <row r="24" spans="2:5" ht="30.6" customHeight="1">
      <c r="B24" s="2" t="s">
        <v>19</v>
      </c>
      <c r="C24" s="2">
        <v>1</v>
      </c>
      <c r="D24" s="2">
        <v>71</v>
      </c>
      <c r="E24" s="2">
        <f>C24/D24</f>
        <v>1.4084507042253521E-2</v>
      </c>
    </row>
    <row r="25" spans="2:5" ht="30.6" customHeight="1">
      <c r="B25" s="2" t="s">
        <v>29</v>
      </c>
      <c r="C25" s="2">
        <v>4</v>
      </c>
      <c r="D25" s="2">
        <v>41</v>
      </c>
      <c r="E25" s="2">
        <f>C25/D25</f>
        <v>9.7560975609756101E-2</v>
      </c>
    </row>
    <row r="26" spans="2:5" ht="30.6" customHeight="1">
      <c r="B26" s="2" t="s">
        <v>30</v>
      </c>
      <c r="C26" s="2">
        <v>5</v>
      </c>
      <c r="D26" s="2">
        <v>9</v>
      </c>
      <c r="E26" s="2">
        <f>C26/D26</f>
        <v>0.55555555555555558</v>
      </c>
    </row>
    <row r="27" spans="2:5" ht="30.6" customHeight="1">
      <c r="B27" s="2" t="s">
        <v>31</v>
      </c>
      <c r="C27" s="2">
        <v>5</v>
      </c>
      <c r="D27" s="2">
        <v>13</v>
      </c>
      <c r="E27" s="2">
        <f>C27/D27</f>
        <v>0.38461538461538464</v>
      </c>
    </row>
    <row r="28" spans="2:5" ht="30.6" customHeight="1">
      <c r="B28" s="2" t="s">
        <v>32</v>
      </c>
      <c r="C28" s="2">
        <v>20</v>
      </c>
      <c r="D28" s="2">
        <v>92</v>
      </c>
      <c r="E28" s="2">
        <f>C28/D28</f>
        <v>0.21739130434782608</v>
      </c>
    </row>
    <row r="29" spans="2:5" ht="30.6" customHeight="1">
      <c r="B29" s="2" t="s">
        <v>33</v>
      </c>
      <c r="C29" s="2">
        <v>10</v>
      </c>
      <c r="D29" s="2">
        <v>105</v>
      </c>
      <c r="E29" s="2">
        <f>C29/D29</f>
        <v>9.5238095238095233E-2</v>
      </c>
    </row>
    <row r="30" spans="2:5" ht="30.6" customHeight="1">
      <c r="B30" s="2" t="s">
        <v>34</v>
      </c>
      <c r="C30" s="2">
        <v>5</v>
      </c>
      <c r="D30" s="2">
        <v>14</v>
      </c>
      <c r="E30" s="2">
        <f>C30/D30</f>
        <v>0.35714285714285715</v>
      </c>
    </row>
    <row r="31" spans="2:5" ht="30.6" customHeight="1">
      <c r="B31" s="2" t="s">
        <v>23</v>
      </c>
      <c r="C31" s="2">
        <v>1</v>
      </c>
      <c r="D31" s="2">
        <v>14</v>
      </c>
      <c r="E31" s="2">
        <f>C31/D31</f>
        <v>7.1428571428571425E-2</v>
      </c>
    </row>
    <row r="32" spans="2:5" ht="30.6" customHeight="1">
      <c r="B32" s="2" t="s">
        <v>35</v>
      </c>
      <c r="C32" s="2">
        <v>2</v>
      </c>
      <c r="D32" s="2">
        <v>11</v>
      </c>
      <c r="E32" s="2">
        <f>C32/D32</f>
        <v>0.18181818181818182</v>
      </c>
    </row>
    <row r="33" spans="2:5" ht="15">
      <c r="B33" s="68" t="s">
        <v>25</v>
      </c>
      <c r="C33" s="68">
        <f>SUM(C23:C32)</f>
        <v>63</v>
      </c>
      <c r="D33" s="68">
        <f>SUM(D23:D32)</f>
        <v>425</v>
      </c>
      <c r="E33" s="68">
        <f>SUM(E23:E32)</f>
        <v>2.1566536146166637</v>
      </c>
    </row>
    <row r="34" spans="2:5" ht="15">
      <c r="B34" s="68" t="s">
        <v>26</v>
      </c>
      <c r="C34" s="68">
        <f>AVERAGE(C23:C32)</f>
        <v>6.3</v>
      </c>
      <c r="D34" s="68">
        <f>AVERAGE(D23:D32)</f>
        <v>42.5</v>
      </c>
      <c r="E34" s="68">
        <f>AVERAGE(E23:E32)</f>
        <v>0.21566536146166637</v>
      </c>
    </row>
  </sheetData>
  <mergeCells count="15">
    <mergeCell ref="B9:E9"/>
    <mergeCell ref="B21:E21"/>
    <mergeCell ref="C1:I1"/>
    <mergeCell ref="I4:I5"/>
    <mergeCell ref="B2:B5"/>
    <mergeCell ref="C6:I6"/>
    <mergeCell ref="F2:F5"/>
    <mergeCell ref="G2:G5"/>
    <mergeCell ref="H2:H3"/>
    <mergeCell ref="H4:H5"/>
    <mergeCell ref="I2:I3"/>
    <mergeCell ref="C2:E2"/>
    <mergeCell ref="C3:E3"/>
    <mergeCell ref="C4:E4"/>
    <mergeCell ref="C5:E5"/>
  </mergeCells>
  <hyperlinks>
    <hyperlink ref="C6" r:id="rId1" xr:uid="{ADA5F3C6-95FF-4E90-94DE-9553A31860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135B2-E65F-4B80-8E3C-9FD1A94BD16C}">
  <dimension ref="E1:L29"/>
  <sheetViews>
    <sheetView workbookViewId="0">
      <selection activeCell="C10" sqref="C10"/>
    </sheetView>
  </sheetViews>
  <sheetFormatPr defaultColWidth="11.42578125" defaultRowHeight="14.45"/>
  <cols>
    <col min="5" max="5" width="11.28515625" bestFit="1" customWidth="1"/>
    <col min="6" max="6" width="24.7109375" bestFit="1" customWidth="1"/>
    <col min="7" max="7" width="18.28515625" customWidth="1"/>
    <col min="10" max="10" width="15.42578125" customWidth="1"/>
    <col min="11" max="11" width="15.140625" customWidth="1"/>
    <col min="12" max="12" width="13.140625" customWidth="1"/>
  </cols>
  <sheetData>
    <row r="1" spans="5:12" ht="15">
      <c r="E1" s="18" t="s">
        <v>0</v>
      </c>
      <c r="F1" s="32" t="s">
        <v>36</v>
      </c>
      <c r="G1" s="42"/>
      <c r="H1" s="42"/>
      <c r="I1" s="42"/>
      <c r="J1" s="42"/>
      <c r="K1" s="42"/>
      <c r="L1" s="43"/>
    </row>
    <row r="2" spans="5:12" ht="15">
      <c r="E2" s="30" t="s">
        <v>2</v>
      </c>
      <c r="F2" s="38" t="s">
        <v>3</v>
      </c>
      <c r="G2" s="38"/>
      <c r="H2" s="38"/>
      <c r="I2" s="30" t="s">
        <v>4</v>
      </c>
      <c r="J2" s="22" t="s">
        <v>5</v>
      </c>
      <c r="K2" s="30" t="s">
        <v>6</v>
      </c>
      <c r="L2" s="33">
        <v>45691</v>
      </c>
    </row>
    <row r="3" spans="5:12" ht="15">
      <c r="E3" s="30"/>
      <c r="F3" s="38" t="s">
        <v>7</v>
      </c>
      <c r="G3" s="38"/>
      <c r="H3" s="38"/>
      <c r="I3" s="30"/>
      <c r="J3" s="22"/>
      <c r="K3" s="30"/>
      <c r="L3" s="34"/>
    </row>
    <row r="4" spans="5:12" ht="15">
      <c r="E4" s="30"/>
      <c r="F4" s="38" t="s">
        <v>8</v>
      </c>
      <c r="G4" s="38"/>
      <c r="H4" s="38"/>
      <c r="I4" s="30"/>
      <c r="J4" s="22"/>
      <c r="K4" s="32" t="s">
        <v>9</v>
      </c>
      <c r="L4" s="23" t="s">
        <v>10</v>
      </c>
    </row>
    <row r="5" spans="5:12" ht="15">
      <c r="E5" s="30"/>
      <c r="F5" s="38" t="s">
        <v>11</v>
      </c>
      <c r="G5" s="38"/>
      <c r="H5" s="38"/>
      <c r="I5" s="30"/>
      <c r="J5" s="22"/>
      <c r="K5" s="32"/>
      <c r="L5" s="23"/>
    </row>
    <row r="6" spans="5:12" ht="15">
      <c r="E6" s="8" t="s">
        <v>12</v>
      </c>
      <c r="F6" s="39" t="s">
        <v>13</v>
      </c>
      <c r="G6" s="40"/>
      <c r="H6" s="40"/>
      <c r="I6" s="40"/>
      <c r="J6" s="40"/>
      <c r="K6" s="40"/>
      <c r="L6" s="41"/>
    </row>
    <row r="9" spans="5:12" ht="34.15" customHeight="1">
      <c r="F9" s="13" t="s">
        <v>15</v>
      </c>
      <c r="G9" s="13" t="s">
        <v>16</v>
      </c>
      <c r="H9" s="13" t="s">
        <v>17</v>
      </c>
      <c r="I9" s="13" t="s">
        <v>18</v>
      </c>
      <c r="J9" s="37" t="s">
        <v>37</v>
      </c>
      <c r="K9" s="37"/>
    </row>
    <row r="10" spans="5:12" ht="34.15" customHeight="1">
      <c r="F10" s="46" t="s">
        <v>38</v>
      </c>
      <c r="G10" s="46"/>
      <c r="H10" s="46"/>
      <c r="I10" s="46"/>
      <c r="J10" s="46"/>
      <c r="K10" s="46"/>
    </row>
    <row r="11" spans="5:12" ht="46.15" customHeight="1">
      <c r="F11" s="3" t="s">
        <v>19</v>
      </c>
      <c r="G11" s="6">
        <f>'Estimacion 6.2'!C11</f>
        <v>10</v>
      </c>
      <c r="H11" s="6">
        <f>'Estimacion 6.2'!D11</f>
        <v>114</v>
      </c>
      <c r="I11" s="3">
        <f>'Estimacion 6.2'!E11</f>
        <v>8.771929824561403E-2</v>
      </c>
      <c r="J11" s="31" t="s">
        <v>39</v>
      </c>
      <c r="K11" s="31"/>
    </row>
    <row r="12" spans="5:12" ht="55.15" customHeight="1">
      <c r="F12" s="3" t="s">
        <v>20</v>
      </c>
      <c r="G12" s="6">
        <f>'Estimacion 6.2'!C12</f>
        <v>5</v>
      </c>
      <c r="H12" s="6">
        <f>'Estimacion 6.2'!D12</f>
        <v>9</v>
      </c>
      <c r="I12" s="3">
        <f>'Estimacion 6.2'!E12</f>
        <v>0.55555555555555558</v>
      </c>
      <c r="J12" s="35" t="s">
        <v>40</v>
      </c>
      <c r="K12" s="36"/>
    </row>
    <row r="13" spans="5:12" ht="53.45" customHeight="1">
      <c r="F13" s="3" t="s">
        <v>21</v>
      </c>
      <c r="G13" s="6">
        <f>'Estimacion 6.2'!C13</f>
        <v>20</v>
      </c>
      <c r="H13" s="6">
        <f>'Estimacion 6.2'!D13</f>
        <v>53</v>
      </c>
      <c r="I13" s="3">
        <f>'Estimacion 6.2'!E13</f>
        <v>0.37735849056603776</v>
      </c>
      <c r="J13" s="35" t="s">
        <v>41</v>
      </c>
      <c r="K13" s="36"/>
    </row>
    <row r="14" spans="5:12" ht="40.9" customHeight="1">
      <c r="F14" s="3" t="s">
        <v>22</v>
      </c>
      <c r="G14" s="6">
        <f>'Estimacion 6.2'!C14</f>
        <v>10</v>
      </c>
      <c r="H14" s="6">
        <f>'Estimacion 6.2'!D14</f>
        <v>66</v>
      </c>
      <c r="I14" s="3">
        <f>'Estimacion 6.2'!E14</f>
        <v>0.15151515151515152</v>
      </c>
      <c r="J14" s="35" t="s">
        <v>42</v>
      </c>
      <c r="K14" s="36"/>
    </row>
    <row r="15" spans="5:12" ht="43.15" customHeight="1">
      <c r="F15" s="3" t="s">
        <v>23</v>
      </c>
      <c r="G15" s="6">
        <f>'Estimacion 6.2'!C15</f>
        <v>10</v>
      </c>
      <c r="H15" s="6">
        <f>'Estimacion 6.2'!D15</f>
        <v>14</v>
      </c>
      <c r="I15" s="3">
        <f>'Estimacion 6.2'!E15</f>
        <v>0.7142857142857143</v>
      </c>
      <c r="J15" s="35" t="s">
        <v>43</v>
      </c>
      <c r="K15" s="36"/>
    </row>
    <row r="16" spans="5:12" ht="41.45" customHeight="1">
      <c r="F16" s="11" t="s">
        <v>24</v>
      </c>
      <c r="G16" s="12">
        <f>'Estimacion 6.2'!C16</f>
        <v>2</v>
      </c>
      <c r="H16" s="6">
        <f>'Estimacion 6.2'!D16</f>
        <v>9</v>
      </c>
      <c r="I16" s="11">
        <f>'Estimacion 6.2'!E16</f>
        <v>0.22222222222222221</v>
      </c>
      <c r="J16" s="44" t="s">
        <v>44</v>
      </c>
      <c r="K16" s="44"/>
    </row>
    <row r="17" spans="6:11" ht="41.45" customHeight="1">
      <c r="F17" s="3" t="s">
        <v>45</v>
      </c>
      <c r="G17" s="3">
        <f>SUM(G11:G16)</f>
        <v>57</v>
      </c>
      <c r="H17" s="3">
        <f>SUM(H11:H16)</f>
        <v>265</v>
      </c>
      <c r="I17" s="3">
        <f>SUM(I11:I16)</f>
        <v>2.1086564323902954</v>
      </c>
      <c r="J17" s="31"/>
      <c r="K17" s="31"/>
    </row>
    <row r="18" spans="6:11" ht="18.600000000000001" customHeight="1">
      <c r="F18" s="45" t="s">
        <v>46</v>
      </c>
      <c r="G18" s="45"/>
      <c r="H18" s="45"/>
      <c r="I18" s="45"/>
      <c r="J18" s="45"/>
      <c r="K18" s="45"/>
    </row>
    <row r="19" spans="6:11" ht="29.45" customHeight="1">
      <c r="F19" s="3" t="str">
        <f>'Estimacion 6.2'!B23</f>
        <v>Team.java</v>
      </c>
      <c r="G19" s="3">
        <f>'Estimacion 6.2'!C23</f>
        <v>10</v>
      </c>
      <c r="H19" s="3">
        <f>'Estimacion 6.2'!D23</f>
        <v>55</v>
      </c>
      <c r="I19" s="3">
        <f>'Estimacion 6.2'!E23</f>
        <v>0.18181818181818182</v>
      </c>
      <c r="J19" s="31" t="s">
        <v>47</v>
      </c>
      <c r="K19" s="31"/>
    </row>
    <row r="20" spans="6:11" ht="58.15" customHeight="1">
      <c r="F20" s="3" t="str">
        <f>'Estimacion 6.2'!B24</f>
        <v>Player.java</v>
      </c>
      <c r="G20" s="3">
        <f>'Estimacion 6.2'!C24</f>
        <v>1</v>
      </c>
      <c r="H20" s="3">
        <f>'Estimacion 6.2'!D24</f>
        <v>71</v>
      </c>
      <c r="I20" s="3">
        <f>'Estimacion 6.2'!E24</f>
        <v>1.4084507042253521E-2</v>
      </c>
      <c r="J20" s="31" t="s">
        <v>48</v>
      </c>
      <c r="K20" s="31"/>
    </row>
    <row r="21" spans="6:11" ht="46.9" customHeight="1">
      <c r="F21" s="11" t="str">
        <f>'Estimacion 6.2'!B25</f>
        <v>TeamPlayer.java</v>
      </c>
      <c r="G21" s="3">
        <f>'Estimacion 6.2'!C25</f>
        <v>4</v>
      </c>
      <c r="H21" s="3">
        <f>'Estimacion 6.2'!D25</f>
        <v>41</v>
      </c>
      <c r="I21" s="3">
        <f>'Estimacion 6.2'!E25</f>
        <v>9.7560975609756101E-2</v>
      </c>
      <c r="J21" s="31" t="s">
        <v>49</v>
      </c>
      <c r="K21" s="31"/>
    </row>
    <row r="22" spans="6:11" ht="39" customHeight="1">
      <c r="F22" s="11" t="str">
        <f>'Estimacion 6.2'!B26</f>
        <v>TeamRepository.java</v>
      </c>
      <c r="G22" s="14">
        <f>'Estimacion 6.2'!C26</f>
        <v>5</v>
      </c>
      <c r="H22" s="3">
        <f>'Estimacion 6.2'!D26</f>
        <v>9</v>
      </c>
      <c r="I22" s="3">
        <f>'Estimacion 6.2'!E26</f>
        <v>0.55555555555555558</v>
      </c>
      <c r="J22" s="31" t="s">
        <v>50</v>
      </c>
      <c r="K22" s="31"/>
    </row>
    <row r="23" spans="6:11" ht="57" customHeight="1">
      <c r="F23" s="6" t="str">
        <f>'Estimacion 6.2'!B27</f>
        <v>TeamPlayerRepository.java</v>
      </c>
      <c r="G23" s="14">
        <f>'Estimacion 6.2'!C27</f>
        <v>5</v>
      </c>
      <c r="H23" s="3">
        <f>'Estimacion 6.2'!D27</f>
        <v>13</v>
      </c>
      <c r="I23" s="3">
        <f>'Estimacion 6.2'!E27</f>
        <v>0.38461538461538464</v>
      </c>
      <c r="J23" s="31" t="s">
        <v>51</v>
      </c>
      <c r="K23" s="31"/>
    </row>
    <row r="24" spans="6:11" ht="35.450000000000003" customHeight="1">
      <c r="F24" s="15" t="str">
        <f>'Estimacion 6.2'!B28</f>
        <v>TeamService.java</v>
      </c>
      <c r="G24" s="3">
        <f>'Estimacion 6.2'!C28</f>
        <v>20</v>
      </c>
      <c r="H24" s="3">
        <f>'Estimacion 6.2'!D28</f>
        <v>92</v>
      </c>
      <c r="I24" s="3">
        <f>'Estimacion 6.2'!E28</f>
        <v>0.21739130434782608</v>
      </c>
      <c r="J24" s="31" t="s">
        <v>52</v>
      </c>
      <c r="K24" s="31"/>
    </row>
    <row r="25" spans="6:11" ht="36.6" customHeight="1">
      <c r="F25" s="3" t="str">
        <f>'Estimacion 6.2'!B29</f>
        <v>TeamController.java</v>
      </c>
      <c r="G25" s="3">
        <f>'Estimacion 6.2'!C29</f>
        <v>10</v>
      </c>
      <c r="H25" s="3">
        <f>'Estimacion 6.2'!D29</f>
        <v>105</v>
      </c>
      <c r="I25" s="3">
        <f>'Estimacion 6.2'!E29</f>
        <v>9.5238095238095233E-2</v>
      </c>
      <c r="J25" s="31" t="s">
        <v>53</v>
      </c>
      <c r="K25" s="31"/>
    </row>
    <row r="26" spans="6:11" ht="36.6" customHeight="1">
      <c r="F26" s="3" t="str">
        <f>'Estimacion 6.2'!B30</f>
        <v>PlayerFeignClient.java</v>
      </c>
      <c r="G26" s="3">
        <f>'Estimacion 6.2'!C30</f>
        <v>5</v>
      </c>
      <c r="H26" s="3">
        <f>'Estimacion 6.2'!D30</f>
        <v>14</v>
      </c>
      <c r="I26" s="3">
        <f>'Estimacion 6.2'!E30</f>
        <v>0.35714285714285715</v>
      </c>
      <c r="J26" s="31" t="s">
        <v>54</v>
      </c>
      <c r="K26" s="31"/>
    </row>
    <row r="27" spans="6:11" ht="26.45" customHeight="1">
      <c r="F27" s="3" t="str">
        <f>'Estimacion 6.2'!B31</f>
        <v>Validations.java</v>
      </c>
      <c r="G27" s="3">
        <f>'Estimacion 6.2'!C31</f>
        <v>1</v>
      </c>
      <c r="H27" s="3">
        <f>'Estimacion 6.2'!D31</f>
        <v>14</v>
      </c>
      <c r="I27" s="3">
        <f>'Estimacion 6.2'!E31</f>
        <v>7.1428571428571425E-2</v>
      </c>
      <c r="J27" s="31" t="s">
        <v>55</v>
      </c>
      <c r="K27" s="31"/>
    </row>
    <row r="28" spans="6:11" ht="57" customHeight="1">
      <c r="F28" s="11" t="str">
        <f>'Estimacion 6.2'!B32</f>
        <v>TeamApplication.java</v>
      </c>
      <c r="G28" s="11">
        <f>'Estimacion 6.2'!C32</f>
        <v>2</v>
      </c>
      <c r="H28" s="11">
        <f>'Estimacion 6.2'!D32</f>
        <v>11</v>
      </c>
      <c r="I28" s="11">
        <f>'Estimacion 6.2'!E32</f>
        <v>0.18181818181818182</v>
      </c>
      <c r="J28" s="44" t="s">
        <v>56</v>
      </c>
      <c r="K28" s="44"/>
    </row>
    <row r="29" spans="6:11" ht="14.45" customHeight="1">
      <c r="F29" s="2" t="s">
        <v>25</v>
      </c>
      <c r="G29" s="2">
        <f>SUM(G19:G28)</f>
        <v>63</v>
      </c>
      <c r="H29" s="2">
        <f>SUM(H19:H28)</f>
        <v>425</v>
      </c>
      <c r="I29" s="2">
        <f>SUM(I19:I28)</f>
        <v>2.1566536146166637</v>
      </c>
      <c r="J29" s="69" t="s">
        <v>57</v>
      </c>
      <c r="K29" s="48"/>
    </row>
  </sheetData>
  <mergeCells count="34">
    <mergeCell ref="J29:K29"/>
    <mergeCell ref="J17:K17"/>
    <mergeCell ref="J26:K26"/>
    <mergeCell ref="J28:K28"/>
    <mergeCell ref="J27:K27"/>
    <mergeCell ref="F1:L1"/>
    <mergeCell ref="J21:K21"/>
    <mergeCell ref="J22:K22"/>
    <mergeCell ref="J23:K23"/>
    <mergeCell ref="J24:K24"/>
    <mergeCell ref="J25:K25"/>
    <mergeCell ref="J15:K15"/>
    <mergeCell ref="J16:K16"/>
    <mergeCell ref="F18:K18"/>
    <mergeCell ref="J19:K19"/>
    <mergeCell ref="J20:K20"/>
    <mergeCell ref="F10:K10"/>
    <mergeCell ref="J11:K11"/>
    <mergeCell ref="J12:K12"/>
    <mergeCell ref="J13:K13"/>
    <mergeCell ref="J14:K14"/>
    <mergeCell ref="J9:K9"/>
    <mergeCell ref="E2:E5"/>
    <mergeCell ref="I2:I5"/>
    <mergeCell ref="F2:H2"/>
    <mergeCell ref="F3:H3"/>
    <mergeCell ref="F4:H4"/>
    <mergeCell ref="F5:H5"/>
    <mergeCell ref="F6:L6"/>
    <mergeCell ref="J2:J5"/>
    <mergeCell ref="K2:K3"/>
    <mergeCell ref="L2:L3"/>
    <mergeCell ref="K4:K5"/>
    <mergeCell ref="L4:L5"/>
  </mergeCells>
  <hyperlinks>
    <hyperlink ref="F6" r:id="rId1" xr:uid="{649EE566-5DB5-41CF-A99E-33A5314522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B40C-B253-4481-A929-102935CD694F}">
  <dimension ref="E1:L29"/>
  <sheetViews>
    <sheetView topLeftCell="B1" workbookViewId="0">
      <selection activeCell="K8" sqref="K8"/>
    </sheetView>
  </sheetViews>
  <sheetFormatPr defaultColWidth="11.42578125" defaultRowHeight="14.45"/>
  <cols>
    <col min="5" max="5" width="19" customWidth="1"/>
    <col min="6" max="6" width="13.7109375" customWidth="1"/>
    <col min="7" max="7" width="58.7109375" customWidth="1"/>
    <col min="9" max="9" width="13" customWidth="1"/>
    <col min="12" max="12" width="12.85546875" customWidth="1"/>
  </cols>
  <sheetData>
    <row r="1" spans="5:12" ht="15" customHeight="1">
      <c r="E1" s="18" t="s">
        <v>0</v>
      </c>
      <c r="F1" s="32" t="s">
        <v>58</v>
      </c>
      <c r="G1" s="42"/>
      <c r="H1" s="42"/>
      <c r="I1" s="42"/>
      <c r="J1" s="42"/>
      <c r="K1" s="42"/>
      <c r="L1" s="43"/>
    </row>
    <row r="2" spans="5:12" ht="15" customHeight="1">
      <c r="E2" s="30" t="s">
        <v>2</v>
      </c>
      <c r="F2" s="38" t="s">
        <v>3</v>
      </c>
      <c r="G2" s="38"/>
      <c r="H2" s="38"/>
      <c r="I2" s="30" t="s">
        <v>4</v>
      </c>
      <c r="J2" s="22" t="s">
        <v>5</v>
      </c>
      <c r="K2" s="30" t="s">
        <v>6</v>
      </c>
      <c r="L2" s="33">
        <v>45691</v>
      </c>
    </row>
    <row r="3" spans="5:12" ht="15" customHeight="1">
      <c r="E3" s="30"/>
      <c r="F3" s="38" t="s">
        <v>7</v>
      </c>
      <c r="G3" s="38"/>
      <c r="H3" s="38"/>
      <c r="I3" s="30"/>
      <c r="J3" s="22"/>
      <c r="K3" s="30"/>
      <c r="L3" s="34"/>
    </row>
    <row r="4" spans="5:12" ht="15">
      <c r="E4" s="30"/>
      <c r="F4" s="38" t="s">
        <v>8</v>
      </c>
      <c r="G4" s="38"/>
      <c r="H4" s="38"/>
      <c r="I4" s="30"/>
      <c r="J4" s="22"/>
      <c r="K4" s="32" t="s">
        <v>9</v>
      </c>
      <c r="L4" s="23" t="s">
        <v>10</v>
      </c>
    </row>
    <row r="5" spans="5:12" ht="15">
      <c r="E5" s="30"/>
      <c r="F5" s="38" t="s">
        <v>11</v>
      </c>
      <c r="G5" s="38"/>
      <c r="H5" s="38"/>
      <c r="I5" s="30"/>
      <c r="J5" s="22"/>
      <c r="K5" s="32"/>
      <c r="L5" s="23"/>
    </row>
    <row r="6" spans="5:12" ht="15">
      <c r="E6" s="8" t="s">
        <v>12</v>
      </c>
      <c r="F6" s="51" t="s">
        <v>13</v>
      </c>
      <c r="G6" s="40"/>
      <c r="H6" s="40"/>
      <c r="I6" s="40"/>
      <c r="J6" s="40"/>
      <c r="K6" s="40"/>
      <c r="L6" s="41"/>
    </row>
    <row r="7" spans="5:12" ht="15"/>
    <row r="8" spans="5:12" ht="15"/>
    <row r="9" spans="5:12" ht="15"/>
    <row r="10" spans="5:12" ht="29.25" customHeight="1">
      <c r="E10" s="10" t="s">
        <v>59</v>
      </c>
      <c r="F10" s="10" t="s">
        <v>17</v>
      </c>
      <c r="G10" s="10" t="s">
        <v>60</v>
      </c>
      <c r="H10" s="52" t="s">
        <v>61</v>
      </c>
      <c r="I10" s="52"/>
      <c r="J10" s="10" t="s">
        <v>62</v>
      </c>
      <c r="K10" s="10" t="s">
        <v>26</v>
      </c>
      <c r="L10" s="10" t="s">
        <v>63</v>
      </c>
    </row>
    <row r="11" spans="5:12" ht="15">
      <c r="E11" s="53" t="s">
        <v>38</v>
      </c>
      <c r="F11" s="53"/>
      <c r="G11" s="53"/>
      <c r="H11" s="53"/>
      <c r="I11" s="53"/>
      <c r="J11" s="53"/>
      <c r="K11" s="53"/>
      <c r="L11" s="53"/>
    </row>
    <row r="12" spans="5:12" ht="31.15" customHeight="1">
      <c r="E12" s="2" t="str">
        <f>'Estimacion 6.2'!B11</f>
        <v>Player.java</v>
      </c>
      <c r="F12" s="2">
        <f>'Estimacion 6.2'!D11</f>
        <v>114</v>
      </c>
      <c r="G12" s="16" t="str">
        <f>'Estimacion 6.3'!J11</f>
        <v>Entidad Jugador que crea los campos de la tabla "player" en la base de datos, junto con sus getters y setters</v>
      </c>
      <c r="H12" s="47" t="s">
        <v>64</v>
      </c>
      <c r="I12" s="48"/>
      <c r="J12" s="2">
        <f>K12*0.5</f>
        <v>5</v>
      </c>
      <c r="K12" s="2">
        <f>'Estimacion 6.2'!C11</f>
        <v>10</v>
      </c>
      <c r="L12" s="2">
        <f>K12*1.5</f>
        <v>15</v>
      </c>
    </row>
    <row r="13" spans="5:12" ht="31.15" customHeight="1">
      <c r="E13" s="2" t="str">
        <f>'Estimacion 6.2'!B12</f>
        <v>PlayerRepository.java</v>
      </c>
      <c r="F13" s="2">
        <f>'Estimacion 6.2'!D12</f>
        <v>9</v>
      </c>
      <c r="G13" s="16" t="str">
        <f>'Estimacion 6.3'!J12</f>
        <v>PlayerRepository gestiona la entidad Player con operaciones CRUD y permite buscar jugadores por su dorsal.</v>
      </c>
      <c r="H13" s="47" t="s">
        <v>64</v>
      </c>
      <c r="I13" s="48"/>
      <c r="J13" s="2">
        <f>K13*0.5</f>
        <v>2.5</v>
      </c>
      <c r="K13" s="2">
        <f>'Estimacion 6.2'!C12</f>
        <v>5</v>
      </c>
      <c r="L13" s="2">
        <f>K13*1.5</f>
        <v>7.5</v>
      </c>
    </row>
    <row r="14" spans="5:12" ht="31.15" customHeight="1">
      <c r="E14" s="2" t="str">
        <f>'Estimacion 6.2'!B13</f>
        <v>PlayerService.java</v>
      </c>
      <c r="F14" s="2">
        <f>'Estimacion 6.2'!D13</f>
        <v>53</v>
      </c>
      <c r="G14" s="16" t="str">
        <f>'Estimacion 6.3'!J13</f>
        <v>Contiene la lógica de negocio de la aplicación y la interacción con la base de datos a través del repositorio</v>
      </c>
      <c r="H14" s="49" t="s">
        <v>65</v>
      </c>
      <c r="I14" s="50"/>
      <c r="J14" s="2">
        <f>K14*0.5</f>
        <v>10</v>
      </c>
      <c r="K14" s="2">
        <f>'Estimacion 6.2'!C13</f>
        <v>20</v>
      </c>
      <c r="L14" s="2">
        <f>K14*1.5</f>
        <v>30</v>
      </c>
    </row>
    <row r="15" spans="5:12" ht="31.15" customHeight="1">
      <c r="E15" s="2" t="str">
        <f>'Estimacion 6.2'!B14</f>
        <v>PlayerController.java</v>
      </c>
      <c r="F15" s="2">
        <f>'Estimacion 6.2'!D14</f>
        <v>66</v>
      </c>
      <c r="G15" s="16" t="str">
        <f>'Estimacion 6.3'!J14</f>
        <v>Controlador que maneja todas las operaciones CRUD para la entidad Player</v>
      </c>
      <c r="H15" s="47" t="s">
        <v>64</v>
      </c>
      <c r="I15" s="48"/>
      <c r="J15" s="2">
        <f>K15*0.5</f>
        <v>5</v>
      </c>
      <c r="K15" s="2">
        <f>'Estimacion 6.2'!C14</f>
        <v>10</v>
      </c>
      <c r="L15" s="2">
        <f>K15*1.5</f>
        <v>15</v>
      </c>
    </row>
    <row r="16" spans="5:12" ht="31.15" customHeight="1">
      <c r="E16" s="2" t="str">
        <f>'Estimacion 6.2'!B15</f>
        <v>Validations.java</v>
      </c>
      <c r="F16" s="2">
        <f>'Estimacion 6.2'!D15</f>
        <v>14</v>
      </c>
      <c r="G16" s="16" t="str">
        <f>'Estimacion 6.3'!J15</f>
        <v>Función para manejar errores de validación en formularios o solicitudes HTTP</v>
      </c>
      <c r="H16" s="49" t="s">
        <v>66</v>
      </c>
      <c r="I16" s="50"/>
      <c r="J16" s="2">
        <f>K16*0.5</f>
        <v>5</v>
      </c>
      <c r="K16" s="2">
        <f>'Estimacion 6.2'!C15</f>
        <v>10</v>
      </c>
      <c r="L16" s="2">
        <f>K16*1.5</f>
        <v>15</v>
      </c>
    </row>
    <row r="17" spans="5:12" ht="31.15" customHeight="1">
      <c r="E17" s="17" t="str">
        <f>'Estimacion 6.2'!B16</f>
        <v>PlayerApplication.java</v>
      </c>
      <c r="F17" s="17">
        <f>'Estimacion 6.2'!D16</f>
        <v>9</v>
      </c>
      <c r="G17" s="16" t="str">
        <f>'Estimacion 6.3'!J16</f>
        <v xml:space="preserve">Función principal (main) del microservicio de Player </v>
      </c>
      <c r="H17" s="47" t="s">
        <v>64</v>
      </c>
      <c r="I17" s="48"/>
      <c r="J17" s="2">
        <f>K17*0.5</f>
        <v>1</v>
      </c>
      <c r="K17" s="17">
        <f>'Estimacion 6.2'!C16</f>
        <v>2</v>
      </c>
      <c r="L17" s="2">
        <f>K17*1.5</f>
        <v>3</v>
      </c>
    </row>
    <row r="18" spans="5:12" ht="15">
      <c r="E18" s="54" t="s">
        <v>46</v>
      </c>
      <c r="F18" s="54"/>
      <c r="G18" s="54"/>
      <c r="H18" s="54"/>
      <c r="I18" s="54"/>
      <c r="J18" s="54"/>
      <c r="K18" s="54"/>
      <c r="L18" s="54"/>
    </row>
    <row r="19" spans="5:12" ht="28.9" customHeight="1">
      <c r="E19" s="2" t="str">
        <f>'Estimacion 6.2'!B23</f>
        <v>Team.java</v>
      </c>
      <c r="F19" s="2">
        <f>'Estimacion 6.2'!C23</f>
        <v>10</v>
      </c>
      <c r="G19" s="16" t="str">
        <f>'Estimacion 6.3'!J19</f>
        <v>Define los atributos para la entidad de equipos</v>
      </c>
      <c r="H19" s="47" t="s">
        <v>64</v>
      </c>
      <c r="I19" s="48"/>
      <c r="J19" s="2">
        <f>K19*0.5</f>
        <v>5</v>
      </c>
      <c r="K19" s="2">
        <f>'Estimacion 6.2'!C23</f>
        <v>10</v>
      </c>
      <c r="L19" s="2">
        <f>K19*1.5</f>
        <v>15</v>
      </c>
    </row>
    <row r="20" spans="5:12" ht="28.9" customHeight="1">
      <c r="E20" s="2" t="str">
        <f>'Estimacion 6.2'!B24</f>
        <v>Player.java</v>
      </c>
      <c r="F20" s="2">
        <f>'Estimacion 6.2'!C24</f>
        <v>1</v>
      </c>
      <c r="G20" s="16" t="str">
        <f>'Estimacion 6.3'!J20</f>
        <v>Define un modelo con atributos sin acceso a la base de datos, para interactuar con el microservicio de estudiante</v>
      </c>
      <c r="H20" s="47" t="s">
        <v>64</v>
      </c>
      <c r="I20" s="48"/>
      <c r="J20" s="2">
        <f>K20*0.5</f>
        <v>0.5</v>
      </c>
      <c r="K20" s="2">
        <f>'Estimacion 6.2'!C24</f>
        <v>1</v>
      </c>
      <c r="L20" s="2">
        <f>K20*1.5</f>
        <v>1.5</v>
      </c>
    </row>
    <row r="21" spans="5:12" ht="28.9" customHeight="1">
      <c r="E21" s="2" t="str">
        <f>'Estimacion 6.2'!B25</f>
        <v>TeamPlayer.java</v>
      </c>
      <c r="F21" s="2">
        <f>'Estimacion 6.2'!C25</f>
        <v>4</v>
      </c>
      <c r="G21" s="16" t="str">
        <f>'Estimacion 6.3'!J21</f>
        <v>Define la entidad de quiebre para guardar la relación entre jugador y equipo</v>
      </c>
      <c r="H21" s="47" t="s">
        <v>64</v>
      </c>
      <c r="I21" s="48"/>
      <c r="J21" s="2">
        <f>K21*0.5</f>
        <v>2</v>
      </c>
      <c r="K21" s="2">
        <f>'Estimacion 6.2'!C25</f>
        <v>4</v>
      </c>
      <c r="L21" s="2">
        <f>K21*1.5</f>
        <v>6</v>
      </c>
    </row>
    <row r="22" spans="5:12" ht="28.9" customHeight="1">
      <c r="E22" s="2" t="str">
        <f>'Estimacion 6.2'!B26</f>
        <v>TeamRepository.java</v>
      </c>
      <c r="F22" s="2">
        <f>'Estimacion 6.2'!C26</f>
        <v>5</v>
      </c>
      <c r="G22" s="16" t="str">
        <f>'Estimacion 6.3'!J22</f>
        <v>Define la comunicación a la base  de datos, especificamente para equipos</v>
      </c>
      <c r="H22" s="47" t="s">
        <v>64</v>
      </c>
      <c r="I22" s="48"/>
      <c r="J22" s="2">
        <f>K22*0.5</f>
        <v>2.5</v>
      </c>
      <c r="K22" s="2">
        <f>'Estimacion 6.2'!C26</f>
        <v>5</v>
      </c>
      <c r="L22" s="2">
        <f>K22*1.5</f>
        <v>7.5</v>
      </c>
    </row>
    <row r="23" spans="5:12" ht="28.9" customHeight="1">
      <c r="E23" s="2" t="str">
        <f>'Estimacion 6.2'!B27</f>
        <v>TeamPlayerRepository.java</v>
      </c>
      <c r="F23" s="2">
        <f>'Estimacion 6.2'!C27</f>
        <v>5</v>
      </c>
      <c r="G23" s="16" t="str">
        <f>'Estimacion 6.3'!J23</f>
        <v>Define la comunicación a la base  de datos, especificamente para la relación entre jugador y equipos</v>
      </c>
      <c r="H23" s="47" t="s">
        <v>64</v>
      </c>
      <c r="I23" s="48"/>
      <c r="J23" s="2">
        <f>K23*0.5</f>
        <v>2.5</v>
      </c>
      <c r="K23" s="2">
        <f>'Estimacion 6.2'!C27</f>
        <v>5</v>
      </c>
      <c r="L23" s="2">
        <f>K23*1.5</f>
        <v>7.5</v>
      </c>
    </row>
    <row r="24" spans="5:12" ht="28.9" customHeight="1">
      <c r="E24" s="2" t="str">
        <f>'Estimacion 6.2'!B28</f>
        <v>TeamService.java</v>
      </c>
      <c r="F24" s="2">
        <f>'Estimacion 6.2'!C28</f>
        <v>20</v>
      </c>
      <c r="G24" s="16" t="str">
        <f>'Estimacion 6.3'!J24</f>
        <v>Define la lógica de negocios para gestionar un curso</v>
      </c>
      <c r="H24" s="47" t="s">
        <v>64</v>
      </c>
      <c r="I24" s="48"/>
      <c r="J24" s="2">
        <f>K24*0.5</f>
        <v>10</v>
      </c>
      <c r="K24" s="2">
        <f>'Estimacion 6.2'!C28</f>
        <v>20</v>
      </c>
      <c r="L24" s="2">
        <f>K24*1.5</f>
        <v>30</v>
      </c>
    </row>
    <row r="25" spans="5:12" ht="28.9" customHeight="1">
      <c r="E25" s="2" t="str">
        <f>'Estimacion 6.2'!B29</f>
        <v>TeamController.java</v>
      </c>
      <c r="F25" s="2">
        <f>'Estimacion 6.2'!C29</f>
        <v>10</v>
      </c>
      <c r="G25" s="16" t="str">
        <f>'Estimacion 6.3'!J25</f>
        <v>Permite establecer APIs accesibles desde el cliente.</v>
      </c>
      <c r="H25" s="47" t="s">
        <v>64</v>
      </c>
      <c r="I25" s="48"/>
      <c r="J25" s="2">
        <f>K25*0.5</f>
        <v>5</v>
      </c>
      <c r="K25" s="2">
        <f>'Estimacion 6.2'!C29</f>
        <v>10</v>
      </c>
      <c r="L25" s="2">
        <f>K25*1.5</f>
        <v>15</v>
      </c>
    </row>
    <row r="26" spans="5:12" ht="28.9" customHeight="1">
      <c r="E26" s="2" t="str">
        <f>'Estimacion 6.2'!B30</f>
        <v>PlayerFeignClient.java</v>
      </c>
      <c r="F26" s="2">
        <f>'Estimacion 6.2'!C30</f>
        <v>5</v>
      </c>
      <c r="G26" s="16" t="str">
        <f>'Estimacion 6.3'!J26</f>
        <v>PlayerFeignClient usa Feign para obtener jugadores por ID o listar todos.</v>
      </c>
      <c r="H26" s="47" t="s">
        <v>64</v>
      </c>
      <c r="I26" s="48"/>
      <c r="J26" s="2">
        <f>K26*0.5</f>
        <v>2.5</v>
      </c>
      <c r="K26" s="2">
        <f>'Estimacion 6.2'!C30</f>
        <v>5</v>
      </c>
      <c r="L26" s="2">
        <f>K26*1.5</f>
        <v>7.5</v>
      </c>
    </row>
    <row r="27" spans="5:12" ht="28.9" customHeight="1">
      <c r="E27" s="2" t="str">
        <f>'Estimacion 6.2'!B31</f>
        <v>Validations.java</v>
      </c>
      <c r="F27" s="2">
        <f>'Estimacion 6.2'!C31</f>
        <v>1</v>
      </c>
      <c r="G27" s="16" t="str">
        <f>'Estimacion 6.3'!J27</f>
        <v>Crea una excepción personalizada</v>
      </c>
      <c r="H27" s="49" t="s">
        <v>66</v>
      </c>
      <c r="I27" s="50"/>
      <c r="J27" s="2">
        <f>K27*0.5</f>
        <v>0.5</v>
      </c>
      <c r="K27" s="2">
        <f>'Estimacion 6.2'!C31</f>
        <v>1</v>
      </c>
      <c r="L27" s="2">
        <f>K27*1.5</f>
        <v>1.5</v>
      </c>
    </row>
    <row r="28" spans="5:12" ht="28.9" customHeight="1">
      <c r="E28" s="17" t="str">
        <f>'Estimacion 6.2'!B32</f>
        <v>TeamApplication.java</v>
      </c>
      <c r="F28" s="17">
        <f>'Estimacion 6.2'!C32</f>
        <v>2</v>
      </c>
      <c r="G28" s="16" t="str">
        <f>'Estimacion 6.3'!J28</f>
        <v>Se habilita Feign para que haya comunicación con el microservicio del jugador</v>
      </c>
      <c r="H28" s="47" t="s">
        <v>64</v>
      </c>
      <c r="I28" s="48"/>
      <c r="J28" s="2">
        <f>K28*0.5</f>
        <v>1</v>
      </c>
      <c r="K28" s="17">
        <f>'Estimacion 6.2'!C32</f>
        <v>2</v>
      </c>
      <c r="L28" s="2">
        <f>K28*1.5</f>
        <v>3</v>
      </c>
    </row>
    <row r="29" spans="5:12" ht="28.9" customHeight="1">
      <c r="E29" s="2" t="s">
        <v>67</v>
      </c>
      <c r="F29" s="2" t="s">
        <v>57</v>
      </c>
      <c r="G29" s="2" t="s">
        <v>57</v>
      </c>
      <c r="H29" s="47" t="s">
        <v>57</v>
      </c>
      <c r="I29" s="48"/>
      <c r="J29" s="2">
        <f>SUM(J12:J17,J19:J28)</f>
        <v>60</v>
      </c>
      <c r="K29" s="2">
        <f>SUM(K12:K17,K19:K28)</f>
        <v>120</v>
      </c>
      <c r="L29" s="2">
        <f>SUM(L12:L17,L19:L28)</f>
        <v>180</v>
      </c>
    </row>
  </sheetData>
  <mergeCells count="33">
    <mergeCell ref="F1:L1"/>
    <mergeCell ref="F6:L6"/>
    <mergeCell ref="H10:I10"/>
    <mergeCell ref="E11:L11"/>
    <mergeCell ref="E18:L18"/>
    <mergeCell ref="H12:I12"/>
    <mergeCell ref="H13:I13"/>
    <mergeCell ref="H14:I14"/>
    <mergeCell ref="H15:I15"/>
    <mergeCell ref="H16:I16"/>
    <mergeCell ref="H17:I17"/>
    <mergeCell ref="E2:E5"/>
    <mergeCell ref="H29:I29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F2:H2"/>
    <mergeCell ref="J2:J5"/>
    <mergeCell ref="L2:L3"/>
    <mergeCell ref="F3:H3"/>
    <mergeCell ref="F4:H4"/>
    <mergeCell ref="L4:L5"/>
    <mergeCell ref="F5:H5"/>
    <mergeCell ref="K2:K3"/>
    <mergeCell ref="K4:K5"/>
    <mergeCell ref="I2:I5"/>
  </mergeCells>
  <hyperlinks>
    <hyperlink ref="F6" r:id="rId1" xr:uid="{8EA9F960-D126-40EE-A3B8-2817B6868F0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7AE1-CD75-4C7D-A5DD-B4ADFBED4F6D}">
  <dimension ref="B4:R21"/>
  <sheetViews>
    <sheetView tabSelected="1" topLeftCell="A3" workbookViewId="0">
      <selection activeCell="B4" sqref="B4:E20"/>
    </sheetView>
  </sheetViews>
  <sheetFormatPr defaultRowHeight="15"/>
  <cols>
    <col min="1" max="2" width="9.140625" style="55"/>
    <col min="3" max="3" width="31" style="55" customWidth="1"/>
    <col min="4" max="4" width="11.5703125" style="55" bestFit="1" customWidth="1"/>
    <col min="5" max="5" width="9.140625" style="55"/>
    <col min="6" max="6" width="19.28515625" style="55" customWidth="1"/>
    <col min="7" max="17" width="9.140625" style="55"/>
    <col min="18" max="18" width="63.140625" style="55" customWidth="1"/>
    <col min="19" max="16384" width="9.140625" style="55"/>
  </cols>
  <sheetData>
    <row r="4" spans="2:18">
      <c r="B4" s="59" t="s">
        <v>68</v>
      </c>
      <c r="C4" s="59" t="s">
        <v>69</v>
      </c>
      <c r="D4" s="59" t="s">
        <v>70</v>
      </c>
      <c r="E4" s="59" t="s">
        <v>71</v>
      </c>
      <c r="F4" s="59" t="s">
        <v>72</v>
      </c>
      <c r="K4" s="64" t="s">
        <v>73</v>
      </c>
      <c r="L4" s="60">
        <v>1000</v>
      </c>
      <c r="N4" s="57" t="s">
        <v>74</v>
      </c>
      <c r="O4" s="57"/>
      <c r="P4" s="57"/>
      <c r="Q4" s="57"/>
      <c r="R4" s="57"/>
    </row>
    <row r="5" spans="2:18">
      <c r="B5" s="61">
        <v>1</v>
      </c>
      <c r="C5" s="62" t="str">
        <f>'Estimacion 6.2'!B11</f>
        <v>Player.java</v>
      </c>
      <c r="D5" s="62">
        <v>0</v>
      </c>
      <c r="E5" s="62">
        <f>'Estimacion 6.2'!D11</f>
        <v>114</v>
      </c>
      <c r="F5" s="62">
        <v>0</v>
      </c>
      <c r="K5" s="64" t="s">
        <v>73</v>
      </c>
      <c r="L5" s="60">
        <f>(L4*D21)/E21</f>
        <v>94.512195121951223</v>
      </c>
      <c r="N5" s="58" t="s">
        <v>75</v>
      </c>
      <c r="O5" s="58"/>
      <c r="P5" s="58"/>
      <c r="Q5" s="58"/>
      <c r="R5" s="58"/>
    </row>
    <row r="6" spans="2:18">
      <c r="B6" s="61">
        <v>2</v>
      </c>
      <c r="C6" s="62" t="str">
        <f>'Estimacion 6.2'!B12</f>
        <v>PlayerRepository.java</v>
      </c>
      <c r="D6" s="62">
        <v>0</v>
      </c>
      <c r="E6" s="62">
        <f>'Estimacion 6.2'!D12</f>
        <v>9</v>
      </c>
      <c r="F6" s="62">
        <v>0</v>
      </c>
      <c r="N6" s="58"/>
      <c r="O6" s="58"/>
      <c r="P6" s="58"/>
      <c r="Q6" s="58"/>
      <c r="R6" s="58"/>
    </row>
    <row r="7" spans="2:18">
      <c r="B7" s="61">
        <v>3</v>
      </c>
      <c r="C7" s="62" t="str">
        <f>'Estimacion 6.2'!B13</f>
        <v>PlayerService.java</v>
      </c>
      <c r="D7" s="62">
        <v>4</v>
      </c>
      <c r="E7" s="62">
        <f>'Estimacion 6.2'!D13</f>
        <v>53</v>
      </c>
      <c r="F7" s="62">
        <v>8</v>
      </c>
      <c r="N7" s="56"/>
      <c r="O7" s="56"/>
      <c r="P7" s="56"/>
      <c r="Q7" s="56"/>
      <c r="R7" s="56"/>
    </row>
    <row r="8" spans="2:18">
      <c r="B8" s="61">
        <v>4</v>
      </c>
      <c r="C8" s="62" t="str">
        <f>'Estimacion 6.2'!B14</f>
        <v>PlayerController.java</v>
      </c>
      <c r="D8" s="62">
        <v>4</v>
      </c>
      <c r="E8" s="62">
        <f>'Estimacion 6.2'!D14</f>
        <v>66</v>
      </c>
      <c r="F8" s="62">
        <v>8</v>
      </c>
      <c r="K8" s="73"/>
      <c r="L8" s="74"/>
      <c r="N8" s="58" t="s">
        <v>76</v>
      </c>
      <c r="O8" s="58"/>
      <c r="P8" s="58"/>
      <c r="Q8" s="58"/>
      <c r="R8" s="58"/>
    </row>
    <row r="9" spans="2:18">
      <c r="B9" s="61">
        <v>5</v>
      </c>
      <c r="C9" s="62" t="str">
        <f>'Estimacion 6.2'!B15</f>
        <v>Validations.java</v>
      </c>
      <c r="D9" s="62">
        <v>1</v>
      </c>
      <c r="E9" s="62">
        <f>'Estimacion 6.2'!D15</f>
        <v>14</v>
      </c>
      <c r="F9" s="62">
        <v>3</v>
      </c>
      <c r="K9" s="71" t="s">
        <v>73</v>
      </c>
      <c r="L9" s="72">
        <f>F21*L5/L4</f>
        <v>4.725609756097561</v>
      </c>
      <c r="N9" s="66"/>
      <c r="O9" s="66"/>
      <c r="P9" s="66"/>
      <c r="Q9" s="66"/>
      <c r="R9" s="66"/>
    </row>
    <row r="10" spans="2:18">
      <c r="B10" s="61">
        <v>6</v>
      </c>
      <c r="C10" s="62" t="str">
        <f>'Estimacion 6.2'!B16</f>
        <v>PlayerApplication.java</v>
      </c>
      <c r="D10" s="62">
        <v>0</v>
      </c>
      <c r="E10" s="62">
        <f>'Estimacion 6.2'!D16</f>
        <v>9</v>
      </c>
      <c r="F10" s="62">
        <v>0</v>
      </c>
      <c r="N10" s="80" t="s">
        <v>77</v>
      </c>
      <c r="O10" s="80"/>
      <c r="P10" s="80"/>
      <c r="Q10" s="80"/>
      <c r="R10" s="80"/>
    </row>
    <row r="11" spans="2:18" ht="16.5" customHeight="1">
      <c r="B11" s="61">
        <v>7</v>
      </c>
      <c r="C11" s="62" t="str">
        <f>'Estimacion 6.2'!B23</f>
        <v>Team.java</v>
      </c>
      <c r="D11" s="62">
        <v>0</v>
      </c>
      <c r="E11" s="62">
        <f>'Estimacion 6.2'!C23</f>
        <v>10</v>
      </c>
      <c r="F11" s="62">
        <v>0</v>
      </c>
      <c r="N11" s="75" t="s">
        <v>78</v>
      </c>
      <c r="O11" s="65"/>
      <c r="P11" s="65"/>
      <c r="Q11" s="65"/>
      <c r="R11" s="76"/>
    </row>
    <row r="12" spans="2:18">
      <c r="B12" s="61">
        <v>8</v>
      </c>
      <c r="C12" s="62" t="str">
        <f>'Estimacion 6.2'!B24</f>
        <v>Player.java</v>
      </c>
      <c r="D12" s="62">
        <v>0</v>
      </c>
      <c r="E12" s="62">
        <f>'Estimacion 6.2'!C24</f>
        <v>1</v>
      </c>
      <c r="F12" s="62">
        <v>0</v>
      </c>
      <c r="N12" s="77"/>
      <c r="O12" s="78"/>
      <c r="P12" s="78"/>
      <c r="Q12" s="78"/>
      <c r="R12" s="79"/>
    </row>
    <row r="13" spans="2:18">
      <c r="B13" s="61">
        <v>9</v>
      </c>
      <c r="C13" s="62" t="str">
        <f>'Estimacion 6.2'!B25</f>
        <v>TeamPlayer.java</v>
      </c>
      <c r="D13" s="62">
        <v>2</v>
      </c>
      <c r="E13" s="62">
        <f>'Estimacion 6.2'!C25</f>
        <v>4</v>
      </c>
      <c r="F13" s="62">
        <v>5</v>
      </c>
    </row>
    <row r="14" spans="2:18">
      <c r="B14" s="61">
        <v>10</v>
      </c>
      <c r="C14" s="62" t="str">
        <f>'Estimacion 6.2'!B26</f>
        <v>TeamRepository.java</v>
      </c>
      <c r="D14" s="62">
        <v>0</v>
      </c>
      <c r="E14" s="62">
        <f>'Estimacion 6.2'!C26</f>
        <v>5</v>
      </c>
      <c r="F14" s="62">
        <v>0</v>
      </c>
    </row>
    <row r="15" spans="2:18">
      <c r="B15" s="61">
        <v>11</v>
      </c>
      <c r="C15" s="62" t="str">
        <f>'Estimacion 6.2'!B27</f>
        <v>TeamPlayerRepository.java</v>
      </c>
      <c r="D15" s="62">
        <v>0</v>
      </c>
      <c r="E15" s="62">
        <f>'Estimacion 6.2'!C27</f>
        <v>5</v>
      </c>
      <c r="F15" s="62">
        <v>0</v>
      </c>
    </row>
    <row r="16" spans="2:18">
      <c r="B16" s="61">
        <v>12</v>
      </c>
      <c r="C16" s="62" t="str">
        <f>'Estimacion 6.2'!B28</f>
        <v>TeamService.java</v>
      </c>
      <c r="D16" s="62">
        <v>8</v>
      </c>
      <c r="E16" s="62">
        <f>'Estimacion 6.2'!C28</f>
        <v>20</v>
      </c>
      <c r="F16" s="62">
        <v>9</v>
      </c>
    </row>
    <row r="17" spans="2:6">
      <c r="B17" s="61">
        <v>13</v>
      </c>
      <c r="C17" s="62" t="str">
        <f>'Estimacion 6.2'!B29</f>
        <v>TeamController.java</v>
      </c>
      <c r="D17" s="62">
        <v>8</v>
      </c>
      <c r="E17" s="62">
        <f>'Estimacion 6.2'!C29</f>
        <v>10</v>
      </c>
      <c r="F17" s="62">
        <v>9</v>
      </c>
    </row>
    <row r="18" spans="2:6">
      <c r="B18" s="61">
        <v>14</v>
      </c>
      <c r="C18" s="62" t="str">
        <f>'Estimacion 6.2'!B30</f>
        <v>PlayerFeignClient.java</v>
      </c>
      <c r="D18" s="62">
        <v>2</v>
      </c>
      <c r="E18" s="62">
        <f>'Estimacion 6.2'!C30</f>
        <v>5</v>
      </c>
      <c r="F18" s="62">
        <v>4</v>
      </c>
    </row>
    <row r="19" spans="2:6">
      <c r="B19" s="61">
        <v>15</v>
      </c>
      <c r="C19" s="62" t="str">
        <f>'Estimacion 6.2'!B31</f>
        <v>Validations.java</v>
      </c>
      <c r="D19" s="62">
        <v>1</v>
      </c>
      <c r="E19" s="62">
        <f>'Estimacion 6.2'!C31</f>
        <v>1</v>
      </c>
      <c r="F19" s="63">
        <v>2</v>
      </c>
    </row>
    <row r="20" spans="2:6">
      <c r="B20" s="61">
        <v>16</v>
      </c>
      <c r="C20" s="63" t="str">
        <f>'Estimacion 6.2'!B32</f>
        <v>TeamApplication.java</v>
      </c>
      <c r="D20" s="63">
        <v>1</v>
      </c>
      <c r="E20" s="70">
        <f>'Estimacion 6.2'!C32</f>
        <v>2</v>
      </c>
      <c r="F20" s="62">
        <v>2</v>
      </c>
    </row>
    <row r="21" spans="2:6">
      <c r="C21" s="59" t="s">
        <v>45</v>
      </c>
      <c r="D21" s="59">
        <f>SUM(D5:D20)</f>
        <v>31</v>
      </c>
      <c r="E21" s="59">
        <f>SUM(E5:E20)</f>
        <v>328</v>
      </c>
      <c r="F21" s="81">
        <f>SUM(F5:F20)</f>
        <v>50</v>
      </c>
    </row>
  </sheetData>
  <mergeCells count="6">
    <mergeCell ref="N4:R4"/>
    <mergeCell ref="N5:R6"/>
    <mergeCell ref="N7:R7"/>
    <mergeCell ref="N8:R9"/>
    <mergeCell ref="N10:R10"/>
    <mergeCell ref="N11:R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9" ma:contentTypeDescription="Crear nuevo documento." ma:contentTypeScope="" ma:versionID="a93c11fe66be811f13eb25ecdc4f65e3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acf48849d7484413124f35d6a66bbdff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Props1.xml><?xml version="1.0" encoding="utf-8"?>
<ds:datastoreItem xmlns:ds="http://schemas.openxmlformats.org/officeDocument/2006/customXml" ds:itemID="{296FCFA9-236E-4C92-9420-3CF23D9586CC}"/>
</file>

<file path=customXml/itemProps2.xml><?xml version="1.0" encoding="utf-8"?>
<ds:datastoreItem xmlns:ds="http://schemas.openxmlformats.org/officeDocument/2006/customXml" ds:itemID="{ADF9B3CB-2377-4AA4-8860-B85A025DB99A}"/>
</file>

<file path=customXml/itemProps3.xml><?xml version="1.0" encoding="utf-8"?>
<ds:datastoreItem xmlns:ds="http://schemas.openxmlformats.org/officeDocument/2006/customXml" ds:itemID="{105B73D7-50BD-42BE-946D-938CBA954C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JEFFERSON POZO ANALUISA</dc:creator>
  <cp:keywords/>
  <dc:description/>
  <cp:lastModifiedBy/>
  <cp:revision/>
  <dcterms:created xsi:type="dcterms:W3CDTF">2025-02-03T18:21:30Z</dcterms:created>
  <dcterms:modified xsi:type="dcterms:W3CDTF">2025-02-10T19:34:02Z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