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SUS TUF A15\Documents\Septimo_semestre\2_Aseguramiento_de_calidad\Repositorio_aseg\2567_G2_ACSW\05_Metricas\"/>
    </mc:Choice>
  </mc:AlternateContent>
  <xr:revisionPtr revIDLastSave="0" documentId="13_ncr:1_{36582BE5-8B43-4C9B-8979-707C0AD9ABED}" xr6:coauthVersionLast="47" xr6:coauthVersionMax="47" xr10:uidLastSave="{00000000-0000-0000-0000-000000000000}"/>
  <bookViews>
    <workbookView xWindow="-108" yWindow="-108" windowWidth="23256" windowHeight="12456" xr2:uid="{8E53AA27-372D-40FA-B0AD-8003E555C9CB}"/>
  </bookViews>
  <sheets>
    <sheet name="Estimacion 6.2" sheetId="1" r:id="rId1"/>
    <sheet name="Estimacion 6.3" sheetId="2" r:id="rId2"/>
    <sheet name="Estimacion 6.4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C34" i="1"/>
  <c r="E34" i="1"/>
  <c r="D18" i="1"/>
  <c r="E18" i="1"/>
  <c r="C18" i="1"/>
  <c r="H11" i="1" s="1"/>
  <c r="E33" i="1"/>
  <c r="D33" i="1"/>
  <c r="C33" i="1"/>
  <c r="E17" i="1"/>
  <c r="D17" i="1"/>
  <c r="C17" i="1"/>
  <c r="L20" i="3"/>
  <c r="L21" i="3"/>
  <c r="L22" i="3"/>
  <c r="L23" i="3"/>
  <c r="L24" i="3"/>
  <c r="L25" i="3"/>
  <c r="L26" i="3"/>
  <c r="L27" i="3"/>
  <c r="L28" i="3"/>
  <c r="L19" i="3"/>
  <c r="L13" i="3"/>
  <c r="L14" i="3"/>
  <c r="L15" i="3"/>
  <c r="L16" i="3"/>
  <c r="L17" i="3"/>
  <c r="L12" i="3"/>
  <c r="J20" i="3"/>
  <c r="J21" i="3"/>
  <c r="J22" i="3"/>
  <c r="J23" i="3"/>
  <c r="J24" i="3"/>
  <c r="J25" i="3"/>
  <c r="J26" i="3"/>
  <c r="J27" i="3"/>
  <c r="J28" i="3"/>
  <c r="J19" i="3"/>
  <c r="J13" i="3"/>
  <c r="J14" i="3"/>
  <c r="J15" i="3"/>
  <c r="J16" i="3"/>
  <c r="J17" i="3"/>
  <c r="J12" i="3"/>
  <c r="G20" i="3"/>
  <c r="G21" i="3"/>
  <c r="G22" i="3"/>
  <c r="G23" i="3"/>
  <c r="G24" i="3"/>
  <c r="G25" i="3"/>
  <c r="G26" i="3"/>
  <c r="G27" i="3"/>
  <c r="G28" i="3"/>
  <c r="G19" i="3"/>
  <c r="G17" i="3"/>
  <c r="G13" i="3"/>
  <c r="G14" i="3"/>
  <c r="G15" i="3"/>
  <c r="G16" i="3"/>
  <c r="G12" i="3"/>
  <c r="F12" i="3"/>
  <c r="H12" i="2"/>
  <c r="H13" i="2"/>
  <c r="H14" i="2"/>
  <c r="H15" i="2"/>
  <c r="H16" i="2"/>
  <c r="H11" i="2"/>
  <c r="G11" i="2"/>
  <c r="K29" i="3"/>
  <c r="K20" i="3"/>
  <c r="K21" i="3"/>
  <c r="K22" i="3"/>
  <c r="K23" i="3"/>
  <c r="K24" i="3"/>
  <c r="K25" i="3"/>
  <c r="K26" i="3"/>
  <c r="K27" i="3"/>
  <c r="K28" i="3"/>
  <c r="K19" i="3"/>
  <c r="K13" i="3"/>
  <c r="K14" i="3"/>
  <c r="K15" i="3"/>
  <c r="K16" i="3"/>
  <c r="K17" i="3"/>
  <c r="K12" i="3"/>
  <c r="F20" i="3"/>
  <c r="F21" i="3"/>
  <c r="F22" i="3"/>
  <c r="F23" i="3"/>
  <c r="F24" i="3"/>
  <c r="F25" i="3"/>
  <c r="F26" i="3"/>
  <c r="F27" i="3"/>
  <c r="F28" i="3"/>
  <c r="F19" i="3"/>
  <c r="E20" i="3"/>
  <c r="E21" i="3"/>
  <c r="E22" i="3"/>
  <c r="E23" i="3"/>
  <c r="E24" i="3"/>
  <c r="E25" i="3"/>
  <c r="E26" i="3"/>
  <c r="E27" i="3"/>
  <c r="E28" i="3"/>
  <c r="E19" i="3"/>
  <c r="F13" i="3"/>
  <c r="F14" i="3"/>
  <c r="F15" i="3"/>
  <c r="F16" i="3"/>
  <c r="F17" i="3"/>
  <c r="E13" i="3"/>
  <c r="E14" i="3"/>
  <c r="E15" i="3"/>
  <c r="E16" i="3"/>
  <c r="E17" i="3"/>
  <c r="E12" i="3"/>
  <c r="E32" i="1"/>
  <c r="E31" i="1"/>
  <c r="E30" i="1"/>
  <c r="E29" i="1"/>
  <c r="I24" i="2"/>
  <c r="I25" i="2"/>
  <c r="I26" i="2"/>
  <c r="I27" i="2"/>
  <c r="H19" i="2"/>
  <c r="H20" i="2"/>
  <c r="H21" i="2"/>
  <c r="H22" i="2"/>
  <c r="H23" i="2"/>
  <c r="H24" i="2"/>
  <c r="H25" i="2"/>
  <c r="H26" i="2"/>
  <c r="H27" i="2"/>
  <c r="G19" i="2"/>
  <c r="G20" i="2"/>
  <c r="G21" i="2"/>
  <c r="G22" i="2"/>
  <c r="G23" i="2"/>
  <c r="G24" i="2"/>
  <c r="G25" i="2"/>
  <c r="G26" i="2"/>
  <c r="G27" i="2"/>
  <c r="F24" i="2"/>
  <c r="F25" i="2"/>
  <c r="F26" i="2"/>
  <c r="F27" i="2"/>
  <c r="H18" i="2"/>
  <c r="G18" i="2"/>
  <c r="F19" i="2"/>
  <c r="F20" i="2"/>
  <c r="F21" i="2"/>
  <c r="F22" i="2"/>
  <c r="F23" i="2"/>
  <c r="F18" i="2"/>
  <c r="G12" i="2"/>
  <c r="G13" i="2"/>
  <c r="G14" i="2"/>
  <c r="G15" i="2"/>
  <c r="G16" i="2"/>
  <c r="E23" i="1"/>
  <c r="I18" i="2" s="1"/>
  <c r="E24" i="1"/>
  <c r="I19" i="2" s="1"/>
  <c r="E25" i="1"/>
  <c r="I20" i="2" s="1"/>
  <c r="E26" i="1"/>
  <c r="I21" i="2" s="1"/>
  <c r="E27" i="1"/>
  <c r="I22" i="2" s="1"/>
  <c r="E28" i="1"/>
  <c r="I23" i="2" s="1"/>
  <c r="E11" i="1"/>
  <c r="I11" i="2" s="1"/>
  <c r="E12" i="1"/>
  <c r="I12" i="2" s="1"/>
  <c r="E13" i="1"/>
  <c r="I13" i="2" s="1"/>
  <c r="E14" i="1"/>
  <c r="I14" i="2" s="1"/>
  <c r="E15" i="1"/>
  <c r="I15" i="2" s="1"/>
  <c r="E16" i="1"/>
  <c r="I16" i="2" s="1"/>
  <c r="L29" i="3" l="1"/>
  <c r="J29" i="3"/>
</calcChain>
</file>

<file path=xl/sharedStrings.xml><?xml version="1.0" encoding="utf-8"?>
<sst xmlns="http://schemas.openxmlformats.org/spreadsheetml/2006/main" count="130" uniqueCount="67">
  <si>
    <t xml:space="preserve">Tabla </t>
  </si>
  <si>
    <t>Estudiantes</t>
  </si>
  <si>
    <t>Profesor</t>
  </si>
  <si>
    <t>Dario Morales</t>
  </si>
  <si>
    <t>Fecha</t>
  </si>
  <si>
    <t>Clase</t>
  </si>
  <si>
    <t>Repositorio</t>
  </si>
  <si>
    <t>https://github.com/stevenpozo/distribuidas_examen2P.git</t>
  </si>
  <si>
    <t>Microservicio Player</t>
  </si>
  <si>
    <t>Programa</t>
  </si>
  <si>
    <t>Tiempo de desarrollo</t>
  </si>
  <si>
    <t>LOC</t>
  </si>
  <si>
    <t>Minutos/LOC</t>
  </si>
  <si>
    <t>Player.java</t>
  </si>
  <si>
    <t>PlayerRepository.java</t>
  </si>
  <si>
    <t>PlayerService.java</t>
  </si>
  <si>
    <t>PlayerController.java</t>
  </si>
  <si>
    <t>Validations.java</t>
  </si>
  <si>
    <t>PlayerApplication.java</t>
  </si>
  <si>
    <t>Microservicio Team</t>
  </si>
  <si>
    <t>Team.java</t>
  </si>
  <si>
    <t>TeamPlayer.java</t>
  </si>
  <si>
    <t>TeamRepository.java</t>
  </si>
  <si>
    <t>TeamPlayerRepository.java</t>
  </si>
  <si>
    <t>TeamService.java</t>
  </si>
  <si>
    <t>TeamController.java</t>
  </si>
  <si>
    <t>PlayerFeignClient.java</t>
  </si>
  <si>
    <t>TeamApplication.java</t>
  </si>
  <si>
    <t xml:space="preserve">Funciones </t>
  </si>
  <si>
    <t>MICROSERVICIO PLAYER</t>
  </si>
  <si>
    <t>Entidad Jugador que crea los campos de la tabla "player" en la base de datos, junto con sus getters y setters</t>
  </si>
  <si>
    <t>Contiene la lógica de negocio de la aplicación y la interacción con la base de datos a través del repositorio</t>
  </si>
  <si>
    <t>Controlador que maneja todas las operaciones CRUD para la entidad Player</t>
  </si>
  <si>
    <t>Función para manejar errores de validación en formularios o solicitudes HTTP</t>
  </si>
  <si>
    <t xml:space="preserve">Función principal (main) del microservicio de Player </t>
  </si>
  <si>
    <t>MICROSERVICIO TEAM</t>
  </si>
  <si>
    <t>Define los atributos para la entidad de equipos</t>
  </si>
  <si>
    <t>Define la entidad de quiebre para guardar la relación entre jugador y equipo</t>
  </si>
  <si>
    <t>Define la comunicación a la base  de datos, especificamente para equipos</t>
  </si>
  <si>
    <t>Define la comunicación a la base  de datos, especificamente para la relación entre jugador y equipos</t>
  </si>
  <si>
    <t>Define la lógica de negocios para gestionar un curso</t>
  </si>
  <si>
    <t>Permite establecer APIs accesibles desde el cliente.</t>
  </si>
  <si>
    <t>Crea una excepción personalizada</t>
  </si>
  <si>
    <t>Se habilita Feign para que haya comunicación con el microservicio del jugador</t>
  </si>
  <si>
    <t xml:space="preserve">Programa </t>
  </si>
  <si>
    <t>Func. Anterior</t>
  </si>
  <si>
    <t>Funcion Estimada</t>
  </si>
  <si>
    <t>Min</t>
  </si>
  <si>
    <t>Media</t>
  </si>
  <si>
    <t>Max</t>
  </si>
  <si>
    <t>Estimado</t>
  </si>
  <si>
    <t>-</t>
  </si>
  <si>
    <t>PlayerRepository gestiona la entidad Player con operaciones CRUD y permite buscar jugadores por su dorsal.</t>
  </si>
  <si>
    <t>PlayerFeignClient usa Feign para obtener jugadores por ID o listar todos.</t>
  </si>
  <si>
    <t>Define un modelo con atributos sin acceso a la base de datos, para interactuar con el microservicio de estudiante</t>
  </si>
  <si>
    <t>Manejo adecuado de las excepciones en las funciones</t>
  </si>
  <si>
    <t>Estimacion 6.2</t>
  </si>
  <si>
    <t>Estimacion 6.3</t>
  </si>
  <si>
    <t>Estimacion 6.4</t>
  </si>
  <si>
    <t>Morales Marley</t>
  </si>
  <si>
    <t>Pozo Steven</t>
  </si>
  <si>
    <t>Ramirez Erick</t>
  </si>
  <si>
    <t>Torres Sebastian</t>
  </si>
  <si>
    <t>Manejo de nulos y validación de entrada</t>
  </si>
  <si>
    <t>Ninguna</t>
  </si>
  <si>
    <t>Aplicaciones Distribuidas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</si>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</sst>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6" borderId="2" xfId="0" applyFont="1" applyFill="1" applyBorder="1"/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/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1" fillId="2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6" xfId="1" applyBorder="1" applyAlignment="1">
      <alignment horizontal="center"/>
    </xf>
    <xf numFmtId="0" fontId="2" fillId="0" borderId="7" xfId="1" applyBorder="1" applyAlignment="1">
      <alignment horizontal="center"/>
    </xf>
    <xf numFmtId="0" fontId="2" fillId="0" borderId="11" xfId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6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3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1" fillId="6" borderId="1" xfId="0" applyFont="1" applyFill="1" applyBorder="1"/>
    <xf numFmtId="0" fontId="1" fillId="6" borderId="6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164" fontId="0" fillId="0" borderId="5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1" fillId="0" borderId="1" xfId="0" applyNumberFormat="1" applyFont="1" applyBorder="1"/>
    <xf numFmtId="0" fontId="0" fillId="0" borderId="1" xfId="0" applyFill="1" applyBorder="1" applyAlignment="1">
      <alignment horizontal="center" vertical="center"/>
    </xf>
    <xf numFmtId="0" fontId="1" fillId="7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stevenpozo/distribuidas_examen2P.gi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stevenpozo/distribuidas_examen2P.gi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stevenpozo/distribuidas_examen2P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40A9D-FA79-4970-826C-2D51913F058D}">
  <dimension ref="B1:I34"/>
  <sheetViews>
    <sheetView tabSelected="1" topLeftCell="A21" zoomScale="87" workbookViewId="0">
      <selection activeCell="H26" sqref="H26"/>
    </sheetView>
  </sheetViews>
  <sheetFormatPr baseColWidth="10" defaultColWidth="11.44140625" defaultRowHeight="14.4" x14ac:dyDescent="0.3"/>
  <cols>
    <col min="2" max="2" width="26.6640625" customWidth="1"/>
    <col min="3" max="3" width="18.77734375" customWidth="1"/>
    <col min="4" max="4" width="16" customWidth="1"/>
    <col min="5" max="5" width="17.77734375" customWidth="1"/>
    <col min="9" max="9" width="12.5546875" customWidth="1"/>
  </cols>
  <sheetData>
    <row r="1" spans="2:9" ht="15" customHeight="1" x14ac:dyDescent="0.3">
      <c r="B1" s="1" t="s">
        <v>0</v>
      </c>
      <c r="C1" s="21" t="s">
        <v>56</v>
      </c>
      <c r="D1" s="21"/>
      <c r="E1" s="21"/>
      <c r="F1" s="21"/>
      <c r="G1" s="21"/>
      <c r="H1" s="21"/>
      <c r="I1" s="21"/>
    </row>
    <row r="2" spans="2:9" ht="15" customHeight="1" x14ac:dyDescent="0.3">
      <c r="B2" s="23" t="s">
        <v>1</v>
      </c>
      <c r="C2" s="21" t="s">
        <v>59</v>
      </c>
      <c r="D2" s="21"/>
      <c r="E2" s="21"/>
      <c r="F2" s="29" t="s">
        <v>2</v>
      </c>
      <c r="G2" s="30" t="s">
        <v>3</v>
      </c>
      <c r="H2" s="29" t="s">
        <v>4</v>
      </c>
      <c r="I2" s="32">
        <v>45691</v>
      </c>
    </row>
    <row r="3" spans="2:9" ht="19.2" customHeight="1" x14ac:dyDescent="0.3">
      <c r="B3" s="24"/>
      <c r="C3" s="21" t="s">
        <v>60</v>
      </c>
      <c r="D3" s="21"/>
      <c r="E3" s="21"/>
      <c r="F3" s="29"/>
      <c r="G3" s="30"/>
      <c r="H3" s="29"/>
      <c r="I3" s="33"/>
    </row>
    <row r="4" spans="2:9" ht="16.2" customHeight="1" x14ac:dyDescent="0.3">
      <c r="B4" s="24"/>
      <c r="C4" s="21" t="s">
        <v>61</v>
      </c>
      <c r="D4" s="21"/>
      <c r="E4" s="21"/>
      <c r="F4" s="29"/>
      <c r="G4" s="30"/>
      <c r="H4" s="31" t="s">
        <v>5</v>
      </c>
      <c r="I4" s="22" t="s">
        <v>65</v>
      </c>
    </row>
    <row r="5" spans="2:9" ht="15" customHeight="1" x14ac:dyDescent="0.3">
      <c r="B5" s="25"/>
      <c r="C5" s="21" t="s">
        <v>62</v>
      </c>
      <c r="D5" s="21"/>
      <c r="E5" s="21"/>
      <c r="F5" s="29"/>
      <c r="G5" s="30"/>
      <c r="H5" s="31"/>
      <c r="I5" s="22"/>
    </row>
    <row r="6" spans="2:9" ht="15.6" customHeight="1" x14ac:dyDescent="0.3">
      <c r="B6" s="9" t="s">
        <v>6</v>
      </c>
      <c r="C6" s="26" t="s">
        <v>7</v>
      </c>
      <c r="D6" s="27"/>
      <c r="E6" s="27"/>
      <c r="F6" s="27"/>
      <c r="G6" s="27"/>
      <c r="H6" s="27"/>
      <c r="I6" s="28"/>
    </row>
    <row r="7" spans="2:9" ht="31.95" customHeight="1" x14ac:dyDescent="0.3"/>
    <row r="8" spans="2:9" ht="31.95" customHeight="1" x14ac:dyDescent="0.3"/>
    <row r="9" spans="2:9" ht="31.95" customHeight="1" x14ac:dyDescent="0.3">
      <c r="B9" s="19" t="s">
        <v>8</v>
      </c>
      <c r="C9" s="19"/>
      <c r="D9" s="19"/>
      <c r="E9" s="19"/>
    </row>
    <row r="10" spans="2:9" ht="31.95" customHeight="1" x14ac:dyDescent="0.3">
      <c r="B10" s="4" t="s">
        <v>9</v>
      </c>
      <c r="C10" s="4" t="s">
        <v>10</v>
      </c>
      <c r="D10" s="4" t="s">
        <v>11</v>
      </c>
      <c r="E10" s="4" t="s">
        <v>12</v>
      </c>
    </row>
    <row r="11" spans="2:9" ht="28.2" customHeight="1" x14ac:dyDescent="0.3">
      <c r="B11" s="6" t="s">
        <v>13</v>
      </c>
      <c r="C11" s="6">
        <v>10</v>
      </c>
      <c r="D11" s="6">
        <v>114</v>
      </c>
      <c r="E11" s="7">
        <f t="shared" ref="E11:E16" si="0">C11/D11</f>
        <v>8.771929824561403E-2</v>
      </c>
      <c r="H11">
        <f>'Estimacion 6.2'!C18</f>
        <v>9.5</v>
      </c>
    </row>
    <row r="12" spans="2:9" ht="28.2" customHeight="1" x14ac:dyDescent="0.3">
      <c r="B12" s="6" t="s">
        <v>14</v>
      </c>
      <c r="C12" s="6">
        <v>5</v>
      </c>
      <c r="D12" s="6">
        <v>9</v>
      </c>
      <c r="E12" s="7">
        <f t="shared" si="0"/>
        <v>0.55555555555555558</v>
      </c>
    </row>
    <row r="13" spans="2:9" ht="28.2" customHeight="1" x14ac:dyDescent="0.3">
      <c r="B13" s="6" t="s">
        <v>15</v>
      </c>
      <c r="C13" s="6">
        <v>20</v>
      </c>
      <c r="D13" s="6">
        <v>53</v>
      </c>
      <c r="E13" s="7">
        <f t="shared" si="0"/>
        <v>0.37735849056603776</v>
      </c>
    </row>
    <row r="14" spans="2:9" ht="28.2" customHeight="1" x14ac:dyDescent="0.3">
      <c r="B14" s="6" t="s">
        <v>16</v>
      </c>
      <c r="C14" s="6">
        <v>10</v>
      </c>
      <c r="D14" s="6">
        <v>66</v>
      </c>
      <c r="E14" s="7">
        <f t="shared" si="0"/>
        <v>0.15151515151515152</v>
      </c>
    </row>
    <row r="15" spans="2:9" ht="28.95" customHeight="1" x14ac:dyDescent="0.3">
      <c r="B15" s="6" t="s">
        <v>17</v>
      </c>
      <c r="C15" s="6">
        <v>10</v>
      </c>
      <c r="D15" s="6">
        <v>14</v>
      </c>
      <c r="E15" s="7">
        <f t="shared" si="0"/>
        <v>0.7142857142857143</v>
      </c>
    </row>
    <row r="16" spans="2:9" ht="28.95" customHeight="1" x14ac:dyDescent="0.3">
      <c r="B16" s="12" t="s">
        <v>18</v>
      </c>
      <c r="C16" s="12">
        <v>2</v>
      </c>
      <c r="D16" s="12">
        <v>9</v>
      </c>
      <c r="E16" s="56">
        <f t="shared" si="0"/>
        <v>0.22222222222222221</v>
      </c>
    </row>
    <row r="17" spans="2:5" ht="28.95" customHeight="1" x14ac:dyDescent="0.3">
      <c r="B17" s="57" t="s">
        <v>66</v>
      </c>
      <c r="C17" s="18">
        <f>SUM(C11:C16)</f>
        <v>57</v>
      </c>
      <c r="D17" s="18">
        <f>SUM(D11:D16)</f>
        <v>265</v>
      </c>
      <c r="E17" s="58">
        <f>SUM(E11:E16)</f>
        <v>2.1086564323902954</v>
      </c>
    </row>
    <row r="18" spans="2:5" ht="28.95" customHeight="1" x14ac:dyDescent="0.3">
      <c r="B18" s="59" t="s">
        <v>48</v>
      </c>
      <c r="C18" s="2">
        <f>AVERAGE(C11:C16)</f>
        <v>9.5</v>
      </c>
      <c r="D18" s="2">
        <f t="shared" ref="D18:E18" si="1">AVERAGE(D11:D16)</f>
        <v>44.166666666666664</v>
      </c>
      <c r="E18" s="2">
        <f t="shared" si="1"/>
        <v>0.35144273873171589</v>
      </c>
    </row>
    <row r="19" spans="2:5" ht="28.95" customHeight="1" x14ac:dyDescent="0.3"/>
    <row r="20" spans="2:5" ht="28.95" customHeight="1" x14ac:dyDescent="0.3"/>
    <row r="21" spans="2:5" ht="28.95" customHeight="1" x14ac:dyDescent="0.3">
      <c r="B21" s="20" t="s">
        <v>19</v>
      </c>
      <c r="C21" s="20"/>
      <c r="D21" s="20"/>
      <c r="E21" s="20"/>
    </row>
    <row r="22" spans="2:5" ht="28.95" customHeight="1" x14ac:dyDescent="0.3">
      <c r="B22" s="5" t="s">
        <v>9</v>
      </c>
      <c r="C22" s="5" t="s">
        <v>10</v>
      </c>
      <c r="D22" s="5" t="s">
        <v>11</v>
      </c>
      <c r="E22" s="5" t="s">
        <v>12</v>
      </c>
    </row>
    <row r="23" spans="2:5" ht="30.6" customHeight="1" x14ac:dyDescent="0.3">
      <c r="B23" s="2" t="s">
        <v>20</v>
      </c>
      <c r="C23" s="2">
        <v>10</v>
      </c>
      <c r="D23" s="2">
        <v>55</v>
      </c>
      <c r="E23" s="2">
        <f t="shared" ref="E23:E32" si="2">C23/D23</f>
        <v>0.18181818181818182</v>
      </c>
    </row>
    <row r="24" spans="2:5" ht="30.6" customHeight="1" x14ac:dyDescent="0.3">
      <c r="B24" s="2" t="s">
        <v>13</v>
      </c>
      <c r="C24" s="2">
        <v>1</v>
      </c>
      <c r="D24" s="2">
        <v>71</v>
      </c>
      <c r="E24" s="2">
        <f t="shared" si="2"/>
        <v>1.4084507042253521E-2</v>
      </c>
    </row>
    <row r="25" spans="2:5" ht="30.6" customHeight="1" x14ac:dyDescent="0.3">
      <c r="B25" s="2" t="s">
        <v>21</v>
      </c>
      <c r="C25" s="2">
        <v>4</v>
      </c>
      <c r="D25" s="2">
        <v>41</v>
      </c>
      <c r="E25" s="2">
        <f t="shared" si="2"/>
        <v>9.7560975609756101E-2</v>
      </c>
    </row>
    <row r="26" spans="2:5" ht="30.6" customHeight="1" x14ac:dyDescent="0.3">
      <c r="B26" s="2" t="s">
        <v>22</v>
      </c>
      <c r="C26" s="2">
        <v>5</v>
      </c>
      <c r="D26" s="2">
        <v>9</v>
      </c>
      <c r="E26" s="2">
        <f t="shared" si="2"/>
        <v>0.55555555555555558</v>
      </c>
    </row>
    <row r="27" spans="2:5" ht="30.6" customHeight="1" x14ac:dyDescent="0.3">
      <c r="B27" s="2" t="s">
        <v>23</v>
      </c>
      <c r="C27" s="2">
        <v>5</v>
      </c>
      <c r="D27" s="2">
        <v>13</v>
      </c>
      <c r="E27" s="2">
        <f t="shared" si="2"/>
        <v>0.38461538461538464</v>
      </c>
    </row>
    <row r="28" spans="2:5" ht="30.6" customHeight="1" x14ac:dyDescent="0.3">
      <c r="B28" s="2" t="s">
        <v>24</v>
      </c>
      <c r="C28" s="2">
        <v>20</v>
      </c>
      <c r="D28" s="2">
        <v>92</v>
      </c>
      <c r="E28" s="2">
        <f t="shared" si="2"/>
        <v>0.21739130434782608</v>
      </c>
    </row>
    <row r="29" spans="2:5" ht="30.6" customHeight="1" x14ac:dyDescent="0.3">
      <c r="B29" s="2" t="s">
        <v>25</v>
      </c>
      <c r="C29" s="2">
        <v>10</v>
      </c>
      <c r="D29" s="2">
        <v>105</v>
      </c>
      <c r="E29" s="2">
        <f t="shared" si="2"/>
        <v>9.5238095238095233E-2</v>
      </c>
    </row>
    <row r="30" spans="2:5" ht="30.6" customHeight="1" x14ac:dyDescent="0.3">
      <c r="B30" s="2" t="s">
        <v>26</v>
      </c>
      <c r="C30" s="2">
        <v>5</v>
      </c>
      <c r="D30" s="2">
        <v>14</v>
      </c>
      <c r="E30" s="2">
        <f t="shared" si="2"/>
        <v>0.35714285714285715</v>
      </c>
    </row>
    <row r="31" spans="2:5" ht="30.6" customHeight="1" x14ac:dyDescent="0.3">
      <c r="B31" s="2" t="s">
        <v>17</v>
      </c>
      <c r="C31" s="2">
        <v>1</v>
      </c>
      <c r="D31" s="2">
        <v>14</v>
      </c>
      <c r="E31" s="2">
        <f t="shared" si="2"/>
        <v>7.1428571428571425E-2</v>
      </c>
    </row>
    <row r="32" spans="2:5" ht="30.6" customHeight="1" x14ac:dyDescent="0.3">
      <c r="B32" s="2" t="s">
        <v>27</v>
      </c>
      <c r="C32" s="2">
        <v>2</v>
      </c>
      <c r="D32" s="2">
        <v>11</v>
      </c>
      <c r="E32" s="2">
        <f t="shared" si="2"/>
        <v>0.18181818181818182</v>
      </c>
    </row>
    <row r="33" spans="2:5" x14ac:dyDescent="0.3">
      <c r="B33" s="60" t="s">
        <v>66</v>
      </c>
      <c r="C33" s="60">
        <f>SUM(C23:C32)</f>
        <v>63</v>
      </c>
      <c r="D33" s="60">
        <f>SUM(D23:D32)</f>
        <v>425</v>
      </c>
      <c r="E33" s="60">
        <f>SUM(E23:E32)</f>
        <v>2.1566536146166637</v>
      </c>
    </row>
    <row r="34" spans="2:5" x14ac:dyDescent="0.3">
      <c r="B34" s="60" t="s">
        <v>48</v>
      </c>
      <c r="C34" s="60">
        <f>AVERAGE(C23:C32)</f>
        <v>6.3</v>
      </c>
      <c r="D34" s="60">
        <f>AVERAGE(D23:D32)</f>
        <v>42.5</v>
      </c>
      <c r="E34" s="60">
        <f t="shared" ref="D34:E34" si="3">AVERAGE(E23:E32)</f>
        <v>0.21566536146166637</v>
      </c>
    </row>
  </sheetData>
  <mergeCells count="15">
    <mergeCell ref="B9:E9"/>
    <mergeCell ref="B21:E21"/>
    <mergeCell ref="C1:I1"/>
    <mergeCell ref="I4:I5"/>
    <mergeCell ref="B2:B5"/>
    <mergeCell ref="C6:I6"/>
    <mergeCell ref="F2:F5"/>
    <mergeCell ref="G2:G5"/>
    <mergeCell ref="H2:H3"/>
    <mergeCell ref="H4:H5"/>
    <mergeCell ref="I2:I3"/>
    <mergeCell ref="C2:E2"/>
    <mergeCell ref="C3:E3"/>
    <mergeCell ref="C4:E4"/>
    <mergeCell ref="C5:E5"/>
  </mergeCells>
  <hyperlinks>
    <hyperlink ref="C6" r:id="rId1" xr:uid="{ADA5F3C6-95FF-4E90-94DE-9553A318605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135B2-E65F-4B80-8E3C-9FD1A94BD16C}">
  <dimension ref="E1:L27"/>
  <sheetViews>
    <sheetView topLeftCell="A16" zoomScale="76" workbookViewId="0">
      <selection activeCell="G21" sqref="G21"/>
    </sheetView>
  </sheetViews>
  <sheetFormatPr baseColWidth="10" defaultColWidth="11.44140625" defaultRowHeight="14.4" x14ac:dyDescent="0.3"/>
  <cols>
    <col min="5" max="5" width="10.44140625" bestFit="1" customWidth="1"/>
    <col min="6" max="6" width="23.33203125" bestFit="1" customWidth="1"/>
    <col min="7" max="7" width="18.33203125" customWidth="1"/>
    <col min="10" max="10" width="15.44140625" customWidth="1"/>
    <col min="11" max="11" width="15.109375" customWidth="1"/>
    <col min="12" max="12" width="13.109375" customWidth="1"/>
  </cols>
  <sheetData>
    <row r="1" spans="5:12" x14ac:dyDescent="0.3">
      <c r="E1" s="17" t="s">
        <v>0</v>
      </c>
      <c r="F1" s="31" t="s">
        <v>57</v>
      </c>
      <c r="G1" s="39"/>
      <c r="H1" s="39"/>
      <c r="I1" s="39"/>
      <c r="J1" s="39"/>
      <c r="K1" s="39"/>
      <c r="L1" s="40"/>
    </row>
    <row r="2" spans="5:12" x14ac:dyDescent="0.3">
      <c r="E2" s="29" t="s">
        <v>1</v>
      </c>
      <c r="F2" s="35" t="s">
        <v>59</v>
      </c>
      <c r="G2" s="35"/>
      <c r="H2" s="35"/>
      <c r="I2" s="29" t="s">
        <v>2</v>
      </c>
      <c r="J2" s="21" t="s">
        <v>3</v>
      </c>
      <c r="K2" s="29" t="s">
        <v>4</v>
      </c>
      <c r="L2" s="32">
        <v>45691</v>
      </c>
    </row>
    <row r="3" spans="5:12" x14ac:dyDescent="0.3">
      <c r="E3" s="29"/>
      <c r="F3" s="35" t="s">
        <v>60</v>
      </c>
      <c r="G3" s="35"/>
      <c r="H3" s="35"/>
      <c r="I3" s="29"/>
      <c r="J3" s="21"/>
      <c r="K3" s="29"/>
      <c r="L3" s="33"/>
    </row>
    <row r="4" spans="5:12" x14ac:dyDescent="0.3">
      <c r="E4" s="29"/>
      <c r="F4" s="35" t="s">
        <v>61</v>
      </c>
      <c r="G4" s="35"/>
      <c r="H4" s="35"/>
      <c r="I4" s="29"/>
      <c r="J4" s="21"/>
      <c r="K4" s="31" t="s">
        <v>5</v>
      </c>
      <c r="L4" s="22" t="s">
        <v>65</v>
      </c>
    </row>
    <row r="5" spans="5:12" x14ac:dyDescent="0.3">
      <c r="E5" s="29"/>
      <c r="F5" s="35" t="s">
        <v>62</v>
      </c>
      <c r="G5" s="35"/>
      <c r="H5" s="35"/>
      <c r="I5" s="29"/>
      <c r="J5" s="21"/>
      <c r="K5" s="31"/>
      <c r="L5" s="22"/>
    </row>
    <row r="6" spans="5:12" x14ac:dyDescent="0.3">
      <c r="E6" s="18" t="s">
        <v>6</v>
      </c>
      <c r="F6" s="36" t="s">
        <v>7</v>
      </c>
      <c r="G6" s="37"/>
      <c r="H6" s="37"/>
      <c r="I6" s="37"/>
      <c r="J6" s="37"/>
      <c r="K6" s="37"/>
      <c r="L6" s="38"/>
    </row>
    <row r="9" spans="5:12" ht="34.200000000000003" customHeight="1" x14ac:dyDescent="0.3">
      <c r="F9" s="13" t="s">
        <v>9</v>
      </c>
      <c r="G9" s="13" t="s">
        <v>10</v>
      </c>
      <c r="H9" s="13" t="s">
        <v>11</v>
      </c>
      <c r="I9" s="13" t="s">
        <v>12</v>
      </c>
      <c r="J9" s="34" t="s">
        <v>28</v>
      </c>
      <c r="K9" s="34"/>
    </row>
    <row r="10" spans="5:12" ht="34.200000000000003" customHeight="1" x14ac:dyDescent="0.3">
      <c r="F10" s="41" t="s">
        <v>29</v>
      </c>
      <c r="G10" s="41"/>
      <c r="H10" s="41"/>
      <c r="I10" s="41"/>
      <c r="J10" s="41"/>
      <c r="K10" s="41"/>
    </row>
    <row r="11" spans="5:12" ht="46.2" customHeight="1" x14ac:dyDescent="0.3">
      <c r="F11" s="3" t="s">
        <v>13</v>
      </c>
      <c r="G11" s="6">
        <f>'Estimacion 6.2'!C11</f>
        <v>10</v>
      </c>
      <c r="H11" s="6">
        <f>'Estimacion 6.2'!D11</f>
        <v>114</v>
      </c>
      <c r="I11" s="3">
        <f>'Estimacion 6.2'!E11</f>
        <v>8.771929824561403E-2</v>
      </c>
      <c r="J11" s="30" t="s">
        <v>30</v>
      </c>
      <c r="K11" s="30"/>
    </row>
    <row r="12" spans="5:12" ht="55.2" customHeight="1" x14ac:dyDescent="0.3">
      <c r="F12" s="3" t="s">
        <v>14</v>
      </c>
      <c r="G12" s="6">
        <f>'Estimacion 6.2'!C12</f>
        <v>5</v>
      </c>
      <c r="H12" s="6">
        <f>'Estimacion 6.2'!D12</f>
        <v>9</v>
      </c>
      <c r="I12" s="3">
        <f>'Estimacion 6.2'!E12</f>
        <v>0.55555555555555558</v>
      </c>
      <c r="J12" s="42" t="s">
        <v>52</v>
      </c>
      <c r="K12" s="43"/>
    </row>
    <row r="13" spans="5:12" ht="53.4" customHeight="1" x14ac:dyDescent="0.3">
      <c r="F13" s="3" t="s">
        <v>15</v>
      </c>
      <c r="G13" s="6">
        <f>'Estimacion 6.2'!C13</f>
        <v>20</v>
      </c>
      <c r="H13" s="6">
        <f>'Estimacion 6.2'!D13</f>
        <v>53</v>
      </c>
      <c r="I13" s="3">
        <f>'Estimacion 6.2'!E13</f>
        <v>0.37735849056603776</v>
      </c>
      <c r="J13" s="42" t="s">
        <v>31</v>
      </c>
      <c r="K13" s="43"/>
    </row>
    <row r="14" spans="5:12" ht="40.799999999999997" customHeight="1" x14ac:dyDescent="0.3">
      <c r="F14" s="3" t="s">
        <v>16</v>
      </c>
      <c r="G14" s="6">
        <f>'Estimacion 6.2'!C14</f>
        <v>10</v>
      </c>
      <c r="H14" s="6">
        <f>'Estimacion 6.2'!D14</f>
        <v>66</v>
      </c>
      <c r="I14" s="3">
        <f>'Estimacion 6.2'!E14</f>
        <v>0.15151515151515152</v>
      </c>
      <c r="J14" s="42" t="s">
        <v>32</v>
      </c>
      <c r="K14" s="43"/>
    </row>
    <row r="15" spans="5:12" ht="43.2" customHeight="1" x14ac:dyDescent="0.3">
      <c r="F15" s="3" t="s">
        <v>17</v>
      </c>
      <c r="G15" s="6">
        <f>'Estimacion 6.2'!C15</f>
        <v>10</v>
      </c>
      <c r="H15" s="6">
        <f>'Estimacion 6.2'!D15</f>
        <v>14</v>
      </c>
      <c r="I15" s="3">
        <f>'Estimacion 6.2'!E15</f>
        <v>0.7142857142857143</v>
      </c>
      <c r="J15" s="42" t="s">
        <v>33</v>
      </c>
      <c r="K15" s="43"/>
    </row>
    <row r="16" spans="5:12" ht="41.4" customHeight="1" x14ac:dyDescent="0.3">
      <c r="F16" s="11" t="s">
        <v>18</v>
      </c>
      <c r="G16" s="12">
        <f>'Estimacion 6.2'!C16</f>
        <v>2</v>
      </c>
      <c r="H16" s="6">
        <f>'Estimacion 6.2'!D16</f>
        <v>9</v>
      </c>
      <c r="I16" s="11">
        <f>'Estimacion 6.2'!E16</f>
        <v>0.22222222222222221</v>
      </c>
      <c r="J16" s="44" t="s">
        <v>34</v>
      </c>
      <c r="K16" s="44"/>
    </row>
    <row r="17" spans="6:11" ht="18.600000000000001" customHeight="1" x14ac:dyDescent="0.3">
      <c r="F17" s="45" t="s">
        <v>35</v>
      </c>
      <c r="G17" s="45"/>
      <c r="H17" s="45"/>
      <c r="I17" s="45"/>
      <c r="J17" s="45"/>
      <c r="K17" s="45"/>
    </row>
    <row r="18" spans="6:11" ht="29.4" customHeight="1" x14ac:dyDescent="0.3">
      <c r="F18" s="3" t="str">
        <f>'Estimacion 6.2'!B23</f>
        <v>Team.java</v>
      </c>
      <c r="G18" s="3">
        <f>'Estimacion 6.2'!C23</f>
        <v>10</v>
      </c>
      <c r="H18" s="3">
        <f>'Estimacion 6.2'!D23</f>
        <v>55</v>
      </c>
      <c r="I18" s="3">
        <f>'Estimacion 6.2'!E23</f>
        <v>0.18181818181818182</v>
      </c>
      <c r="J18" s="30" t="s">
        <v>36</v>
      </c>
      <c r="K18" s="30"/>
    </row>
    <row r="19" spans="6:11" ht="58.2" customHeight="1" x14ac:dyDescent="0.3">
      <c r="F19" s="3" t="str">
        <f>'Estimacion 6.2'!B24</f>
        <v>Player.java</v>
      </c>
      <c r="G19" s="3">
        <f>'Estimacion 6.2'!C24</f>
        <v>1</v>
      </c>
      <c r="H19" s="3">
        <f>'Estimacion 6.2'!D24</f>
        <v>71</v>
      </c>
      <c r="I19" s="3">
        <f>'Estimacion 6.2'!E24</f>
        <v>1.4084507042253521E-2</v>
      </c>
      <c r="J19" s="30" t="s">
        <v>54</v>
      </c>
      <c r="K19" s="30"/>
    </row>
    <row r="20" spans="6:11" ht="46.8" customHeight="1" x14ac:dyDescent="0.3">
      <c r="F20" s="3" t="str">
        <f>'Estimacion 6.2'!B25</f>
        <v>TeamPlayer.java</v>
      </c>
      <c r="G20" s="3">
        <f>'Estimacion 6.2'!C25</f>
        <v>4</v>
      </c>
      <c r="H20" s="3">
        <f>'Estimacion 6.2'!D25</f>
        <v>41</v>
      </c>
      <c r="I20" s="3">
        <f>'Estimacion 6.2'!E25</f>
        <v>9.7560975609756101E-2</v>
      </c>
      <c r="J20" s="30" t="s">
        <v>37</v>
      </c>
      <c r="K20" s="30"/>
    </row>
    <row r="21" spans="6:11" ht="39" customHeight="1" x14ac:dyDescent="0.3">
      <c r="F21" s="11" t="str">
        <f>'Estimacion 6.2'!B26</f>
        <v>TeamRepository.java</v>
      </c>
      <c r="G21" s="3">
        <f>'Estimacion 6.2'!C26</f>
        <v>5</v>
      </c>
      <c r="H21" s="3">
        <f>'Estimacion 6.2'!D26</f>
        <v>9</v>
      </c>
      <c r="I21" s="3">
        <f>'Estimacion 6.2'!E26</f>
        <v>0.55555555555555558</v>
      </c>
      <c r="J21" s="30" t="s">
        <v>38</v>
      </c>
      <c r="K21" s="30"/>
    </row>
    <row r="22" spans="6:11" ht="57" customHeight="1" x14ac:dyDescent="0.3">
      <c r="F22" s="6" t="str">
        <f>'Estimacion 6.2'!B27</f>
        <v>TeamPlayerRepository.java</v>
      </c>
      <c r="G22" s="8">
        <f>'Estimacion 6.2'!C27</f>
        <v>5</v>
      </c>
      <c r="H22" s="3">
        <f>'Estimacion 6.2'!D27</f>
        <v>13</v>
      </c>
      <c r="I22" s="3">
        <f>'Estimacion 6.2'!E27</f>
        <v>0.38461538461538464</v>
      </c>
      <c r="J22" s="30" t="s">
        <v>39</v>
      </c>
      <c r="K22" s="30"/>
    </row>
    <row r="23" spans="6:11" ht="35.4" customHeight="1" x14ac:dyDescent="0.3">
      <c r="F23" s="14" t="str">
        <f>'Estimacion 6.2'!B28</f>
        <v>TeamService.java</v>
      </c>
      <c r="G23" s="3">
        <f>'Estimacion 6.2'!C28</f>
        <v>20</v>
      </c>
      <c r="H23" s="3">
        <f>'Estimacion 6.2'!D28</f>
        <v>92</v>
      </c>
      <c r="I23" s="3">
        <f>'Estimacion 6.2'!E28</f>
        <v>0.21739130434782608</v>
      </c>
      <c r="J23" s="30" t="s">
        <v>40</v>
      </c>
      <c r="K23" s="30"/>
    </row>
    <row r="24" spans="6:11" ht="36.6" customHeight="1" x14ac:dyDescent="0.3">
      <c r="F24" s="3" t="str">
        <f>'Estimacion 6.2'!B29</f>
        <v>TeamController.java</v>
      </c>
      <c r="G24" s="3">
        <f>'Estimacion 6.2'!C29</f>
        <v>10</v>
      </c>
      <c r="H24" s="3">
        <f>'Estimacion 6.2'!D29</f>
        <v>105</v>
      </c>
      <c r="I24" s="3">
        <f>'Estimacion 6.2'!E29</f>
        <v>9.5238095238095233E-2</v>
      </c>
      <c r="J24" s="30" t="s">
        <v>41</v>
      </c>
      <c r="K24" s="30"/>
    </row>
    <row r="25" spans="6:11" ht="36.6" customHeight="1" x14ac:dyDescent="0.3">
      <c r="F25" s="3" t="str">
        <f>'Estimacion 6.2'!B30</f>
        <v>PlayerFeignClient.java</v>
      </c>
      <c r="G25" s="3">
        <f>'Estimacion 6.2'!C30</f>
        <v>5</v>
      </c>
      <c r="H25" s="3">
        <f>'Estimacion 6.2'!D30</f>
        <v>14</v>
      </c>
      <c r="I25" s="3">
        <f>'Estimacion 6.2'!E30</f>
        <v>0.35714285714285715</v>
      </c>
      <c r="J25" s="30" t="s">
        <v>53</v>
      </c>
      <c r="K25" s="30"/>
    </row>
    <row r="26" spans="6:11" ht="26.4" customHeight="1" x14ac:dyDescent="0.3">
      <c r="F26" s="3" t="str">
        <f>'Estimacion 6.2'!B31</f>
        <v>Validations.java</v>
      </c>
      <c r="G26" s="3">
        <f>'Estimacion 6.2'!C31</f>
        <v>1</v>
      </c>
      <c r="H26" s="3">
        <f>'Estimacion 6.2'!D31</f>
        <v>14</v>
      </c>
      <c r="I26" s="3">
        <f>'Estimacion 6.2'!E31</f>
        <v>7.1428571428571425E-2</v>
      </c>
      <c r="J26" s="30" t="s">
        <v>42</v>
      </c>
      <c r="K26" s="30"/>
    </row>
    <row r="27" spans="6:11" ht="57" customHeight="1" x14ac:dyDescent="0.3">
      <c r="F27" s="3" t="str">
        <f>'Estimacion 6.2'!B32</f>
        <v>TeamApplication.java</v>
      </c>
      <c r="G27" s="3">
        <f>'Estimacion 6.2'!C32</f>
        <v>2</v>
      </c>
      <c r="H27" s="3">
        <f>'Estimacion 6.2'!D32</f>
        <v>11</v>
      </c>
      <c r="I27" s="3">
        <f>'Estimacion 6.2'!E32</f>
        <v>0.18181818181818182</v>
      </c>
      <c r="J27" s="30" t="s">
        <v>43</v>
      </c>
      <c r="K27" s="30"/>
    </row>
  </sheetData>
  <mergeCells count="32">
    <mergeCell ref="J19:K19"/>
    <mergeCell ref="J25:K25"/>
    <mergeCell ref="J27:K27"/>
    <mergeCell ref="J26:K26"/>
    <mergeCell ref="J20:K20"/>
    <mergeCell ref="J21:K21"/>
    <mergeCell ref="J22:K22"/>
    <mergeCell ref="J23:K23"/>
    <mergeCell ref="J24:K24"/>
    <mergeCell ref="J14:K14"/>
    <mergeCell ref="J15:K15"/>
    <mergeCell ref="J16:K16"/>
    <mergeCell ref="F17:K17"/>
    <mergeCell ref="J18:K18"/>
    <mergeCell ref="F1:L1"/>
    <mergeCell ref="F10:K10"/>
    <mergeCell ref="J11:K11"/>
    <mergeCell ref="J12:K12"/>
    <mergeCell ref="J13:K13"/>
    <mergeCell ref="J9:K9"/>
    <mergeCell ref="E2:E5"/>
    <mergeCell ref="I2:I5"/>
    <mergeCell ref="F2:H2"/>
    <mergeCell ref="F3:H3"/>
    <mergeCell ref="F4:H4"/>
    <mergeCell ref="F5:H5"/>
    <mergeCell ref="F6:L6"/>
    <mergeCell ref="J2:J5"/>
    <mergeCell ref="K2:K3"/>
    <mergeCell ref="L2:L3"/>
    <mergeCell ref="K4:K5"/>
    <mergeCell ref="L4:L5"/>
  </mergeCells>
  <hyperlinks>
    <hyperlink ref="F6" r:id="rId1" xr:uid="{649EE566-5DB5-41CF-A99E-33A5314522F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6B40C-B253-4481-A929-102935CD694F}">
  <dimension ref="E1:L29"/>
  <sheetViews>
    <sheetView topLeftCell="D18" workbookViewId="0">
      <selection activeCell="E29" sqref="E29:L29"/>
    </sheetView>
  </sheetViews>
  <sheetFormatPr baseColWidth="10" defaultColWidth="11.44140625" defaultRowHeight="14.4" x14ac:dyDescent="0.3"/>
  <cols>
    <col min="5" max="5" width="19" customWidth="1"/>
    <col min="6" max="6" width="13.6640625" customWidth="1"/>
    <col min="7" max="7" width="58.6640625" customWidth="1"/>
    <col min="9" max="9" width="13" customWidth="1"/>
    <col min="12" max="12" width="12.88671875" customWidth="1"/>
  </cols>
  <sheetData>
    <row r="1" spans="5:12" ht="15" customHeight="1" x14ac:dyDescent="0.3">
      <c r="E1" s="17" t="s">
        <v>0</v>
      </c>
      <c r="F1" s="31" t="s">
        <v>58</v>
      </c>
      <c r="G1" s="39"/>
      <c r="H1" s="39"/>
      <c r="I1" s="39"/>
      <c r="J1" s="39"/>
      <c r="K1" s="39"/>
      <c r="L1" s="40"/>
    </row>
    <row r="2" spans="5:12" ht="15" customHeight="1" x14ac:dyDescent="0.3">
      <c r="E2" s="29" t="s">
        <v>1</v>
      </c>
      <c r="F2" s="35" t="s">
        <v>59</v>
      </c>
      <c r="G2" s="35"/>
      <c r="H2" s="35"/>
      <c r="I2" s="29" t="s">
        <v>2</v>
      </c>
      <c r="J2" s="21" t="s">
        <v>3</v>
      </c>
      <c r="K2" s="29" t="s">
        <v>4</v>
      </c>
      <c r="L2" s="32">
        <v>45691</v>
      </c>
    </row>
    <row r="3" spans="5:12" ht="15" customHeight="1" x14ac:dyDescent="0.3">
      <c r="E3" s="29"/>
      <c r="F3" s="35" t="s">
        <v>60</v>
      </c>
      <c r="G3" s="35"/>
      <c r="H3" s="35"/>
      <c r="I3" s="29"/>
      <c r="J3" s="21"/>
      <c r="K3" s="29"/>
      <c r="L3" s="33"/>
    </row>
    <row r="4" spans="5:12" x14ac:dyDescent="0.3">
      <c r="E4" s="29"/>
      <c r="F4" s="35" t="s">
        <v>61</v>
      </c>
      <c r="G4" s="35"/>
      <c r="H4" s="35"/>
      <c r="I4" s="29"/>
      <c r="J4" s="21"/>
      <c r="K4" s="31" t="s">
        <v>5</v>
      </c>
      <c r="L4" s="22" t="s">
        <v>65</v>
      </c>
    </row>
    <row r="5" spans="5:12" x14ac:dyDescent="0.3">
      <c r="E5" s="29"/>
      <c r="F5" s="35" t="s">
        <v>62</v>
      </c>
      <c r="G5" s="35"/>
      <c r="H5" s="35"/>
      <c r="I5" s="29"/>
      <c r="J5" s="21"/>
      <c r="K5" s="31"/>
      <c r="L5" s="22"/>
    </row>
    <row r="6" spans="5:12" x14ac:dyDescent="0.3">
      <c r="E6" s="18" t="s">
        <v>6</v>
      </c>
      <c r="F6" s="50" t="s">
        <v>7</v>
      </c>
      <c r="G6" s="37"/>
      <c r="H6" s="37"/>
      <c r="I6" s="37"/>
      <c r="J6" s="37"/>
      <c r="K6" s="37"/>
      <c r="L6" s="38"/>
    </row>
    <row r="10" spans="5:12" ht="29.25" customHeight="1" x14ac:dyDescent="0.3">
      <c r="E10" s="10" t="s">
        <v>44</v>
      </c>
      <c r="F10" s="10" t="s">
        <v>11</v>
      </c>
      <c r="G10" s="10" t="s">
        <v>45</v>
      </c>
      <c r="H10" s="51" t="s">
        <v>46</v>
      </c>
      <c r="I10" s="51"/>
      <c r="J10" s="10" t="s">
        <v>47</v>
      </c>
      <c r="K10" s="10" t="s">
        <v>48</v>
      </c>
      <c r="L10" s="10" t="s">
        <v>49</v>
      </c>
    </row>
    <row r="11" spans="5:12" x14ac:dyDescent="0.3">
      <c r="E11" s="45" t="s">
        <v>29</v>
      </c>
      <c r="F11" s="45"/>
      <c r="G11" s="45"/>
      <c r="H11" s="45"/>
      <c r="I11" s="45"/>
      <c r="J11" s="45"/>
      <c r="K11" s="45"/>
      <c r="L11" s="45"/>
    </row>
    <row r="12" spans="5:12" ht="31.2" customHeight="1" x14ac:dyDescent="0.3">
      <c r="E12" s="2" t="str">
        <f>'Estimacion 6.2'!B11</f>
        <v>Player.java</v>
      </c>
      <c r="F12" s="2">
        <f>'Estimacion 6.2'!D11</f>
        <v>114</v>
      </c>
      <c r="G12" s="15" t="str">
        <f>'Estimacion 6.3'!J11</f>
        <v>Entidad Jugador que crea los campos de la tabla "player" en la base de datos, junto con sus getters y setters</v>
      </c>
      <c r="H12" s="46" t="s">
        <v>64</v>
      </c>
      <c r="I12" s="47"/>
      <c r="J12" s="2">
        <f>K12*0.8</f>
        <v>8</v>
      </c>
      <c r="K12" s="2">
        <f>'Estimacion 6.2'!C11</f>
        <v>10</v>
      </c>
      <c r="L12" s="2">
        <f>K12*1.2</f>
        <v>12</v>
      </c>
    </row>
    <row r="13" spans="5:12" ht="31.2" customHeight="1" x14ac:dyDescent="0.3">
      <c r="E13" s="2" t="str">
        <f>'Estimacion 6.2'!B12</f>
        <v>PlayerRepository.java</v>
      </c>
      <c r="F13" s="2">
        <f>'Estimacion 6.2'!D12</f>
        <v>9</v>
      </c>
      <c r="G13" s="15" t="str">
        <f>'Estimacion 6.3'!J12</f>
        <v>PlayerRepository gestiona la entidad Player con operaciones CRUD y permite buscar jugadores por su dorsal.</v>
      </c>
      <c r="H13" s="46" t="s">
        <v>64</v>
      </c>
      <c r="I13" s="47"/>
      <c r="J13" s="2">
        <f t="shared" ref="J13:J17" si="0">K13*0.8</f>
        <v>4</v>
      </c>
      <c r="K13" s="2">
        <f>'Estimacion 6.2'!C12</f>
        <v>5</v>
      </c>
      <c r="L13" s="2">
        <f t="shared" ref="L13:L17" si="1">K13*1.2</f>
        <v>6</v>
      </c>
    </row>
    <row r="14" spans="5:12" ht="31.2" customHeight="1" x14ac:dyDescent="0.3">
      <c r="E14" s="2" t="str">
        <f>'Estimacion 6.2'!B13</f>
        <v>PlayerService.java</v>
      </c>
      <c r="F14" s="2">
        <f>'Estimacion 6.2'!D13</f>
        <v>53</v>
      </c>
      <c r="G14" s="15" t="str">
        <f>'Estimacion 6.3'!J13</f>
        <v>Contiene la lógica de negocio de la aplicación y la interacción con la base de datos a través del repositorio</v>
      </c>
      <c r="H14" s="48" t="s">
        <v>55</v>
      </c>
      <c r="I14" s="49"/>
      <c r="J14" s="2">
        <f t="shared" si="0"/>
        <v>16</v>
      </c>
      <c r="K14" s="2">
        <f>'Estimacion 6.2'!C13</f>
        <v>20</v>
      </c>
      <c r="L14" s="2">
        <f t="shared" si="1"/>
        <v>24</v>
      </c>
    </row>
    <row r="15" spans="5:12" ht="31.2" customHeight="1" x14ac:dyDescent="0.3">
      <c r="E15" s="2" t="str">
        <f>'Estimacion 6.2'!B14</f>
        <v>PlayerController.java</v>
      </c>
      <c r="F15" s="2">
        <f>'Estimacion 6.2'!D14</f>
        <v>66</v>
      </c>
      <c r="G15" s="15" t="str">
        <f>'Estimacion 6.3'!J14</f>
        <v>Controlador que maneja todas las operaciones CRUD para la entidad Player</v>
      </c>
      <c r="H15" s="46" t="s">
        <v>64</v>
      </c>
      <c r="I15" s="47"/>
      <c r="J15" s="2">
        <f t="shared" si="0"/>
        <v>8</v>
      </c>
      <c r="K15" s="2">
        <f>'Estimacion 6.2'!C14</f>
        <v>10</v>
      </c>
      <c r="L15" s="2">
        <f t="shared" si="1"/>
        <v>12</v>
      </c>
    </row>
    <row r="16" spans="5:12" ht="31.2" customHeight="1" x14ac:dyDescent="0.3">
      <c r="E16" s="2" t="str">
        <f>'Estimacion 6.2'!B15</f>
        <v>Validations.java</v>
      </c>
      <c r="F16" s="2">
        <f>'Estimacion 6.2'!D15</f>
        <v>14</v>
      </c>
      <c r="G16" s="15" t="str">
        <f>'Estimacion 6.3'!J15</f>
        <v>Función para manejar errores de validación en formularios o solicitudes HTTP</v>
      </c>
      <c r="H16" s="48" t="s">
        <v>63</v>
      </c>
      <c r="I16" s="49"/>
      <c r="J16" s="2">
        <f t="shared" si="0"/>
        <v>8</v>
      </c>
      <c r="K16" s="2">
        <f>'Estimacion 6.2'!C15</f>
        <v>10</v>
      </c>
      <c r="L16" s="2">
        <f t="shared" si="1"/>
        <v>12</v>
      </c>
    </row>
    <row r="17" spans="5:12" ht="31.2" customHeight="1" x14ac:dyDescent="0.3">
      <c r="E17" s="16" t="str">
        <f>'Estimacion 6.2'!B16</f>
        <v>PlayerApplication.java</v>
      </c>
      <c r="F17" s="16">
        <f>'Estimacion 6.2'!D16</f>
        <v>9</v>
      </c>
      <c r="G17" s="15" t="str">
        <f>'Estimacion 6.3'!J16</f>
        <v xml:space="preserve">Función principal (main) del microservicio de Player </v>
      </c>
      <c r="H17" s="46" t="s">
        <v>64</v>
      </c>
      <c r="I17" s="47"/>
      <c r="J17" s="2">
        <f t="shared" si="0"/>
        <v>1.6</v>
      </c>
      <c r="K17" s="16">
        <f>'Estimacion 6.2'!C16</f>
        <v>2</v>
      </c>
      <c r="L17" s="2">
        <f t="shared" si="1"/>
        <v>2.4</v>
      </c>
    </row>
    <row r="18" spans="5:12" x14ac:dyDescent="0.3">
      <c r="E18" s="52" t="s">
        <v>35</v>
      </c>
      <c r="F18" s="52"/>
      <c r="G18" s="52"/>
      <c r="H18" s="52"/>
      <c r="I18" s="52"/>
      <c r="J18" s="52"/>
      <c r="K18" s="52"/>
      <c r="L18" s="52"/>
    </row>
    <row r="19" spans="5:12" ht="28.8" customHeight="1" x14ac:dyDescent="0.3">
      <c r="E19" s="2" t="str">
        <f>'Estimacion 6.2'!B23</f>
        <v>Team.java</v>
      </c>
      <c r="F19" s="2">
        <f>'Estimacion 6.2'!C23</f>
        <v>10</v>
      </c>
      <c r="G19" s="15" t="str">
        <f>'Estimacion 6.3'!J18</f>
        <v>Define los atributos para la entidad de equipos</v>
      </c>
      <c r="H19" s="46" t="s">
        <v>64</v>
      </c>
      <c r="I19" s="47"/>
      <c r="J19" s="2">
        <f>K19*0.8</f>
        <v>8</v>
      </c>
      <c r="K19" s="2">
        <f>'Estimacion 6.2'!C23</f>
        <v>10</v>
      </c>
      <c r="L19" s="2">
        <f>K19*1.2</f>
        <v>12</v>
      </c>
    </row>
    <row r="20" spans="5:12" ht="28.8" customHeight="1" x14ac:dyDescent="0.3">
      <c r="E20" s="2" t="str">
        <f>'Estimacion 6.2'!B24</f>
        <v>Player.java</v>
      </c>
      <c r="F20" s="2">
        <f>'Estimacion 6.2'!C24</f>
        <v>1</v>
      </c>
      <c r="G20" s="15" t="str">
        <f>'Estimacion 6.3'!J19</f>
        <v>Define un modelo con atributos sin acceso a la base de datos, para interactuar con el microservicio de estudiante</v>
      </c>
      <c r="H20" s="46" t="s">
        <v>64</v>
      </c>
      <c r="I20" s="47"/>
      <c r="J20" s="2">
        <f t="shared" ref="J20:J28" si="2">K20*0.8</f>
        <v>0.8</v>
      </c>
      <c r="K20" s="2">
        <f>'Estimacion 6.2'!C24</f>
        <v>1</v>
      </c>
      <c r="L20" s="2">
        <f t="shared" ref="L20:L28" si="3">K20*1.2</f>
        <v>1.2</v>
      </c>
    </row>
    <row r="21" spans="5:12" ht="28.8" customHeight="1" x14ac:dyDescent="0.3">
      <c r="E21" s="2" t="str">
        <f>'Estimacion 6.2'!B25</f>
        <v>TeamPlayer.java</v>
      </c>
      <c r="F21" s="2">
        <f>'Estimacion 6.2'!C25</f>
        <v>4</v>
      </c>
      <c r="G21" s="15" t="str">
        <f>'Estimacion 6.3'!J20</f>
        <v>Define la entidad de quiebre para guardar la relación entre jugador y equipo</v>
      </c>
      <c r="H21" s="46" t="s">
        <v>64</v>
      </c>
      <c r="I21" s="47"/>
      <c r="J21" s="2">
        <f t="shared" si="2"/>
        <v>3.2</v>
      </c>
      <c r="K21" s="2">
        <f>'Estimacion 6.2'!C25</f>
        <v>4</v>
      </c>
      <c r="L21" s="2">
        <f t="shared" si="3"/>
        <v>4.8</v>
      </c>
    </row>
    <row r="22" spans="5:12" ht="28.8" customHeight="1" x14ac:dyDescent="0.3">
      <c r="E22" s="2" t="str">
        <f>'Estimacion 6.2'!B26</f>
        <v>TeamRepository.java</v>
      </c>
      <c r="F22" s="2">
        <f>'Estimacion 6.2'!C26</f>
        <v>5</v>
      </c>
      <c r="G22" s="15" t="str">
        <f>'Estimacion 6.3'!J21</f>
        <v>Define la comunicación a la base  de datos, especificamente para equipos</v>
      </c>
      <c r="H22" s="46" t="s">
        <v>64</v>
      </c>
      <c r="I22" s="47"/>
      <c r="J22" s="2">
        <f t="shared" si="2"/>
        <v>4</v>
      </c>
      <c r="K22" s="2">
        <f>'Estimacion 6.2'!C26</f>
        <v>5</v>
      </c>
      <c r="L22" s="2">
        <f t="shared" si="3"/>
        <v>6</v>
      </c>
    </row>
    <row r="23" spans="5:12" ht="28.8" customHeight="1" x14ac:dyDescent="0.3">
      <c r="E23" s="2" t="str">
        <f>'Estimacion 6.2'!B27</f>
        <v>TeamPlayerRepository.java</v>
      </c>
      <c r="F23" s="2">
        <f>'Estimacion 6.2'!C27</f>
        <v>5</v>
      </c>
      <c r="G23" s="15" t="str">
        <f>'Estimacion 6.3'!J22</f>
        <v>Define la comunicación a la base  de datos, especificamente para la relación entre jugador y equipos</v>
      </c>
      <c r="H23" s="46" t="s">
        <v>64</v>
      </c>
      <c r="I23" s="47"/>
      <c r="J23" s="2">
        <f t="shared" si="2"/>
        <v>4</v>
      </c>
      <c r="K23" s="2">
        <f>'Estimacion 6.2'!C27</f>
        <v>5</v>
      </c>
      <c r="L23" s="2">
        <f t="shared" si="3"/>
        <v>6</v>
      </c>
    </row>
    <row r="24" spans="5:12" ht="28.8" customHeight="1" x14ac:dyDescent="0.3">
      <c r="E24" s="2" t="str">
        <f>'Estimacion 6.2'!B28</f>
        <v>TeamService.java</v>
      </c>
      <c r="F24" s="2">
        <f>'Estimacion 6.2'!C28</f>
        <v>20</v>
      </c>
      <c r="G24" s="15" t="str">
        <f>'Estimacion 6.3'!J23</f>
        <v>Define la lógica de negocios para gestionar un curso</v>
      </c>
      <c r="H24" s="46" t="s">
        <v>64</v>
      </c>
      <c r="I24" s="47"/>
      <c r="J24" s="2">
        <f t="shared" si="2"/>
        <v>16</v>
      </c>
      <c r="K24" s="2">
        <f>'Estimacion 6.2'!C28</f>
        <v>20</v>
      </c>
      <c r="L24" s="2">
        <f t="shared" si="3"/>
        <v>24</v>
      </c>
    </row>
    <row r="25" spans="5:12" ht="28.8" customHeight="1" x14ac:dyDescent="0.3">
      <c r="E25" s="2" t="str">
        <f>'Estimacion 6.2'!B29</f>
        <v>TeamController.java</v>
      </c>
      <c r="F25" s="2">
        <f>'Estimacion 6.2'!C29</f>
        <v>10</v>
      </c>
      <c r="G25" s="15" t="str">
        <f>'Estimacion 6.3'!J24</f>
        <v>Permite establecer APIs accesibles desde el cliente.</v>
      </c>
      <c r="H25" s="46" t="s">
        <v>64</v>
      </c>
      <c r="I25" s="47"/>
      <c r="J25" s="2">
        <f t="shared" si="2"/>
        <v>8</v>
      </c>
      <c r="K25" s="2">
        <f>'Estimacion 6.2'!C29</f>
        <v>10</v>
      </c>
      <c r="L25" s="2">
        <f t="shared" si="3"/>
        <v>12</v>
      </c>
    </row>
    <row r="26" spans="5:12" ht="28.8" customHeight="1" x14ac:dyDescent="0.3">
      <c r="E26" s="2" t="str">
        <f>'Estimacion 6.2'!B30</f>
        <v>PlayerFeignClient.java</v>
      </c>
      <c r="F26" s="2">
        <f>'Estimacion 6.2'!C30</f>
        <v>5</v>
      </c>
      <c r="G26" s="15" t="str">
        <f>'Estimacion 6.3'!J25</f>
        <v>PlayerFeignClient usa Feign para obtener jugadores por ID o listar todos.</v>
      </c>
      <c r="H26" s="46" t="s">
        <v>64</v>
      </c>
      <c r="I26" s="47"/>
      <c r="J26" s="2">
        <f t="shared" si="2"/>
        <v>4</v>
      </c>
      <c r="K26" s="2">
        <f>'Estimacion 6.2'!C30</f>
        <v>5</v>
      </c>
      <c r="L26" s="2">
        <f t="shared" si="3"/>
        <v>6</v>
      </c>
    </row>
    <row r="27" spans="5:12" ht="28.8" customHeight="1" x14ac:dyDescent="0.3">
      <c r="E27" s="2" t="str">
        <f>'Estimacion 6.2'!B31</f>
        <v>Validations.java</v>
      </c>
      <c r="F27" s="2">
        <f>'Estimacion 6.2'!C31</f>
        <v>1</v>
      </c>
      <c r="G27" s="15" t="str">
        <f>'Estimacion 6.3'!J26</f>
        <v>Crea una excepción personalizada</v>
      </c>
      <c r="H27" s="48" t="s">
        <v>63</v>
      </c>
      <c r="I27" s="49"/>
      <c r="J27" s="2">
        <f t="shared" si="2"/>
        <v>0.8</v>
      </c>
      <c r="K27" s="2">
        <f>'Estimacion 6.2'!C31</f>
        <v>1</v>
      </c>
      <c r="L27" s="2">
        <f t="shared" si="3"/>
        <v>1.2</v>
      </c>
    </row>
    <row r="28" spans="5:12" ht="28.8" customHeight="1" x14ac:dyDescent="0.3">
      <c r="E28" s="16" t="str">
        <f>'Estimacion 6.2'!B32</f>
        <v>TeamApplication.java</v>
      </c>
      <c r="F28" s="16">
        <f>'Estimacion 6.2'!C32</f>
        <v>2</v>
      </c>
      <c r="G28" s="15" t="str">
        <f>'Estimacion 6.3'!J27</f>
        <v>Se habilita Feign para que haya comunicación con el microservicio del jugador</v>
      </c>
      <c r="H28" s="46" t="s">
        <v>64</v>
      </c>
      <c r="I28" s="47"/>
      <c r="J28" s="2">
        <f t="shared" si="2"/>
        <v>1.6</v>
      </c>
      <c r="K28" s="16">
        <f>'Estimacion 6.2'!C32</f>
        <v>2</v>
      </c>
      <c r="L28" s="2">
        <f t="shared" si="3"/>
        <v>2.4</v>
      </c>
    </row>
    <row r="29" spans="5:12" ht="28.8" customHeight="1" x14ac:dyDescent="0.3">
      <c r="E29" s="53" t="s">
        <v>50</v>
      </c>
      <c r="F29" s="53" t="s">
        <v>51</v>
      </c>
      <c r="G29" s="53" t="s">
        <v>51</v>
      </c>
      <c r="H29" s="54" t="s">
        <v>51</v>
      </c>
      <c r="I29" s="55"/>
      <c r="J29" s="53">
        <f>SUM(J12:J17,J19:J28)</f>
        <v>95.999999999999986</v>
      </c>
      <c r="K29" s="53">
        <f>SUM(K12:K17,K19:K28)</f>
        <v>120</v>
      </c>
      <c r="L29" s="53">
        <f>SUM(L12:L17,L19:L28)</f>
        <v>144</v>
      </c>
    </row>
  </sheetData>
  <mergeCells count="33">
    <mergeCell ref="E18:L18"/>
    <mergeCell ref="E2:E5"/>
    <mergeCell ref="F2:H2"/>
    <mergeCell ref="J2:J5"/>
    <mergeCell ref="L2:L3"/>
    <mergeCell ref="F3:H3"/>
    <mergeCell ref="F4:H4"/>
    <mergeCell ref="L4:L5"/>
    <mergeCell ref="F5:H5"/>
    <mergeCell ref="K2:K3"/>
    <mergeCell ref="K4:K5"/>
    <mergeCell ref="I2:I5"/>
    <mergeCell ref="H15:I15"/>
    <mergeCell ref="H16:I16"/>
    <mergeCell ref="F6:L6"/>
    <mergeCell ref="H10:I10"/>
    <mergeCell ref="E11:L11"/>
    <mergeCell ref="H28:I28"/>
    <mergeCell ref="F1:L1"/>
    <mergeCell ref="H29:I29"/>
    <mergeCell ref="H23:I23"/>
    <mergeCell ref="H24:I24"/>
    <mergeCell ref="H25:I25"/>
    <mergeCell ref="H26:I26"/>
    <mergeCell ref="H27:I27"/>
    <mergeCell ref="H17:I17"/>
    <mergeCell ref="H19:I19"/>
    <mergeCell ref="H20:I20"/>
    <mergeCell ref="H21:I21"/>
    <mergeCell ref="H22:I22"/>
    <mergeCell ref="H12:I12"/>
    <mergeCell ref="H13:I13"/>
    <mergeCell ref="H14:I14"/>
  </mergeCells>
  <hyperlinks>
    <hyperlink ref="F6" r:id="rId1" xr:uid="{8EA9F960-D126-40EE-A3B8-2817B6868F0B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DB39E34F5A9B445B025C05B2A05D030" ma:contentTypeVersion="9" ma:contentTypeDescription="Crear nuevo documento." ma:contentTypeScope="" ma:versionID="a93c11fe66be811f13eb25ecdc4f65e3">
  <xsd:schema xmlns:xsd="http://www.w3.org/2001/XMLSchema" xmlns:xs="http://www.w3.org/2001/XMLSchema" xmlns:p="http://schemas.microsoft.com/office/2006/metadata/properties" xmlns:ns3="f1f31ffb-9912-4459-99c8-b26e82094b51" xmlns:ns4="ce621958-37b1-43fe-a1f1-1aad67996a88" targetNamespace="http://schemas.microsoft.com/office/2006/metadata/properties" ma:root="true" ma:fieldsID="acf48849d7484413124f35d6a66bbdff" ns3:_="" ns4:_="">
    <xsd:import namespace="f1f31ffb-9912-4459-99c8-b26e82094b51"/>
    <xsd:import namespace="ce621958-37b1-43fe-a1f1-1aad67996a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f31ffb-9912-4459-99c8-b26e82094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621958-37b1-43fe-a1f1-1aad67996a8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1f31ffb-9912-4459-99c8-b26e82094b5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F9B3CB-2377-4AA4-8860-B85A025DB9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f31ffb-9912-4459-99c8-b26e82094b51"/>
    <ds:schemaRef ds:uri="ce621958-37b1-43fe-a1f1-1aad67996a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05B73D7-50BD-42BE-946D-938CBA954C61}">
  <ds:schemaRefs>
    <ds:schemaRef ds:uri="http://purl.org/dc/terms/"/>
    <ds:schemaRef ds:uri="ce621958-37b1-43fe-a1f1-1aad67996a88"/>
    <ds:schemaRef ds:uri="http://www.w3.org/XML/1998/namespace"/>
    <ds:schemaRef ds:uri="http://schemas.microsoft.com/office/2006/documentManagement/types"/>
    <ds:schemaRef ds:uri="http://purl.org/dc/elements/1.1/"/>
    <ds:schemaRef ds:uri="f1f31ffb-9912-4459-99c8-b26e82094b51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96FCFA9-236E-4C92-9420-3CF23D9586C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Estimacion 6.2</vt:lpstr>
      <vt:lpstr>Estimacion 6.3</vt:lpstr>
      <vt:lpstr>Estimacion 6.4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STEVEN JEFFERSON POZO ANALUISA</dc:creator>
  <cp:keywords/>
  <dc:description/>
  <cp:lastModifiedBy>JEIMY MARLEY MORALES SOSA</cp:lastModifiedBy>
  <cp:revision/>
  <dcterms:created xsi:type="dcterms:W3CDTF">2025-02-03T18:21:30Z</dcterms:created>
  <dcterms:modified xsi:type="dcterms:W3CDTF">2025-02-03T19:30:31Z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0x010100EDB39E34F5A9B445B025C05B2A05D030</vt:lpwstr>
  </property>
</Properties>
</file>