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3920" tabRatio="500" activeTab="1"/>
  </bookViews>
  <sheets>
    <sheet name="separate" sheetId="1" r:id="rId1"/>
    <sheet name="together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2" l="1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N38" i="2"/>
  <c r="AO38" i="2"/>
  <c r="AP38" i="2"/>
  <c r="AR38" i="2"/>
  <c r="AS38" i="2"/>
  <c r="AT38" i="2"/>
  <c r="AU38" i="2"/>
  <c r="D38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N37" i="2"/>
  <c r="AO37" i="2"/>
  <c r="AP37" i="2"/>
  <c r="AR37" i="2"/>
  <c r="AS37" i="2"/>
  <c r="AT37" i="2"/>
  <c r="AU37" i="2"/>
  <c r="D37" i="2"/>
  <c r="C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N16" i="2"/>
  <c r="AO16" i="2"/>
  <c r="AP16" i="2"/>
  <c r="AR16" i="2"/>
  <c r="AS16" i="2"/>
  <c r="AT16" i="2"/>
  <c r="AU16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N15" i="2"/>
  <c r="AO15" i="2"/>
  <c r="AP15" i="2"/>
  <c r="AR15" i="2"/>
  <c r="AS15" i="2"/>
  <c r="AT15" i="2"/>
  <c r="AU15" i="2"/>
  <c r="D16" i="2"/>
  <c r="D15" i="2"/>
  <c r="AG10" i="2"/>
  <c r="AH10" i="2"/>
  <c r="AI10" i="2"/>
  <c r="AU10" i="2"/>
  <c r="AG11" i="2"/>
  <c r="AH11" i="2"/>
  <c r="AI11" i="2"/>
  <c r="AU11" i="2"/>
  <c r="AG12" i="2"/>
  <c r="AH12" i="2"/>
  <c r="AI12" i="2"/>
  <c r="AU12" i="2"/>
  <c r="AG13" i="2"/>
  <c r="AH13" i="2"/>
  <c r="AI13" i="2"/>
  <c r="AU13" i="2"/>
  <c r="AG14" i="2"/>
  <c r="AH14" i="2"/>
  <c r="AI14" i="2"/>
  <c r="AU14" i="2"/>
  <c r="AG2" i="2"/>
  <c r="AH2" i="2"/>
  <c r="AI2" i="2"/>
  <c r="AU2" i="2"/>
  <c r="AG3" i="2"/>
  <c r="AH3" i="2"/>
  <c r="AI3" i="2"/>
  <c r="AU3" i="2"/>
  <c r="AG4" i="2"/>
  <c r="AH4" i="2"/>
  <c r="AI4" i="2"/>
  <c r="AU4" i="2"/>
  <c r="AG5" i="2"/>
  <c r="AH5" i="2"/>
  <c r="AI5" i="2"/>
  <c r="AU5" i="2"/>
  <c r="AG6" i="2"/>
  <c r="AH6" i="2"/>
  <c r="AI6" i="2"/>
  <c r="AU6" i="2"/>
  <c r="AG7" i="2"/>
  <c r="AH7" i="2"/>
  <c r="AI7" i="2"/>
  <c r="AU7" i="2"/>
  <c r="AG8" i="2"/>
  <c r="AH8" i="2"/>
  <c r="AI8" i="2"/>
  <c r="AU8" i="2"/>
  <c r="AG9" i="2"/>
  <c r="AH9" i="2"/>
  <c r="AI9" i="2"/>
  <c r="AU9" i="2"/>
  <c r="AD10" i="2"/>
  <c r="AE10" i="2"/>
  <c r="AF10" i="2"/>
  <c r="AT10" i="2"/>
  <c r="AD11" i="2"/>
  <c r="AE11" i="2"/>
  <c r="AF11" i="2"/>
  <c r="AT11" i="2"/>
  <c r="AD12" i="2"/>
  <c r="AE12" i="2"/>
  <c r="AF12" i="2"/>
  <c r="AT12" i="2"/>
  <c r="AD13" i="2"/>
  <c r="AE13" i="2"/>
  <c r="AF13" i="2"/>
  <c r="AT13" i="2"/>
  <c r="AD14" i="2"/>
  <c r="AE14" i="2"/>
  <c r="AF14" i="2"/>
  <c r="AT14" i="2"/>
  <c r="AD2" i="2"/>
  <c r="AE2" i="2"/>
  <c r="AF2" i="2"/>
  <c r="AT2" i="2"/>
  <c r="AD3" i="2"/>
  <c r="AE3" i="2"/>
  <c r="AF3" i="2"/>
  <c r="AT3" i="2"/>
  <c r="AD4" i="2"/>
  <c r="AE4" i="2"/>
  <c r="AF4" i="2"/>
  <c r="AT4" i="2"/>
  <c r="AD5" i="2"/>
  <c r="AE5" i="2"/>
  <c r="AF5" i="2"/>
  <c r="AT5" i="2"/>
  <c r="AD6" i="2"/>
  <c r="AE6" i="2"/>
  <c r="AF6" i="2"/>
  <c r="AT6" i="2"/>
  <c r="AD7" i="2"/>
  <c r="AE7" i="2"/>
  <c r="AF7" i="2"/>
  <c r="AT7" i="2"/>
  <c r="AD8" i="2"/>
  <c r="AE8" i="2"/>
  <c r="AF8" i="2"/>
  <c r="AT8" i="2"/>
  <c r="AD9" i="2"/>
  <c r="AE9" i="2"/>
  <c r="AF9" i="2"/>
  <c r="AT9" i="2"/>
  <c r="AA10" i="2"/>
  <c r="AB10" i="2"/>
  <c r="AC10" i="2"/>
  <c r="AS10" i="2"/>
  <c r="AA11" i="2"/>
  <c r="AB11" i="2"/>
  <c r="AC11" i="2"/>
  <c r="AS11" i="2"/>
  <c r="AA12" i="2"/>
  <c r="AB12" i="2"/>
  <c r="AC12" i="2"/>
  <c r="AS12" i="2"/>
  <c r="AA13" i="2"/>
  <c r="AB13" i="2"/>
  <c r="AC13" i="2"/>
  <c r="AS13" i="2"/>
  <c r="AA14" i="2"/>
  <c r="AB14" i="2"/>
  <c r="AC14" i="2"/>
  <c r="AS14" i="2"/>
  <c r="AA2" i="2"/>
  <c r="AB2" i="2"/>
  <c r="AC2" i="2"/>
  <c r="AS2" i="2"/>
  <c r="AA3" i="2"/>
  <c r="AB3" i="2"/>
  <c r="AC3" i="2"/>
  <c r="AS3" i="2"/>
  <c r="AA4" i="2"/>
  <c r="AB4" i="2"/>
  <c r="AC4" i="2"/>
  <c r="AS4" i="2"/>
  <c r="AA5" i="2"/>
  <c r="AB5" i="2"/>
  <c r="AC5" i="2"/>
  <c r="AS5" i="2"/>
  <c r="AA6" i="2"/>
  <c r="O6" i="2"/>
  <c r="AB6" i="2"/>
  <c r="AC6" i="2"/>
  <c r="AS6" i="2"/>
  <c r="AA7" i="2"/>
  <c r="AB7" i="2"/>
  <c r="AC7" i="2"/>
  <c r="AS7" i="2"/>
  <c r="AA8" i="2"/>
  <c r="AB8" i="2"/>
  <c r="AC8" i="2"/>
  <c r="AS8" i="2"/>
  <c r="AA9" i="2"/>
  <c r="AB9" i="2"/>
  <c r="AC9" i="2"/>
  <c r="AS9" i="2"/>
  <c r="X10" i="2"/>
  <c r="Y10" i="2"/>
  <c r="Z10" i="2"/>
  <c r="AR10" i="2"/>
  <c r="X11" i="2"/>
  <c r="Y11" i="2"/>
  <c r="Z11" i="2"/>
  <c r="AR11" i="2"/>
  <c r="X12" i="2"/>
  <c r="Y12" i="2"/>
  <c r="Z12" i="2"/>
  <c r="AR12" i="2"/>
  <c r="X13" i="2"/>
  <c r="Y13" i="2"/>
  <c r="Z13" i="2"/>
  <c r="AR13" i="2"/>
  <c r="X14" i="2"/>
  <c r="Y14" i="2"/>
  <c r="Z14" i="2"/>
  <c r="AR14" i="2"/>
  <c r="X2" i="2"/>
  <c r="Y2" i="2"/>
  <c r="Z2" i="2"/>
  <c r="AR2" i="2"/>
  <c r="X3" i="2"/>
  <c r="Y3" i="2"/>
  <c r="Z3" i="2"/>
  <c r="AR3" i="2"/>
  <c r="X4" i="2"/>
  <c r="Y4" i="2"/>
  <c r="Z4" i="2"/>
  <c r="AR4" i="2"/>
  <c r="X5" i="2"/>
  <c r="Y5" i="2"/>
  <c r="Z5" i="2"/>
  <c r="AR5" i="2"/>
  <c r="X6" i="2"/>
  <c r="Y6" i="2"/>
  <c r="Z6" i="2"/>
  <c r="AR6" i="2"/>
  <c r="X7" i="2"/>
  <c r="Y7" i="2"/>
  <c r="Z7" i="2"/>
  <c r="AR7" i="2"/>
  <c r="X8" i="2"/>
  <c r="Y8" i="2"/>
  <c r="Z8" i="2"/>
  <c r="AR8" i="2"/>
  <c r="X9" i="2"/>
  <c r="Y9" i="2"/>
  <c r="Z9" i="2"/>
  <c r="AR9" i="2"/>
  <c r="AP10" i="2"/>
  <c r="AP11" i="2"/>
  <c r="AP12" i="2"/>
  <c r="AP13" i="2"/>
  <c r="AP14" i="2"/>
  <c r="AP2" i="2"/>
  <c r="AP3" i="2"/>
  <c r="AP4" i="2"/>
  <c r="AP5" i="2"/>
  <c r="AP6" i="2"/>
  <c r="AP7" i="2"/>
  <c r="AP8" i="2"/>
  <c r="AP9" i="2"/>
  <c r="AO10" i="2"/>
  <c r="AO11" i="2"/>
  <c r="AO12" i="2"/>
  <c r="AO13" i="2"/>
  <c r="AO14" i="2"/>
  <c r="AO2" i="2"/>
  <c r="AO3" i="2"/>
  <c r="AO4" i="2"/>
  <c r="AO5" i="2"/>
  <c r="AO6" i="2"/>
  <c r="AO7" i="2"/>
  <c r="AO8" i="2"/>
  <c r="AO9" i="2"/>
  <c r="AN10" i="2"/>
  <c r="AN11" i="2"/>
  <c r="AN12" i="2"/>
  <c r="AN13" i="2"/>
  <c r="AN14" i="2"/>
  <c r="AN2" i="2"/>
  <c r="AN3" i="2"/>
  <c r="AN4" i="2"/>
  <c r="AN5" i="2"/>
  <c r="AN6" i="2"/>
  <c r="AN7" i="2"/>
  <c r="AN8" i="2"/>
  <c r="AN9" i="2"/>
  <c r="AK10" i="2"/>
  <c r="AK11" i="2"/>
  <c r="AK12" i="2"/>
  <c r="AK13" i="2"/>
  <c r="AK14" i="2"/>
  <c r="AK2" i="2"/>
  <c r="AK3" i="2"/>
  <c r="AK4" i="2"/>
  <c r="AK5" i="2"/>
  <c r="AK6" i="2"/>
  <c r="AK7" i="2"/>
  <c r="AK8" i="2"/>
  <c r="AK9" i="2"/>
  <c r="AJ10" i="2"/>
  <c r="AJ11" i="2"/>
  <c r="AJ12" i="2"/>
  <c r="AJ13" i="2"/>
  <c r="AJ14" i="2"/>
  <c r="AJ2" i="2"/>
  <c r="AJ3" i="2"/>
  <c r="AJ4" i="2"/>
  <c r="AJ5" i="2"/>
  <c r="AJ6" i="2"/>
  <c r="AJ7" i="2"/>
  <c r="AJ8" i="2"/>
  <c r="AJ9" i="2"/>
  <c r="AG31" i="2"/>
  <c r="AH31" i="2"/>
  <c r="AI31" i="2"/>
  <c r="AU31" i="2"/>
  <c r="AG32" i="2"/>
  <c r="AH32" i="2"/>
  <c r="AI32" i="2"/>
  <c r="AU32" i="2"/>
  <c r="AG33" i="2"/>
  <c r="AH33" i="2"/>
  <c r="AI33" i="2"/>
  <c r="AU33" i="2"/>
  <c r="AG34" i="2"/>
  <c r="AH34" i="2"/>
  <c r="AI34" i="2"/>
  <c r="AU34" i="2"/>
  <c r="AG35" i="2"/>
  <c r="AH35" i="2"/>
  <c r="AI35" i="2"/>
  <c r="AU35" i="2"/>
  <c r="AG36" i="2"/>
  <c r="AH36" i="2"/>
  <c r="AI36" i="2"/>
  <c r="AU36" i="2"/>
  <c r="AG19" i="2"/>
  <c r="AH19" i="2"/>
  <c r="AI19" i="2"/>
  <c r="AU19" i="2"/>
  <c r="AG20" i="2"/>
  <c r="AH20" i="2"/>
  <c r="AI20" i="2"/>
  <c r="AU20" i="2"/>
  <c r="AG21" i="2"/>
  <c r="AH21" i="2"/>
  <c r="AI21" i="2"/>
  <c r="AU21" i="2"/>
  <c r="AG22" i="2"/>
  <c r="AH22" i="2"/>
  <c r="AI22" i="2"/>
  <c r="AU22" i="2"/>
  <c r="AG23" i="2"/>
  <c r="AH23" i="2"/>
  <c r="AI23" i="2"/>
  <c r="AU23" i="2"/>
  <c r="AG24" i="2"/>
  <c r="AH24" i="2"/>
  <c r="AI24" i="2"/>
  <c r="AU24" i="2"/>
  <c r="AG25" i="2"/>
  <c r="AH25" i="2"/>
  <c r="AI25" i="2"/>
  <c r="AU25" i="2"/>
  <c r="AG26" i="2"/>
  <c r="AH26" i="2"/>
  <c r="AI26" i="2"/>
  <c r="AU26" i="2"/>
  <c r="AG27" i="2"/>
  <c r="AH27" i="2"/>
  <c r="AI27" i="2"/>
  <c r="AU27" i="2"/>
  <c r="AG28" i="2"/>
  <c r="AH28" i="2"/>
  <c r="AI28" i="2"/>
  <c r="AU28" i="2"/>
  <c r="AG29" i="2"/>
  <c r="AH29" i="2"/>
  <c r="AI29" i="2"/>
  <c r="AU29" i="2"/>
  <c r="AG30" i="2"/>
  <c r="AH30" i="2"/>
  <c r="AI30" i="2"/>
  <c r="AU30" i="2"/>
  <c r="AD31" i="2"/>
  <c r="AE31" i="2"/>
  <c r="AF31" i="2"/>
  <c r="AT31" i="2"/>
  <c r="AD32" i="2"/>
  <c r="AE32" i="2"/>
  <c r="AF32" i="2"/>
  <c r="AT32" i="2"/>
  <c r="AD33" i="2"/>
  <c r="AE33" i="2"/>
  <c r="AF33" i="2"/>
  <c r="AT33" i="2"/>
  <c r="AD34" i="2"/>
  <c r="AE34" i="2"/>
  <c r="AF34" i="2"/>
  <c r="AT34" i="2"/>
  <c r="AD35" i="2"/>
  <c r="AE35" i="2"/>
  <c r="AF35" i="2"/>
  <c r="AT35" i="2"/>
  <c r="AD36" i="2"/>
  <c r="AE36" i="2"/>
  <c r="AF36" i="2"/>
  <c r="AT36" i="2"/>
  <c r="AD19" i="2"/>
  <c r="AE19" i="2"/>
  <c r="AF19" i="2"/>
  <c r="AT19" i="2"/>
  <c r="AD20" i="2"/>
  <c r="AE20" i="2"/>
  <c r="AF20" i="2"/>
  <c r="AT20" i="2"/>
  <c r="AD21" i="2"/>
  <c r="AE21" i="2"/>
  <c r="AF21" i="2"/>
  <c r="AT21" i="2"/>
  <c r="AD22" i="2"/>
  <c r="AE22" i="2"/>
  <c r="AF22" i="2"/>
  <c r="AT22" i="2"/>
  <c r="AD23" i="2"/>
  <c r="AE23" i="2"/>
  <c r="AF23" i="2"/>
  <c r="AT23" i="2"/>
  <c r="AD24" i="2"/>
  <c r="AE24" i="2"/>
  <c r="AF24" i="2"/>
  <c r="AT24" i="2"/>
  <c r="AD25" i="2"/>
  <c r="AE25" i="2"/>
  <c r="AF25" i="2"/>
  <c r="AT25" i="2"/>
  <c r="AD26" i="2"/>
  <c r="AE26" i="2"/>
  <c r="AF26" i="2"/>
  <c r="AT26" i="2"/>
  <c r="AD27" i="2"/>
  <c r="AE27" i="2"/>
  <c r="AF27" i="2"/>
  <c r="AT27" i="2"/>
  <c r="AD28" i="2"/>
  <c r="AE28" i="2"/>
  <c r="AF28" i="2"/>
  <c r="AT28" i="2"/>
  <c r="AD29" i="2"/>
  <c r="AE29" i="2"/>
  <c r="AF29" i="2"/>
  <c r="AT29" i="2"/>
  <c r="AD30" i="2"/>
  <c r="AE30" i="2"/>
  <c r="AF30" i="2"/>
  <c r="AT30" i="2"/>
  <c r="AA31" i="2"/>
  <c r="AB31" i="2"/>
  <c r="AC31" i="2"/>
  <c r="AS31" i="2"/>
  <c r="AA32" i="2"/>
  <c r="AB32" i="2"/>
  <c r="AC32" i="2"/>
  <c r="AS32" i="2"/>
  <c r="AA33" i="2"/>
  <c r="AB33" i="2"/>
  <c r="AC33" i="2"/>
  <c r="AS33" i="2"/>
  <c r="AA34" i="2"/>
  <c r="AB34" i="2"/>
  <c r="AC34" i="2"/>
  <c r="AS34" i="2"/>
  <c r="AA35" i="2"/>
  <c r="AB35" i="2"/>
  <c r="AC35" i="2"/>
  <c r="AS35" i="2"/>
  <c r="AA36" i="2"/>
  <c r="AB36" i="2"/>
  <c r="AC36" i="2"/>
  <c r="AS36" i="2"/>
  <c r="AA19" i="2"/>
  <c r="AB19" i="2"/>
  <c r="AC19" i="2"/>
  <c r="AS19" i="2"/>
  <c r="AA20" i="2"/>
  <c r="AB20" i="2"/>
  <c r="AC20" i="2"/>
  <c r="AS20" i="2"/>
  <c r="AA21" i="2"/>
  <c r="AB21" i="2"/>
  <c r="AC21" i="2"/>
  <c r="AS21" i="2"/>
  <c r="AA22" i="2"/>
  <c r="AB22" i="2"/>
  <c r="AC22" i="2"/>
  <c r="AS22" i="2"/>
  <c r="AA23" i="2"/>
  <c r="AB23" i="2"/>
  <c r="AC23" i="2"/>
  <c r="AS23" i="2"/>
  <c r="AA24" i="2"/>
  <c r="AB24" i="2"/>
  <c r="AC24" i="2"/>
  <c r="AS24" i="2"/>
  <c r="AA25" i="2"/>
  <c r="AB25" i="2"/>
  <c r="AC25" i="2"/>
  <c r="AS25" i="2"/>
  <c r="AA26" i="2"/>
  <c r="AB26" i="2"/>
  <c r="AC26" i="2"/>
  <c r="AS26" i="2"/>
  <c r="AA27" i="2"/>
  <c r="AB27" i="2"/>
  <c r="AC27" i="2"/>
  <c r="AS27" i="2"/>
  <c r="AA28" i="2"/>
  <c r="AB28" i="2"/>
  <c r="AC28" i="2"/>
  <c r="AS28" i="2"/>
  <c r="AA29" i="2"/>
  <c r="AB29" i="2"/>
  <c r="AC29" i="2"/>
  <c r="AS29" i="2"/>
  <c r="AA30" i="2"/>
  <c r="AB30" i="2"/>
  <c r="AC30" i="2"/>
  <c r="AS30" i="2"/>
  <c r="X31" i="2"/>
  <c r="Y31" i="2"/>
  <c r="Z31" i="2"/>
  <c r="AR31" i="2"/>
  <c r="X32" i="2"/>
  <c r="Y32" i="2"/>
  <c r="Z32" i="2"/>
  <c r="AR32" i="2"/>
  <c r="X33" i="2"/>
  <c r="Y33" i="2"/>
  <c r="Z33" i="2"/>
  <c r="AR33" i="2"/>
  <c r="X34" i="2"/>
  <c r="Y34" i="2"/>
  <c r="Z34" i="2"/>
  <c r="AR34" i="2"/>
  <c r="X35" i="2"/>
  <c r="Y35" i="2"/>
  <c r="Z35" i="2"/>
  <c r="AR35" i="2"/>
  <c r="X36" i="2"/>
  <c r="Y36" i="2"/>
  <c r="Z36" i="2"/>
  <c r="AR36" i="2"/>
  <c r="X19" i="2"/>
  <c r="Y19" i="2"/>
  <c r="Z19" i="2"/>
  <c r="AR19" i="2"/>
  <c r="X20" i="2"/>
  <c r="Y20" i="2"/>
  <c r="Z20" i="2"/>
  <c r="AR20" i="2"/>
  <c r="X21" i="2"/>
  <c r="Y21" i="2"/>
  <c r="Z21" i="2"/>
  <c r="AR21" i="2"/>
  <c r="X22" i="2"/>
  <c r="Y22" i="2"/>
  <c r="Z22" i="2"/>
  <c r="AR22" i="2"/>
  <c r="X23" i="2"/>
  <c r="Y23" i="2"/>
  <c r="Z23" i="2"/>
  <c r="AR23" i="2"/>
  <c r="X24" i="2"/>
  <c r="Y24" i="2"/>
  <c r="Z24" i="2"/>
  <c r="AR24" i="2"/>
  <c r="X25" i="2"/>
  <c r="Y25" i="2"/>
  <c r="Z25" i="2"/>
  <c r="AR25" i="2"/>
  <c r="X26" i="2"/>
  <c r="Y26" i="2"/>
  <c r="Z26" i="2"/>
  <c r="AR26" i="2"/>
  <c r="X27" i="2"/>
  <c r="Y27" i="2"/>
  <c r="Z27" i="2"/>
  <c r="AR27" i="2"/>
  <c r="X28" i="2"/>
  <c r="Y28" i="2"/>
  <c r="Z28" i="2"/>
  <c r="AR28" i="2"/>
  <c r="X29" i="2"/>
  <c r="Y29" i="2"/>
  <c r="Z29" i="2"/>
  <c r="AR29" i="2"/>
  <c r="X30" i="2"/>
  <c r="Y30" i="2"/>
  <c r="Z30" i="2"/>
  <c r="AR30" i="2"/>
  <c r="AP31" i="2"/>
  <c r="AP32" i="2"/>
  <c r="AP33" i="2"/>
  <c r="AP34" i="2"/>
  <c r="AP35" i="2"/>
  <c r="AP36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O31" i="2"/>
  <c r="AO32" i="2"/>
  <c r="AO33" i="2"/>
  <c r="AO34" i="2"/>
  <c r="AO35" i="2"/>
  <c r="AO36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N31" i="2"/>
  <c r="AN32" i="2"/>
  <c r="AN33" i="2"/>
  <c r="AN34" i="2"/>
  <c r="AN35" i="2"/>
  <c r="AN36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K31" i="2"/>
  <c r="AK32" i="2"/>
  <c r="AK33" i="2"/>
  <c r="AK34" i="2"/>
  <c r="AK35" i="2"/>
  <c r="AK36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J31" i="2"/>
  <c r="AJ32" i="2"/>
  <c r="AJ33" i="2"/>
  <c r="AJ34" i="2"/>
  <c r="AJ35" i="2"/>
  <c r="AJ36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C52" i="1"/>
  <c r="C51" i="1"/>
  <c r="C50" i="1"/>
  <c r="C49" i="1"/>
  <c r="C45" i="1"/>
  <c r="C35" i="1"/>
  <c r="C19" i="1"/>
  <c r="C10" i="1"/>
  <c r="AO46" i="1"/>
  <c r="AP46" i="1"/>
  <c r="AR46" i="1"/>
  <c r="AS46" i="1"/>
  <c r="AT46" i="1"/>
  <c r="AN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X46" i="1"/>
  <c r="AF2" i="1"/>
  <c r="AG2" i="1"/>
  <c r="AH2" i="1"/>
  <c r="AI2" i="1"/>
  <c r="AJ2" i="1"/>
  <c r="AK2" i="1"/>
  <c r="AF3" i="1"/>
  <c r="AG3" i="1"/>
  <c r="AH3" i="1"/>
  <c r="AI3" i="1"/>
  <c r="AJ3" i="1"/>
  <c r="AK3" i="1"/>
  <c r="AF4" i="1"/>
  <c r="AG4" i="1"/>
  <c r="AH4" i="1"/>
  <c r="AI4" i="1"/>
  <c r="AJ4" i="1"/>
  <c r="AK4" i="1"/>
  <c r="AF5" i="1"/>
  <c r="AG5" i="1"/>
  <c r="AH5" i="1"/>
  <c r="AI5" i="1"/>
  <c r="AJ5" i="1"/>
  <c r="AK5" i="1"/>
  <c r="AF6" i="1"/>
  <c r="AG6" i="1"/>
  <c r="AH6" i="1"/>
  <c r="AI6" i="1"/>
  <c r="AJ6" i="1"/>
  <c r="AK6" i="1"/>
  <c r="AF7" i="1"/>
  <c r="AG7" i="1"/>
  <c r="AH7" i="1"/>
  <c r="AI7" i="1"/>
  <c r="AJ7" i="1"/>
  <c r="AK7" i="1"/>
  <c r="AF8" i="1"/>
  <c r="AG8" i="1"/>
  <c r="AH8" i="1"/>
  <c r="AI8" i="1"/>
  <c r="AJ8" i="1"/>
  <c r="AK8" i="1"/>
  <c r="AF9" i="1"/>
  <c r="AG9" i="1"/>
  <c r="AH9" i="1"/>
  <c r="AI9" i="1"/>
  <c r="AJ9" i="1"/>
  <c r="AK9" i="1"/>
  <c r="AF10" i="1"/>
  <c r="AG10" i="1"/>
  <c r="AH10" i="1"/>
  <c r="AI10" i="1"/>
  <c r="AJ10" i="1"/>
  <c r="AK10" i="1"/>
  <c r="AF11" i="1"/>
  <c r="AG11" i="1"/>
  <c r="AH11" i="1"/>
  <c r="AI11" i="1"/>
  <c r="AJ11" i="1"/>
  <c r="AK11" i="1"/>
  <c r="AF14" i="1"/>
  <c r="AG14" i="1"/>
  <c r="AH14" i="1"/>
  <c r="AI14" i="1"/>
  <c r="AJ14" i="1"/>
  <c r="AK14" i="1"/>
  <c r="AF15" i="1"/>
  <c r="AG15" i="1"/>
  <c r="AH15" i="1"/>
  <c r="AI15" i="1"/>
  <c r="AJ15" i="1"/>
  <c r="AK15" i="1"/>
  <c r="AF16" i="1"/>
  <c r="AG16" i="1"/>
  <c r="AH16" i="1"/>
  <c r="AI16" i="1"/>
  <c r="AJ16" i="1"/>
  <c r="AK16" i="1"/>
  <c r="AF17" i="1"/>
  <c r="AG17" i="1"/>
  <c r="AH17" i="1"/>
  <c r="AI17" i="1"/>
  <c r="AJ17" i="1"/>
  <c r="AK17" i="1"/>
  <c r="AF18" i="1"/>
  <c r="AG18" i="1"/>
  <c r="AH18" i="1"/>
  <c r="AI18" i="1"/>
  <c r="AJ18" i="1"/>
  <c r="AK18" i="1"/>
  <c r="AF19" i="1"/>
  <c r="AG19" i="1"/>
  <c r="AH19" i="1"/>
  <c r="AI19" i="1"/>
  <c r="AJ19" i="1"/>
  <c r="AK19" i="1"/>
  <c r="AF20" i="1"/>
  <c r="AG20" i="1"/>
  <c r="AH20" i="1"/>
  <c r="AI20" i="1"/>
  <c r="AJ20" i="1"/>
  <c r="AK20" i="1"/>
  <c r="AF23" i="1"/>
  <c r="AG23" i="1"/>
  <c r="AH23" i="1"/>
  <c r="AI23" i="1"/>
  <c r="AJ23" i="1"/>
  <c r="AK23" i="1"/>
  <c r="AF24" i="1"/>
  <c r="AG24" i="1"/>
  <c r="AH24" i="1"/>
  <c r="AI24" i="1"/>
  <c r="AJ24" i="1"/>
  <c r="AK24" i="1"/>
  <c r="AF25" i="1"/>
  <c r="AG25" i="1"/>
  <c r="AH25" i="1"/>
  <c r="AI25" i="1"/>
  <c r="AJ25" i="1"/>
  <c r="AK25" i="1"/>
  <c r="AF26" i="1"/>
  <c r="AG26" i="1"/>
  <c r="AH26" i="1"/>
  <c r="AI26" i="1"/>
  <c r="AJ26" i="1"/>
  <c r="AK26" i="1"/>
  <c r="AF27" i="1"/>
  <c r="AG27" i="1"/>
  <c r="AH27" i="1"/>
  <c r="AI27" i="1"/>
  <c r="AJ27" i="1"/>
  <c r="AK27" i="1"/>
  <c r="AF28" i="1"/>
  <c r="AG28" i="1"/>
  <c r="AH28" i="1"/>
  <c r="AI28" i="1"/>
  <c r="AJ28" i="1"/>
  <c r="AK28" i="1"/>
  <c r="AF29" i="1"/>
  <c r="AG29" i="1"/>
  <c r="AH29" i="1"/>
  <c r="AI29" i="1"/>
  <c r="AJ29" i="1"/>
  <c r="AK29" i="1"/>
  <c r="AF30" i="1"/>
  <c r="AG30" i="1"/>
  <c r="AH30" i="1"/>
  <c r="AI30" i="1"/>
  <c r="AJ30" i="1"/>
  <c r="AK30" i="1"/>
  <c r="AF31" i="1"/>
  <c r="AG31" i="1"/>
  <c r="AH31" i="1"/>
  <c r="AI31" i="1"/>
  <c r="AJ31" i="1"/>
  <c r="AK31" i="1"/>
  <c r="AF32" i="1"/>
  <c r="AG32" i="1"/>
  <c r="AH32" i="1"/>
  <c r="AI32" i="1"/>
  <c r="AJ32" i="1"/>
  <c r="AK32" i="1"/>
  <c r="AF33" i="1"/>
  <c r="AG33" i="1"/>
  <c r="AH33" i="1"/>
  <c r="AI33" i="1"/>
  <c r="AJ33" i="1"/>
  <c r="AK33" i="1"/>
  <c r="AF34" i="1"/>
  <c r="AG34" i="1"/>
  <c r="AH34" i="1"/>
  <c r="AI34" i="1"/>
  <c r="AJ34" i="1"/>
  <c r="AK34" i="1"/>
  <c r="AF35" i="1"/>
  <c r="AG35" i="1"/>
  <c r="AH35" i="1"/>
  <c r="AI35" i="1"/>
  <c r="AJ35" i="1"/>
  <c r="AK35" i="1"/>
  <c r="AF36" i="1"/>
  <c r="AG36" i="1"/>
  <c r="AH36" i="1"/>
  <c r="AI36" i="1"/>
  <c r="AJ36" i="1"/>
  <c r="AK36" i="1"/>
  <c r="Y36" i="1"/>
  <c r="Z36" i="1"/>
  <c r="AA36" i="1"/>
  <c r="AB36" i="1"/>
  <c r="AC36" i="1"/>
  <c r="AD36" i="1"/>
  <c r="AE36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6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6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6" i="1"/>
  <c r="AR36" i="1"/>
  <c r="AS36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6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6" i="1"/>
  <c r="X36" i="1"/>
  <c r="Y20" i="1"/>
  <c r="Z20" i="1"/>
  <c r="AA20" i="1"/>
  <c r="AB20" i="1"/>
  <c r="AC20" i="1"/>
  <c r="AD20" i="1"/>
  <c r="AE20" i="1"/>
  <c r="AN14" i="1"/>
  <c r="AN15" i="1"/>
  <c r="AN16" i="1"/>
  <c r="AN17" i="1"/>
  <c r="AN18" i="1"/>
  <c r="AN20" i="1"/>
  <c r="AO14" i="1"/>
  <c r="AO15" i="1"/>
  <c r="AO16" i="1"/>
  <c r="AO17" i="1"/>
  <c r="AO18" i="1"/>
  <c r="AO20" i="1"/>
  <c r="AP14" i="1"/>
  <c r="AP15" i="1"/>
  <c r="AP16" i="1"/>
  <c r="AP17" i="1"/>
  <c r="AP18" i="1"/>
  <c r="AP20" i="1"/>
  <c r="AR20" i="1"/>
  <c r="AS20" i="1"/>
  <c r="AT14" i="1"/>
  <c r="AT15" i="1"/>
  <c r="AT16" i="1"/>
  <c r="AT17" i="1"/>
  <c r="AT18" i="1"/>
  <c r="AT20" i="1"/>
  <c r="AU14" i="1"/>
  <c r="AU15" i="1"/>
  <c r="AU16" i="1"/>
  <c r="AU17" i="1"/>
  <c r="AU18" i="1"/>
  <c r="AU20" i="1"/>
  <c r="X20" i="1"/>
  <c r="AR11" i="1"/>
  <c r="AS11" i="1"/>
  <c r="AT2" i="1"/>
  <c r="AT3" i="1"/>
  <c r="AT4" i="1"/>
  <c r="AT5" i="1"/>
  <c r="AT6" i="1"/>
  <c r="AT7" i="1"/>
  <c r="AT8" i="1"/>
  <c r="AT9" i="1"/>
  <c r="AT11" i="1"/>
  <c r="AU2" i="1"/>
  <c r="AU3" i="1"/>
  <c r="AU4" i="1"/>
  <c r="AU5" i="1"/>
  <c r="AU6" i="1"/>
  <c r="AU7" i="1"/>
  <c r="AU8" i="1"/>
  <c r="AU9" i="1"/>
  <c r="AU11" i="1"/>
  <c r="AO2" i="1"/>
  <c r="AO3" i="1"/>
  <c r="AO4" i="1"/>
  <c r="AO5" i="1"/>
  <c r="AO6" i="1"/>
  <c r="AO7" i="1"/>
  <c r="AO8" i="1"/>
  <c r="AO9" i="1"/>
  <c r="AO11" i="1"/>
  <c r="AP2" i="1"/>
  <c r="AP3" i="1"/>
  <c r="AP4" i="1"/>
  <c r="AP5" i="1"/>
  <c r="AP6" i="1"/>
  <c r="AP7" i="1"/>
  <c r="AP8" i="1"/>
  <c r="AP9" i="1"/>
  <c r="AP11" i="1"/>
  <c r="AN2" i="1"/>
  <c r="AN3" i="1"/>
  <c r="AN4" i="1"/>
  <c r="AN5" i="1"/>
  <c r="AN6" i="1"/>
  <c r="AN7" i="1"/>
  <c r="AN8" i="1"/>
  <c r="AN9" i="1"/>
  <c r="AN11" i="1"/>
  <c r="Y11" i="1"/>
  <c r="Z11" i="1"/>
  <c r="AA11" i="1"/>
  <c r="AB11" i="1"/>
  <c r="AC11" i="1"/>
  <c r="AD11" i="1"/>
  <c r="AE11" i="1"/>
  <c r="X11" i="1"/>
  <c r="X2" i="1"/>
  <c r="E47" i="1"/>
  <c r="F47" i="1"/>
  <c r="E46" i="1"/>
  <c r="F46" i="1"/>
  <c r="D47" i="1"/>
  <c r="D46" i="1"/>
  <c r="F37" i="1"/>
  <c r="F36" i="1"/>
  <c r="E37" i="1"/>
  <c r="E36" i="1"/>
  <c r="D37" i="1"/>
  <c r="D36" i="1"/>
  <c r="F21" i="1"/>
  <c r="F20" i="1"/>
  <c r="E21" i="1"/>
  <c r="E20" i="1"/>
  <c r="D21" i="1"/>
  <c r="D20" i="1"/>
  <c r="F12" i="1"/>
  <c r="F11" i="1"/>
  <c r="D12" i="1"/>
  <c r="E12" i="1"/>
  <c r="E11" i="1"/>
  <c r="D11" i="1"/>
  <c r="E45" i="1"/>
  <c r="F45" i="1"/>
  <c r="D45" i="1"/>
  <c r="E35" i="1"/>
  <c r="F35" i="1"/>
  <c r="D35" i="1"/>
  <c r="E19" i="1"/>
  <c r="F19" i="1"/>
  <c r="D19" i="1"/>
  <c r="E10" i="1"/>
  <c r="F10" i="1"/>
  <c r="D10" i="1"/>
  <c r="AU10" i="1"/>
  <c r="AU19" i="1"/>
  <c r="AU35" i="1"/>
  <c r="AG39" i="1"/>
  <c r="AH39" i="1"/>
  <c r="AI39" i="1"/>
  <c r="AU39" i="1"/>
  <c r="AG40" i="1"/>
  <c r="AH40" i="1"/>
  <c r="AI40" i="1"/>
  <c r="AU40" i="1"/>
  <c r="AG41" i="1"/>
  <c r="AH41" i="1"/>
  <c r="AI41" i="1"/>
  <c r="AU41" i="1"/>
  <c r="AG42" i="1"/>
  <c r="AH42" i="1"/>
  <c r="AI42" i="1"/>
  <c r="AU42" i="1"/>
  <c r="AG43" i="1"/>
  <c r="AH43" i="1"/>
  <c r="AI43" i="1"/>
  <c r="AU43" i="1"/>
  <c r="AG44" i="1"/>
  <c r="AH44" i="1"/>
  <c r="AI44" i="1"/>
  <c r="AU44" i="1"/>
  <c r="AG45" i="1"/>
  <c r="AH45" i="1"/>
  <c r="AI45" i="1"/>
  <c r="AU45" i="1"/>
  <c r="AD3" i="1"/>
  <c r="AE3" i="1"/>
  <c r="AD4" i="1"/>
  <c r="AE4" i="1"/>
  <c r="AD5" i="1"/>
  <c r="AE5" i="1"/>
  <c r="AD6" i="1"/>
  <c r="AE6" i="1"/>
  <c r="AD7" i="1"/>
  <c r="AE7" i="1"/>
  <c r="AD8" i="1"/>
  <c r="AE8" i="1"/>
  <c r="AD9" i="1"/>
  <c r="AE9" i="1"/>
  <c r="AD2" i="1"/>
  <c r="AD10" i="1"/>
  <c r="AE2" i="1"/>
  <c r="AE10" i="1"/>
  <c r="AT10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T19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T35" i="1"/>
  <c r="AD39" i="1"/>
  <c r="AE39" i="1"/>
  <c r="AF39" i="1"/>
  <c r="AT39" i="1"/>
  <c r="AD40" i="1"/>
  <c r="AE40" i="1"/>
  <c r="AF40" i="1"/>
  <c r="AT40" i="1"/>
  <c r="AD41" i="1"/>
  <c r="AE41" i="1"/>
  <c r="AF41" i="1"/>
  <c r="AT41" i="1"/>
  <c r="AD42" i="1"/>
  <c r="AE42" i="1"/>
  <c r="AF42" i="1"/>
  <c r="AT42" i="1"/>
  <c r="AD43" i="1"/>
  <c r="AE43" i="1"/>
  <c r="AF43" i="1"/>
  <c r="AT43" i="1"/>
  <c r="AD44" i="1"/>
  <c r="AE44" i="1"/>
  <c r="AF44" i="1"/>
  <c r="AT44" i="1"/>
  <c r="AD45" i="1"/>
  <c r="AE45" i="1"/>
  <c r="AF45" i="1"/>
  <c r="AT45" i="1"/>
  <c r="AA3" i="1"/>
  <c r="AB3" i="1"/>
  <c r="AC3" i="1"/>
  <c r="AS3" i="1"/>
  <c r="AA4" i="1"/>
  <c r="AB4" i="1"/>
  <c r="AC4" i="1"/>
  <c r="AS4" i="1"/>
  <c r="AA5" i="1"/>
  <c r="AB5" i="1"/>
  <c r="AC5" i="1"/>
  <c r="AS5" i="1"/>
  <c r="AA6" i="1"/>
  <c r="O6" i="1"/>
  <c r="AB6" i="1"/>
  <c r="AC6" i="1"/>
  <c r="AS6" i="1"/>
  <c r="AA7" i="1"/>
  <c r="AB7" i="1"/>
  <c r="AC7" i="1"/>
  <c r="AS7" i="1"/>
  <c r="AA8" i="1"/>
  <c r="AB8" i="1"/>
  <c r="AC8" i="1"/>
  <c r="AS8" i="1"/>
  <c r="AA9" i="1"/>
  <c r="AB9" i="1"/>
  <c r="AC9" i="1"/>
  <c r="AS9" i="1"/>
  <c r="AA2" i="1"/>
  <c r="AA10" i="1"/>
  <c r="AB2" i="1"/>
  <c r="AB10" i="1"/>
  <c r="AC2" i="1"/>
  <c r="AC10" i="1"/>
  <c r="AS10" i="1"/>
  <c r="AA14" i="1"/>
  <c r="AB14" i="1"/>
  <c r="AC14" i="1"/>
  <c r="AS14" i="1"/>
  <c r="AA15" i="1"/>
  <c r="AB15" i="1"/>
  <c r="AC15" i="1"/>
  <c r="AS15" i="1"/>
  <c r="AA16" i="1"/>
  <c r="AB16" i="1"/>
  <c r="AC16" i="1"/>
  <c r="AS16" i="1"/>
  <c r="AA17" i="1"/>
  <c r="AB17" i="1"/>
  <c r="AC17" i="1"/>
  <c r="AS17" i="1"/>
  <c r="AA18" i="1"/>
  <c r="AB18" i="1"/>
  <c r="AC18" i="1"/>
  <c r="AS18" i="1"/>
  <c r="AA19" i="1"/>
  <c r="AB19" i="1"/>
  <c r="AC19" i="1"/>
  <c r="AS19" i="1"/>
  <c r="AA23" i="1"/>
  <c r="AB23" i="1"/>
  <c r="AC23" i="1"/>
  <c r="AS23" i="1"/>
  <c r="AA24" i="1"/>
  <c r="AB24" i="1"/>
  <c r="AC24" i="1"/>
  <c r="AS24" i="1"/>
  <c r="AA25" i="1"/>
  <c r="AB25" i="1"/>
  <c r="AC25" i="1"/>
  <c r="AS25" i="1"/>
  <c r="AA26" i="1"/>
  <c r="AB26" i="1"/>
  <c r="AC26" i="1"/>
  <c r="AS26" i="1"/>
  <c r="AA27" i="1"/>
  <c r="AB27" i="1"/>
  <c r="AC27" i="1"/>
  <c r="AS27" i="1"/>
  <c r="AA28" i="1"/>
  <c r="AB28" i="1"/>
  <c r="AC28" i="1"/>
  <c r="AS28" i="1"/>
  <c r="AA29" i="1"/>
  <c r="AB29" i="1"/>
  <c r="AC29" i="1"/>
  <c r="AS29" i="1"/>
  <c r="AA30" i="1"/>
  <c r="AB30" i="1"/>
  <c r="AC30" i="1"/>
  <c r="AS30" i="1"/>
  <c r="AA31" i="1"/>
  <c r="AB31" i="1"/>
  <c r="AC31" i="1"/>
  <c r="AS31" i="1"/>
  <c r="AA32" i="1"/>
  <c r="AB32" i="1"/>
  <c r="AC32" i="1"/>
  <c r="AS32" i="1"/>
  <c r="AA33" i="1"/>
  <c r="AB33" i="1"/>
  <c r="AC33" i="1"/>
  <c r="AS33" i="1"/>
  <c r="AA34" i="1"/>
  <c r="AB34" i="1"/>
  <c r="AC34" i="1"/>
  <c r="AS34" i="1"/>
  <c r="AA35" i="1"/>
  <c r="AB35" i="1"/>
  <c r="AC35" i="1"/>
  <c r="AS35" i="1"/>
  <c r="AA39" i="1"/>
  <c r="AB39" i="1"/>
  <c r="AC39" i="1"/>
  <c r="AS39" i="1"/>
  <c r="AA40" i="1"/>
  <c r="AB40" i="1"/>
  <c r="AC40" i="1"/>
  <c r="AS40" i="1"/>
  <c r="AA41" i="1"/>
  <c r="AB41" i="1"/>
  <c r="AC41" i="1"/>
  <c r="AS41" i="1"/>
  <c r="AA42" i="1"/>
  <c r="AB42" i="1"/>
  <c r="AC42" i="1"/>
  <c r="AS42" i="1"/>
  <c r="AA43" i="1"/>
  <c r="AB43" i="1"/>
  <c r="AC43" i="1"/>
  <c r="AS43" i="1"/>
  <c r="AA44" i="1"/>
  <c r="AB44" i="1"/>
  <c r="AC44" i="1"/>
  <c r="AS44" i="1"/>
  <c r="AA45" i="1"/>
  <c r="AB45" i="1"/>
  <c r="AC45" i="1"/>
  <c r="AS45" i="1"/>
  <c r="AS2" i="1"/>
  <c r="X3" i="1"/>
  <c r="Y3" i="1"/>
  <c r="Z3" i="1"/>
  <c r="AR3" i="1"/>
  <c r="X4" i="1"/>
  <c r="Y4" i="1"/>
  <c r="Z4" i="1"/>
  <c r="AR4" i="1"/>
  <c r="X5" i="1"/>
  <c r="Y5" i="1"/>
  <c r="Z5" i="1"/>
  <c r="AR5" i="1"/>
  <c r="X6" i="1"/>
  <c r="Y6" i="1"/>
  <c r="Z6" i="1"/>
  <c r="AR6" i="1"/>
  <c r="X7" i="1"/>
  <c r="Y7" i="1"/>
  <c r="Z7" i="1"/>
  <c r="AR7" i="1"/>
  <c r="X8" i="1"/>
  <c r="Y8" i="1"/>
  <c r="Z8" i="1"/>
  <c r="AR8" i="1"/>
  <c r="X9" i="1"/>
  <c r="Y9" i="1"/>
  <c r="Z9" i="1"/>
  <c r="AR9" i="1"/>
  <c r="X10" i="1"/>
  <c r="Y2" i="1"/>
  <c r="Y10" i="1"/>
  <c r="Z2" i="1"/>
  <c r="Z10" i="1"/>
  <c r="AR10" i="1"/>
  <c r="X14" i="1"/>
  <c r="Y14" i="1"/>
  <c r="Z14" i="1"/>
  <c r="AR14" i="1"/>
  <c r="X15" i="1"/>
  <c r="Y15" i="1"/>
  <c r="Z15" i="1"/>
  <c r="AR15" i="1"/>
  <c r="X16" i="1"/>
  <c r="Y16" i="1"/>
  <c r="Z16" i="1"/>
  <c r="AR16" i="1"/>
  <c r="X17" i="1"/>
  <c r="Y17" i="1"/>
  <c r="Z17" i="1"/>
  <c r="AR17" i="1"/>
  <c r="X18" i="1"/>
  <c r="Y18" i="1"/>
  <c r="Z18" i="1"/>
  <c r="AR18" i="1"/>
  <c r="X19" i="1"/>
  <c r="Y19" i="1"/>
  <c r="Z19" i="1"/>
  <c r="AR19" i="1"/>
  <c r="X23" i="1"/>
  <c r="Y23" i="1"/>
  <c r="Z23" i="1"/>
  <c r="AR23" i="1"/>
  <c r="X24" i="1"/>
  <c r="Y24" i="1"/>
  <c r="Z24" i="1"/>
  <c r="AR24" i="1"/>
  <c r="X25" i="1"/>
  <c r="Y25" i="1"/>
  <c r="Z25" i="1"/>
  <c r="AR25" i="1"/>
  <c r="X26" i="1"/>
  <c r="Y26" i="1"/>
  <c r="Z26" i="1"/>
  <c r="AR26" i="1"/>
  <c r="X27" i="1"/>
  <c r="Y27" i="1"/>
  <c r="Z27" i="1"/>
  <c r="AR27" i="1"/>
  <c r="X28" i="1"/>
  <c r="Y28" i="1"/>
  <c r="Z28" i="1"/>
  <c r="AR28" i="1"/>
  <c r="X29" i="1"/>
  <c r="Y29" i="1"/>
  <c r="Z29" i="1"/>
  <c r="AR29" i="1"/>
  <c r="X30" i="1"/>
  <c r="Y30" i="1"/>
  <c r="Z30" i="1"/>
  <c r="AR30" i="1"/>
  <c r="X31" i="1"/>
  <c r="Y31" i="1"/>
  <c r="Z31" i="1"/>
  <c r="AR31" i="1"/>
  <c r="X32" i="1"/>
  <c r="Y32" i="1"/>
  <c r="Z32" i="1"/>
  <c r="AR32" i="1"/>
  <c r="X33" i="1"/>
  <c r="Y33" i="1"/>
  <c r="Z33" i="1"/>
  <c r="AR33" i="1"/>
  <c r="X34" i="1"/>
  <c r="Y34" i="1"/>
  <c r="Z34" i="1"/>
  <c r="AR34" i="1"/>
  <c r="X35" i="1"/>
  <c r="Y35" i="1"/>
  <c r="Z35" i="1"/>
  <c r="AR35" i="1"/>
  <c r="X39" i="1"/>
  <c r="Y39" i="1"/>
  <c r="Z39" i="1"/>
  <c r="AR39" i="1"/>
  <c r="X40" i="1"/>
  <c r="Y40" i="1"/>
  <c r="Z40" i="1"/>
  <c r="AR40" i="1"/>
  <c r="X41" i="1"/>
  <c r="Y41" i="1"/>
  <c r="Z41" i="1"/>
  <c r="AR41" i="1"/>
  <c r="X42" i="1"/>
  <c r="Y42" i="1"/>
  <c r="Z42" i="1"/>
  <c r="AR42" i="1"/>
  <c r="X43" i="1"/>
  <c r="Y43" i="1"/>
  <c r="Z43" i="1"/>
  <c r="AR43" i="1"/>
  <c r="X44" i="1"/>
  <c r="Y44" i="1"/>
  <c r="Z44" i="1"/>
  <c r="AR44" i="1"/>
  <c r="X45" i="1"/>
  <c r="Y45" i="1"/>
  <c r="Z45" i="1"/>
  <c r="AR45" i="1"/>
  <c r="AR2" i="1"/>
  <c r="AP10" i="1"/>
  <c r="AP19" i="1"/>
  <c r="AP35" i="1"/>
  <c r="AP39" i="1"/>
  <c r="AP40" i="1"/>
  <c r="AP41" i="1"/>
  <c r="AP42" i="1"/>
  <c r="AP43" i="1"/>
  <c r="AP44" i="1"/>
  <c r="AP45" i="1"/>
  <c r="AO10" i="1"/>
  <c r="AO19" i="1"/>
  <c r="AO35" i="1"/>
  <c r="AO39" i="1"/>
  <c r="AO40" i="1"/>
  <c r="AO41" i="1"/>
  <c r="AO42" i="1"/>
  <c r="AO43" i="1"/>
  <c r="AO44" i="1"/>
  <c r="AO45" i="1"/>
  <c r="AN10" i="1"/>
  <c r="AN19" i="1"/>
  <c r="AN35" i="1"/>
  <c r="AN39" i="1"/>
  <c r="AN40" i="1"/>
  <c r="AN41" i="1"/>
  <c r="AN42" i="1"/>
  <c r="AN43" i="1"/>
  <c r="AN44" i="1"/>
  <c r="AN45" i="1"/>
  <c r="AJ39" i="1"/>
  <c r="AJ40" i="1"/>
  <c r="AJ41" i="1"/>
  <c r="AJ42" i="1"/>
  <c r="AJ43" i="1"/>
  <c r="AJ44" i="1"/>
  <c r="AJ45" i="1"/>
  <c r="AK39" i="1"/>
  <c r="AK40" i="1"/>
  <c r="AK41" i="1"/>
  <c r="AK42" i="1"/>
  <c r="AK43" i="1"/>
  <c r="AK44" i="1"/>
  <c r="AK45" i="1"/>
</calcChain>
</file>

<file path=xl/sharedStrings.xml><?xml version="1.0" encoding="utf-8"?>
<sst xmlns="http://schemas.openxmlformats.org/spreadsheetml/2006/main" count="215" uniqueCount="72">
  <si>
    <t>A1L1m1</t>
  </si>
  <si>
    <t>A1L1m2</t>
  </si>
  <si>
    <t>A1L1m3</t>
  </si>
  <si>
    <t>A2L1m1</t>
  </si>
  <si>
    <t>A2L1m2</t>
  </si>
  <si>
    <t>A3L1m1</t>
  </si>
  <si>
    <t>A3L1m2</t>
  </si>
  <si>
    <t>A3L1m3</t>
  </si>
  <si>
    <t>A4L1m1</t>
  </si>
  <si>
    <t>A4L1m2</t>
  </si>
  <si>
    <t>A4L1m3</t>
  </si>
  <si>
    <t>A4L1m4</t>
  </si>
  <si>
    <t>A5L1m1</t>
  </si>
  <si>
    <t>A5L1m2</t>
  </si>
  <si>
    <t>A5L1m3</t>
  </si>
  <si>
    <t>A6L1m1</t>
  </si>
  <si>
    <t>A6L1m2</t>
  </si>
  <si>
    <t>A6L1m3</t>
  </si>
  <si>
    <t>A6L1m4</t>
  </si>
  <si>
    <t>A6L1m5</t>
  </si>
  <si>
    <t>A1L1f1</t>
  </si>
  <si>
    <t>A2L1f1</t>
  </si>
  <si>
    <t>A2L1f2</t>
  </si>
  <si>
    <t>A2L1f3</t>
  </si>
  <si>
    <t>A2L1f4</t>
  </si>
  <si>
    <t>A4L1f1</t>
  </si>
  <si>
    <t>A4L1f2</t>
  </si>
  <si>
    <t>A4L1f3</t>
  </si>
  <si>
    <t>A6L1f1</t>
  </si>
  <si>
    <t>A6L1f2</t>
  </si>
  <si>
    <t>A6L1f3</t>
  </si>
  <si>
    <t>GAERS male</t>
  </si>
  <si>
    <t>GAERS female</t>
  </si>
  <si>
    <t>NEC male</t>
  </si>
  <si>
    <t>NEC female</t>
  </si>
  <si>
    <t>Rat ID #</t>
  </si>
  <si>
    <t>Treatment</t>
  </si>
  <si>
    <t>P120 before</t>
  </si>
  <si>
    <t>P120 during</t>
  </si>
  <si>
    <t>P120 after</t>
  </si>
  <si>
    <t>No stimulus</t>
  </si>
  <si>
    <t>pp3 alone</t>
  </si>
  <si>
    <t>pp6 alone</t>
  </si>
  <si>
    <t>pp12 alone</t>
  </si>
  <si>
    <t>pp3 (30 ms)</t>
  </si>
  <si>
    <t xml:space="preserve">pp6 (30ms) </t>
  </si>
  <si>
    <t>pp12 (30ms)</t>
  </si>
  <si>
    <t>pp3 (50ms)</t>
  </si>
  <si>
    <t>pp6 (50ms)</t>
  </si>
  <si>
    <t>pp12 (50ms)</t>
  </si>
  <si>
    <t>pp3 (80ms)</t>
  </si>
  <si>
    <t>pp6 (80ms)</t>
  </si>
  <si>
    <t>pp12 (80ms)</t>
  </si>
  <si>
    <t>pp3 (140ms)</t>
  </si>
  <si>
    <t xml:space="preserve">pp6 (140ms) </t>
  </si>
  <si>
    <t>pp12 (140ms)</t>
  </si>
  <si>
    <t>PPI long</t>
  </si>
  <si>
    <t>PPI short</t>
  </si>
  <si>
    <t>PP3 long avg</t>
  </si>
  <si>
    <t>PP6 long avg</t>
  </si>
  <si>
    <t>PP12 long avg</t>
  </si>
  <si>
    <t>30ms avg</t>
  </si>
  <si>
    <t>50 ms avg</t>
  </si>
  <si>
    <t>80 ms avg</t>
  </si>
  <si>
    <t>140 ms avg</t>
  </si>
  <si>
    <t>AVERAGE</t>
  </si>
  <si>
    <t>SD</t>
  </si>
  <si>
    <t>SEM</t>
  </si>
  <si>
    <t>Weights</t>
  </si>
  <si>
    <t>All NEC</t>
  </si>
  <si>
    <t>All GAERS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</si>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</sst>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ont="1" applyFill="1"/>
    <xf numFmtId="0" fontId="0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2" fontId="0" fillId="0" borderId="0" xfId="0" applyNumberFormat="1"/>
    <xf numFmtId="2" fontId="7" fillId="0" borderId="0" xfId="0" applyNumberFormat="1" applyFont="1"/>
    <xf numFmtId="2" fontId="0" fillId="0" borderId="0" xfId="0" applyNumberFormat="1" applyFont="1"/>
    <xf numFmtId="0" fontId="8" fillId="0" borderId="0" xfId="0" applyFont="1"/>
    <xf numFmtId="2" fontId="8" fillId="0" borderId="0" xfId="0" applyNumberFormat="1" applyFont="1"/>
    <xf numFmtId="0" fontId="9" fillId="0" borderId="0" xfId="0" applyFont="1"/>
    <xf numFmtId="2" fontId="9" fillId="0" borderId="0" xfId="0" applyNumberFormat="1" applyFont="1"/>
    <xf numFmtId="0" fontId="10" fillId="0" borderId="0" xfId="0" applyFont="1"/>
    <xf numFmtId="2" fontId="10" fillId="0" borderId="0" xfId="0" applyNumberFormat="1" applyFont="1"/>
    <xf numFmtId="1" fontId="9" fillId="0" borderId="0" xfId="0" applyNumberFormat="1" applyFont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"/>
  <sheetViews>
    <sheetView zoomScale="106" zoomScaleNormal="106" zoomScalePageLayoutView="106" workbookViewId="0">
      <pane xSplit="2" ySplit="1" topLeftCell="C10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11" defaultRowHeight="15" x14ac:dyDescent="0"/>
  <cols>
    <col min="2" max="2" width="12.6640625" bestFit="1" customWidth="1"/>
    <col min="3" max="3" width="12.6640625" customWidth="1"/>
    <col min="4" max="6" width="15" bestFit="1" customWidth="1"/>
    <col min="7" max="10" width="13.83203125" bestFit="1" customWidth="1"/>
    <col min="11" max="18" width="15" bestFit="1" customWidth="1"/>
    <col min="19" max="20" width="13.83203125" bestFit="1" customWidth="1"/>
    <col min="21" max="21" width="15" bestFit="1" customWidth="1"/>
    <col min="22" max="22" width="13.83203125" bestFit="1" customWidth="1"/>
    <col min="24" max="25" width="15.5" bestFit="1" customWidth="1"/>
    <col min="26" max="27" width="14.5" bestFit="1" customWidth="1"/>
    <col min="28" max="29" width="13.83203125" bestFit="1" customWidth="1"/>
    <col min="30" max="35" width="14.5" bestFit="1" customWidth="1"/>
    <col min="36" max="36" width="14.5" style="6" bestFit="1" customWidth="1"/>
    <col min="37" max="37" width="15.5" bestFit="1" customWidth="1"/>
    <col min="40" max="40" width="15.5" bestFit="1" customWidth="1"/>
    <col min="41" max="42" width="15" bestFit="1" customWidth="1"/>
    <col min="44" max="44" width="15.5" bestFit="1" customWidth="1"/>
    <col min="45" max="47" width="14.5" bestFit="1" customWidth="1"/>
  </cols>
  <sheetData>
    <row r="1" spans="1:47" s="3" customFormat="1">
      <c r="A1" s="3" t="s">
        <v>35</v>
      </c>
      <c r="B1" s="3" t="s">
        <v>36</v>
      </c>
      <c r="C1" s="3" t="s">
        <v>68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42</v>
      </c>
      <c r="J1" s="4" t="s">
        <v>43</v>
      </c>
      <c r="K1" s="4" t="s">
        <v>44</v>
      </c>
      <c r="L1" s="4" t="s">
        <v>45</v>
      </c>
      <c r="M1" s="4" t="s">
        <v>46</v>
      </c>
      <c r="N1" s="4" t="s">
        <v>47</v>
      </c>
      <c r="O1" s="4" t="s">
        <v>48</v>
      </c>
      <c r="P1" s="4" t="s">
        <v>49</v>
      </c>
      <c r="Q1" s="4" t="s">
        <v>50</v>
      </c>
      <c r="R1" s="4" t="s">
        <v>51</v>
      </c>
      <c r="S1" s="4" t="s">
        <v>52</v>
      </c>
      <c r="T1" s="4" t="s">
        <v>53</v>
      </c>
      <c r="U1" s="4" t="s">
        <v>54</v>
      </c>
      <c r="V1" s="4" t="s">
        <v>55</v>
      </c>
      <c r="X1" s="4" t="s">
        <v>44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49</v>
      </c>
      <c r="AD1" s="4" t="s">
        <v>50</v>
      </c>
      <c r="AE1" s="4" t="s">
        <v>51</v>
      </c>
      <c r="AF1" s="4" t="s">
        <v>52</v>
      </c>
      <c r="AG1" s="4" t="s">
        <v>53</v>
      </c>
      <c r="AH1" s="4" t="s">
        <v>54</v>
      </c>
      <c r="AI1" s="4" t="s">
        <v>55</v>
      </c>
      <c r="AJ1" s="5" t="s">
        <v>56</v>
      </c>
      <c r="AK1" s="3" t="s">
        <v>57</v>
      </c>
      <c r="AN1" s="3" t="s">
        <v>58</v>
      </c>
      <c r="AO1" s="3" t="s">
        <v>59</v>
      </c>
      <c r="AP1" s="3" t="s">
        <v>60</v>
      </c>
      <c r="AR1" s="3" t="s">
        <v>61</v>
      </c>
      <c r="AS1" s="3" t="s">
        <v>62</v>
      </c>
      <c r="AT1" s="3" t="s">
        <v>63</v>
      </c>
      <c r="AU1" s="3" t="s">
        <v>64</v>
      </c>
    </row>
    <row r="2" spans="1:47">
      <c r="A2" s="1" t="s">
        <v>0</v>
      </c>
      <c r="B2" t="s">
        <v>31</v>
      </c>
      <c r="C2">
        <v>96</v>
      </c>
      <c r="D2" s="7">
        <v>144.16666666666666</v>
      </c>
      <c r="E2" s="7">
        <v>47.333333333333336</v>
      </c>
      <c r="F2" s="7">
        <v>66</v>
      </c>
      <c r="G2" s="7">
        <v>84.666666666666671</v>
      </c>
      <c r="H2" s="7">
        <v>41.166666669999998</v>
      </c>
      <c r="I2" s="7">
        <v>51.666666666666664</v>
      </c>
      <c r="J2" s="7">
        <v>41.5</v>
      </c>
      <c r="K2" s="7">
        <v>24.833333333333332</v>
      </c>
      <c r="L2" s="7">
        <v>33.666666666666664</v>
      </c>
      <c r="M2" s="7">
        <v>47.5</v>
      </c>
      <c r="N2" s="7">
        <v>46.333333333333336</v>
      </c>
      <c r="O2" s="7">
        <v>40.333333333333336</v>
      </c>
      <c r="P2" s="7">
        <v>47</v>
      </c>
      <c r="Q2" s="7">
        <v>46.5</v>
      </c>
      <c r="R2" s="7">
        <v>33.666666666666664</v>
      </c>
      <c r="S2" s="7">
        <v>29.833333333333332</v>
      </c>
      <c r="T2" s="7">
        <v>42.666666666666664</v>
      </c>
      <c r="U2" s="7">
        <v>58.333333333333336</v>
      </c>
      <c r="V2" s="7">
        <v>38.666666666666664</v>
      </c>
      <c r="W2" s="7"/>
      <c r="X2" s="7">
        <f t="shared" ref="X2:AI5" si="0">100-(100*K2/$E2)</f>
        <v>47.535211267605639</v>
      </c>
      <c r="Y2" s="7">
        <f t="shared" si="0"/>
        <v>28.873239436619727</v>
      </c>
      <c r="Z2" s="7">
        <f t="shared" si="0"/>
        <v>-0.35211267605633623</v>
      </c>
      <c r="AA2" s="7">
        <f t="shared" si="0"/>
        <v>2.1126760563380174</v>
      </c>
      <c r="AB2" s="7">
        <f t="shared" si="0"/>
        <v>14.788732394366193</v>
      </c>
      <c r="AC2" s="7">
        <f t="shared" si="0"/>
        <v>0.70422535211268666</v>
      </c>
      <c r="AD2" s="7">
        <f t="shared" si="0"/>
        <v>1.7605633802816953</v>
      </c>
      <c r="AE2" s="7">
        <f t="shared" si="0"/>
        <v>28.873239436619727</v>
      </c>
      <c r="AF2" s="7">
        <f t="shared" si="0"/>
        <v>36.971830985915503</v>
      </c>
      <c r="AG2" s="7">
        <f t="shared" si="0"/>
        <v>9.8591549295774854</v>
      </c>
      <c r="AH2" s="7">
        <f t="shared" si="0"/>
        <v>-23.239436619718319</v>
      </c>
      <c r="AI2" s="7">
        <f t="shared" si="0"/>
        <v>18.309859154929583</v>
      </c>
      <c r="AJ2" s="8">
        <f>AVERAGE(AA2:AI2)</f>
        <v>10.015649452269175</v>
      </c>
      <c r="AK2" s="7">
        <f>AVERAGE(X2:Z2)</f>
        <v>25.352112676056347</v>
      </c>
      <c r="AL2" s="7"/>
      <c r="AM2" s="7"/>
      <c r="AN2" s="7">
        <f>AVERAGE(AA2+AD2+AG2)</f>
        <v>13.732394366197198</v>
      </c>
      <c r="AO2" s="7">
        <f>AVERAGE(AB2+AE2+AH2)</f>
        <v>20.422535211267601</v>
      </c>
      <c r="AP2" s="7">
        <f>AVERAGE(AC2+AF2+AI2)</f>
        <v>55.985915492957773</v>
      </c>
      <c r="AQ2" s="7"/>
      <c r="AR2" s="7">
        <f>AVERAGE(X2:Z2)</f>
        <v>25.352112676056347</v>
      </c>
      <c r="AS2" s="7">
        <f>AVERAGE(AA2:AC2)</f>
        <v>5.8685446009389652</v>
      </c>
      <c r="AT2" s="7">
        <f>AVERAGE(AD2:AF2)</f>
        <v>22.535211267605643</v>
      </c>
      <c r="AU2" s="7">
        <f>AVERAGE(AG2:AI2)</f>
        <v>1.6431924882629165</v>
      </c>
    </row>
    <row r="3" spans="1:47">
      <c r="A3" s="1" t="s">
        <v>1</v>
      </c>
      <c r="B3" t="s">
        <v>31</v>
      </c>
      <c r="C3">
        <v>94</v>
      </c>
      <c r="D3" s="7">
        <v>80.666666666666671</v>
      </c>
      <c r="E3" s="7">
        <v>30.166666666666668</v>
      </c>
      <c r="F3" s="7">
        <v>59.666666666666664</v>
      </c>
      <c r="G3" s="7">
        <v>4</v>
      </c>
      <c r="H3" s="7">
        <v>2</v>
      </c>
      <c r="I3" s="7">
        <v>3</v>
      </c>
      <c r="J3" s="7">
        <v>5</v>
      </c>
      <c r="K3" s="7">
        <v>57.333333333333336</v>
      </c>
      <c r="L3" s="7">
        <v>56</v>
      </c>
      <c r="M3" s="7">
        <v>50</v>
      </c>
      <c r="N3" s="7">
        <v>28.166666666666668</v>
      </c>
      <c r="O3" s="7">
        <v>18.833333333333332</v>
      </c>
      <c r="P3" s="7">
        <v>15.833333333333334</v>
      </c>
      <c r="Q3" s="7">
        <v>28.333333333333332</v>
      </c>
      <c r="R3" s="7">
        <v>27.333333333333332</v>
      </c>
      <c r="S3" s="7">
        <v>15.166666666666666</v>
      </c>
      <c r="T3" s="7">
        <v>36.333333333333336</v>
      </c>
      <c r="U3" s="7">
        <v>28.666666666666668</v>
      </c>
      <c r="V3" s="7">
        <v>21.166666666666668</v>
      </c>
      <c r="W3" s="7"/>
      <c r="X3" s="7">
        <f t="shared" ref="X3:X14" si="1">100-(100*K3/$E3)</f>
        <v>-90.055248618784532</v>
      </c>
      <c r="Y3" s="7">
        <f t="shared" si="0"/>
        <v>-85.635359116022101</v>
      </c>
      <c r="Z3" s="7">
        <f t="shared" si="0"/>
        <v>-65.745856353591165</v>
      </c>
      <c r="AA3" s="7">
        <f t="shared" si="0"/>
        <v>6.6298342541436455</v>
      </c>
      <c r="AB3" s="7">
        <f t="shared" si="0"/>
        <v>37.569060773480665</v>
      </c>
      <c r="AC3" s="7">
        <f t="shared" si="0"/>
        <v>47.513812154696133</v>
      </c>
      <c r="AD3" s="7">
        <f t="shared" si="0"/>
        <v>6.0773480662983559</v>
      </c>
      <c r="AE3" s="7">
        <f t="shared" si="0"/>
        <v>9.3922651933701786</v>
      </c>
      <c r="AF3" s="7">
        <f t="shared" si="0"/>
        <v>49.723756906077355</v>
      </c>
      <c r="AG3" s="7">
        <f t="shared" si="0"/>
        <v>-20.44198895027624</v>
      </c>
      <c r="AH3" s="7">
        <f t="shared" si="0"/>
        <v>4.9723756906077341</v>
      </c>
      <c r="AI3" s="7">
        <f t="shared" si="0"/>
        <v>29.834254143646405</v>
      </c>
      <c r="AJ3" s="8">
        <f t="shared" ref="AJ3:AJ9" si="2">AVERAGE(AA3:AI3)</f>
        <v>19.030079803560469</v>
      </c>
      <c r="AK3" s="7">
        <f t="shared" ref="AK3:AK45" si="3">AVERAGE(X3:Z3)</f>
        <v>-80.478821362799266</v>
      </c>
      <c r="AL3" s="7"/>
      <c r="AM3" s="7"/>
      <c r="AN3" s="7">
        <f t="shared" ref="AN3:AN45" si="4">AVERAGE(AA3+AD3+AG3)</f>
        <v>-7.7348066298342388</v>
      </c>
      <c r="AO3" s="7">
        <f t="shared" ref="AO3:AO45" si="5">AVERAGE(AB3+AE3+AH3)</f>
        <v>51.933701657458577</v>
      </c>
      <c r="AP3" s="7">
        <f t="shared" ref="AP3:AP45" si="6">AVERAGE(AC3+AF3+AI3)</f>
        <v>127.0718232044199</v>
      </c>
      <c r="AQ3" s="7"/>
      <c r="AR3" s="7">
        <f t="shared" ref="AR3:AR45" si="7">AVERAGE(X3:Z3)</f>
        <v>-80.478821362799266</v>
      </c>
      <c r="AS3" s="7">
        <f t="shared" ref="AS3:AS45" si="8">AVERAGE(AA3:AC3)</f>
        <v>30.570902394106813</v>
      </c>
      <c r="AT3" s="7">
        <f t="shared" ref="AT3:AT45" si="9">AVERAGE(AD3:AF3)</f>
        <v>21.731123388581963</v>
      </c>
      <c r="AU3" s="7">
        <f t="shared" ref="AU3:AU45" si="10">AVERAGE(AG3:AI3)</f>
        <v>4.7882136279926328</v>
      </c>
    </row>
    <row r="4" spans="1:47">
      <c r="A4" s="1" t="s">
        <v>2</v>
      </c>
      <c r="B4" t="s">
        <v>31</v>
      </c>
      <c r="C4">
        <v>93</v>
      </c>
      <c r="D4" s="9">
        <v>178.16666666666666</v>
      </c>
      <c r="E4" s="9">
        <v>141.33333333333334</v>
      </c>
      <c r="F4" s="9">
        <v>76.666666666666671</v>
      </c>
      <c r="G4" s="9">
        <v>9.6666666666666661</v>
      </c>
      <c r="H4" s="9">
        <v>10.666666666666666</v>
      </c>
      <c r="I4" s="9">
        <v>10.666666666666666</v>
      </c>
      <c r="J4" s="9">
        <v>12</v>
      </c>
      <c r="K4" s="9">
        <v>93.666666666666671</v>
      </c>
      <c r="L4" s="9">
        <v>113.5</v>
      </c>
      <c r="M4" s="9">
        <v>65.666666666666671</v>
      </c>
      <c r="N4" s="9">
        <v>76.833333333333329</v>
      </c>
      <c r="O4" s="9">
        <v>75.666666666666671</v>
      </c>
      <c r="P4" s="9">
        <v>51</v>
      </c>
      <c r="Q4" s="9">
        <v>73.666666666666671</v>
      </c>
      <c r="R4" s="9">
        <v>69.333333333333329</v>
      </c>
      <c r="S4" s="9">
        <v>73.666666666666671</v>
      </c>
      <c r="T4" s="9">
        <v>96.666666666666671</v>
      </c>
      <c r="U4" s="9">
        <v>85.5</v>
      </c>
      <c r="V4" s="9">
        <v>94</v>
      </c>
      <c r="W4" s="7"/>
      <c r="X4" s="7">
        <f t="shared" si="1"/>
        <v>33.726415094339615</v>
      </c>
      <c r="Y4" s="7">
        <f t="shared" si="0"/>
        <v>19.693396226415103</v>
      </c>
      <c r="Z4" s="7">
        <f t="shared" si="0"/>
        <v>53.537735849056602</v>
      </c>
      <c r="AA4" s="7">
        <f t="shared" si="0"/>
        <v>45.636792452830193</v>
      </c>
      <c r="AB4" s="7">
        <f t="shared" si="0"/>
        <v>46.462264150943398</v>
      </c>
      <c r="AC4" s="7">
        <f t="shared" si="0"/>
        <v>63.915094339622641</v>
      </c>
      <c r="AD4" s="7">
        <f t="shared" si="0"/>
        <v>47.877358490566039</v>
      </c>
      <c r="AE4" s="7">
        <f t="shared" si="0"/>
        <v>50.943396226415096</v>
      </c>
      <c r="AF4" s="7">
        <f t="shared" si="0"/>
        <v>47.877358490566039</v>
      </c>
      <c r="AG4" s="7">
        <f t="shared" si="0"/>
        <v>31.603773584905653</v>
      </c>
      <c r="AH4" s="7">
        <f t="shared" si="0"/>
        <v>39.504716981132077</v>
      </c>
      <c r="AI4" s="7">
        <f t="shared" si="0"/>
        <v>33.49056603773586</v>
      </c>
      <c r="AJ4" s="8">
        <f t="shared" si="2"/>
        <v>45.256813417190777</v>
      </c>
      <c r="AK4" s="7">
        <f t="shared" si="3"/>
        <v>35.65251572327044</v>
      </c>
      <c r="AL4" s="7"/>
      <c r="AM4" s="7"/>
      <c r="AN4" s="7">
        <f t="shared" si="4"/>
        <v>125.11792452830188</v>
      </c>
      <c r="AO4" s="7">
        <f t="shared" si="5"/>
        <v>136.91037735849056</v>
      </c>
      <c r="AP4" s="7">
        <f t="shared" si="6"/>
        <v>145.28301886792454</v>
      </c>
      <c r="AQ4" s="7"/>
      <c r="AR4" s="7">
        <f t="shared" si="7"/>
        <v>35.65251572327044</v>
      </c>
      <c r="AS4" s="7">
        <f t="shared" si="8"/>
        <v>52.004716981132077</v>
      </c>
      <c r="AT4" s="7">
        <f t="shared" si="9"/>
        <v>48.899371069182394</v>
      </c>
      <c r="AU4" s="7">
        <f t="shared" si="10"/>
        <v>34.866352201257861</v>
      </c>
    </row>
    <row r="5" spans="1:47">
      <c r="A5" s="1" t="s">
        <v>3</v>
      </c>
      <c r="B5" t="s">
        <v>31</v>
      </c>
      <c r="C5">
        <v>92</v>
      </c>
      <c r="D5" s="9">
        <v>179.5</v>
      </c>
      <c r="E5" s="9">
        <v>101.66666666666667</v>
      </c>
      <c r="F5" s="9">
        <v>111.66666666666667</v>
      </c>
      <c r="G5" s="9">
        <v>9.8333333333333339</v>
      </c>
      <c r="H5" s="9">
        <v>12.5</v>
      </c>
      <c r="I5" s="9">
        <v>10.666666666666666</v>
      </c>
      <c r="J5" s="9">
        <v>15.166666666666666</v>
      </c>
      <c r="K5" s="9">
        <v>97.166666666666671</v>
      </c>
      <c r="L5" s="9">
        <v>81.833333333333329</v>
      </c>
      <c r="M5" s="9">
        <v>94.166666666666671</v>
      </c>
      <c r="N5" s="9">
        <v>93.5</v>
      </c>
      <c r="O5" s="9">
        <v>77.166666666666671</v>
      </c>
      <c r="P5" s="9">
        <v>81</v>
      </c>
      <c r="Q5" s="9">
        <v>120.16666666666667</v>
      </c>
      <c r="R5" s="9">
        <v>87.833333333333329</v>
      </c>
      <c r="S5" s="9">
        <v>75.666666666666671</v>
      </c>
      <c r="T5" s="9">
        <v>90.5</v>
      </c>
      <c r="U5" s="9">
        <v>109.16666666666667</v>
      </c>
      <c r="V5" s="9">
        <v>70.833333333333329</v>
      </c>
      <c r="W5" s="7"/>
      <c r="X5" s="7">
        <f t="shared" si="1"/>
        <v>4.4262295081967125</v>
      </c>
      <c r="Y5" s="7">
        <f t="shared" si="0"/>
        <v>19.508196721311478</v>
      </c>
      <c r="Z5" s="7">
        <f t="shared" si="0"/>
        <v>7.3770491803278588</v>
      </c>
      <c r="AA5" s="7">
        <f t="shared" si="0"/>
        <v>8.0327868852459119</v>
      </c>
      <c r="AB5" s="7">
        <f t="shared" si="0"/>
        <v>24.098360655737707</v>
      </c>
      <c r="AC5" s="7">
        <f t="shared" si="0"/>
        <v>20.327868852459019</v>
      </c>
      <c r="AD5" s="7">
        <f t="shared" si="0"/>
        <v>-18.196721311475414</v>
      </c>
      <c r="AE5" s="7">
        <f t="shared" si="0"/>
        <v>13.606557377049199</v>
      </c>
      <c r="AF5" s="7">
        <f t="shared" si="0"/>
        <v>25.573770491803273</v>
      </c>
      <c r="AG5" s="7">
        <f t="shared" si="0"/>
        <v>10.983606557377058</v>
      </c>
      <c r="AH5" s="7">
        <f t="shared" si="0"/>
        <v>-7.377049180327873</v>
      </c>
      <c r="AI5" s="7">
        <f t="shared" si="0"/>
        <v>30.327868852459019</v>
      </c>
      <c r="AJ5" s="8">
        <f t="shared" si="2"/>
        <v>11.930783242258656</v>
      </c>
      <c r="AK5" s="7">
        <f t="shared" si="3"/>
        <v>10.43715846994535</v>
      </c>
      <c r="AL5" s="7"/>
      <c r="AM5" s="7"/>
      <c r="AN5" s="7">
        <f t="shared" si="4"/>
        <v>0.81967213114755566</v>
      </c>
      <c r="AO5" s="7">
        <f t="shared" si="5"/>
        <v>30.327868852459034</v>
      </c>
      <c r="AP5" s="7">
        <f t="shared" si="6"/>
        <v>76.229508196721312</v>
      </c>
      <c r="AQ5" s="7"/>
      <c r="AR5" s="7">
        <f t="shared" si="7"/>
        <v>10.43715846994535</v>
      </c>
      <c r="AS5" s="7">
        <f t="shared" si="8"/>
        <v>17.486338797814213</v>
      </c>
      <c r="AT5" s="7">
        <f t="shared" si="9"/>
        <v>6.9945355191256864</v>
      </c>
      <c r="AU5" s="7">
        <f t="shared" si="10"/>
        <v>11.311475409836069</v>
      </c>
    </row>
    <row r="6" spans="1:47">
      <c r="A6" s="2" t="s">
        <v>4</v>
      </c>
      <c r="B6" t="s">
        <v>31</v>
      </c>
      <c r="C6">
        <v>91</v>
      </c>
      <c r="D6" s="9">
        <v>114.16666666666667</v>
      </c>
      <c r="E6" s="9">
        <v>78.166666666666671</v>
      </c>
      <c r="F6" s="9">
        <v>73.833333333333329</v>
      </c>
      <c r="G6" s="9">
        <v>1.8333333333333333</v>
      </c>
      <c r="H6" s="9">
        <v>3</v>
      </c>
      <c r="I6" s="9">
        <v>3.8333333333333335</v>
      </c>
      <c r="J6" s="9">
        <v>3.3333333333333335</v>
      </c>
      <c r="K6" s="9">
        <v>85</v>
      </c>
      <c r="L6" s="9">
        <v>89.166666666666671</v>
      </c>
      <c r="M6" s="9">
        <v>62.166666666666664</v>
      </c>
      <c r="N6" s="9">
        <v>79</v>
      </c>
      <c r="O6" s="9">
        <f>AVERAGE(N1:N6)</f>
        <v>64.766666666666666</v>
      </c>
      <c r="P6" s="9">
        <v>65.166666666666671</v>
      </c>
      <c r="Q6" s="9">
        <v>73.333333333333329</v>
      </c>
      <c r="R6" s="9">
        <v>98.833333333333329</v>
      </c>
      <c r="S6" s="9">
        <v>67.5</v>
      </c>
      <c r="T6" s="9">
        <v>71.833333333333329</v>
      </c>
      <c r="U6" s="9">
        <v>67.666666666666671</v>
      </c>
      <c r="V6" s="9">
        <v>69.333333333333329</v>
      </c>
      <c r="W6" s="7"/>
      <c r="X6" s="7">
        <f t="shared" ref="X6:X9" si="11">100-(100*K6/$E6)</f>
        <v>-8.742004264392321</v>
      </c>
      <c r="Y6" s="7">
        <f t="shared" ref="Y6:Y9" si="12">100-(100*L6/$E6)</f>
        <v>-14.072494669509609</v>
      </c>
      <c r="Z6" s="7">
        <f t="shared" ref="Z6:Z9" si="13">100-(100*M6/$E6)</f>
        <v>20.469083155650338</v>
      </c>
      <c r="AA6" s="7">
        <f t="shared" ref="AA6:AA9" si="14">100-(100*N6/$E6)</f>
        <v>-1.0660980810234548</v>
      </c>
      <c r="AB6" s="7">
        <f t="shared" ref="AB6:AB9" si="15">100-(100*O6/$E6)</f>
        <v>17.142857142857139</v>
      </c>
      <c r="AC6" s="7">
        <f t="shared" ref="AC6:AC9" si="16">100-(100*P6/$E6)</f>
        <v>16.631130063965884</v>
      </c>
      <c r="AD6" s="7">
        <f t="shared" ref="AD6:AD9" si="17">100-(100*Q6/$E6)</f>
        <v>6.1833688699360465</v>
      </c>
      <c r="AE6" s="7">
        <f t="shared" ref="AE6:AE9" si="18">100-(100*R6/$E6)</f>
        <v>-26.439232409381646</v>
      </c>
      <c r="AF6" s="7">
        <f t="shared" ref="AF6:AF9" si="19">100-(100*S6/$E6)</f>
        <v>13.646055437100216</v>
      </c>
      <c r="AG6" s="7">
        <f t="shared" ref="AG6:AG9" si="20">100-(100*T6/$E6)</f>
        <v>8.1023454157782595</v>
      </c>
      <c r="AH6" s="7">
        <f t="shared" ref="AH6:AH9" si="21">100-(100*U6/$E6)</f>
        <v>13.432835820895519</v>
      </c>
      <c r="AI6" s="7">
        <f t="shared" ref="AI6:AI9" si="22">100-(100*V6/$E6)</f>
        <v>11.300639658848624</v>
      </c>
      <c r="AJ6" s="8">
        <f t="shared" si="2"/>
        <v>6.5482113243307323</v>
      </c>
      <c r="AK6" s="7">
        <f t="shared" si="3"/>
        <v>-0.78180525941719736</v>
      </c>
      <c r="AL6" s="7"/>
      <c r="AM6" s="7"/>
      <c r="AN6" s="7">
        <f t="shared" si="4"/>
        <v>13.219616204690851</v>
      </c>
      <c r="AO6" s="7">
        <f t="shared" si="5"/>
        <v>4.1364605543710127</v>
      </c>
      <c r="AP6" s="7">
        <f t="shared" si="6"/>
        <v>41.577825159914724</v>
      </c>
      <c r="AQ6" s="7"/>
      <c r="AR6" s="7">
        <f t="shared" si="7"/>
        <v>-0.78180525941719736</v>
      </c>
      <c r="AS6" s="7">
        <f t="shared" si="8"/>
        <v>10.902629708599855</v>
      </c>
      <c r="AT6" s="7">
        <f t="shared" si="9"/>
        <v>-2.2032693674484611</v>
      </c>
      <c r="AU6" s="7">
        <f t="shared" si="10"/>
        <v>10.9452736318408</v>
      </c>
    </row>
    <row r="7" spans="1:47">
      <c r="A7" s="2" t="s">
        <v>5</v>
      </c>
      <c r="B7" t="s">
        <v>31</v>
      </c>
      <c r="C7">
        <v>81</v>
      </c>
      <c r="D7" s="7">
        <v>125.66666666666667</v>
      </c>
      <c r="E7" s="7">
        <v>71</v>
      </c>
      <c r="F7" s="7">
        <v>73.666666666666671</v>
      </c>
      <c r="G7" s="7">
        <v>11</v>
      </c>
      <c r="H7" s="7">
        <v>12</v>
      </c>
      <c r="I7" s="7">
        <v>11</v>
      </c>
      <c r="J7" s="7">
        <v>14</v>
      </c>
      <c r="K7" s="7">
        <v>85.666666666666671</v>
      </c>
      <c r="L7" s="7">
        <v>64.833333333333329</v>
      </c>
      <c r="M7" s="7">
        <v>43.5</v>
      </c>
      <c r="N7" s="7">
        <v>63.5</v>
      </c>
      <c r="O7" s="7">
        <v>51.666666666666664</v>
      </c>
      <c r="P7" s="7">
        <v>39.666666666666664</v>
      </c>
      <c r="Q7" s="7">
        <v>52.333333333333336</v>
      </c>
      <c r="R7" s="7">
        <v>46.333333333333336</v>
      </c>
      <c r="S7" s="7">
        <v>52</v>
      </c>
      <c r="T7" s="7">
        <v>53.833333333333336</v>
      </c>
      <c r="U7" s="7">
        <v>59.666666666666664</v>
      </c>
      <c r="V7" s="7">
        <v>46</v>
      </c>
      <c r="W7" s="7"/>
      <c r="X7" s="7">
        <f t="shared" si="11"/>
        <v>-20.657276995305182</v>
      </c>
      <c r="Y7" s="7">
        <f t="shared" si="12"/>
        <v>8.685446009389679</v>
      </c>
      <c r="Z7" s="7">
        <f t="shared" si="13"/>
        <v>38.732394366197184</v>
      </c>
      <c r="AA7" s="7">
        <f t="shared" si="14"/>
        <v>10.563380281690144</v>
      </c>
      <c r="AB7" s="7">
        <f t="shared" si="15"/>
        <v>27.230046948356815</v>
      </c>
      <c r="AC7" s="7">
        <f t="shared" si="16"/>
        <v>44.131455399061032</v>
      </c>
      <c r="AD7" s="7">
        <f t="shared" si="17"/>
        <v>26.291079812206561</v>
      </c>
      <c r="AE7" s="7">
        <f t="shared" si="18"/>
        <v>34.741784037558674</v>
      </c>
      <c r="AF7" s="7">
        <f t="shared" si="19"/>
        <v>26.760563380281695</v>
      </c>
      <c r="AG7" s="7">
        <f t="shared" si="20"/>
        <v>24.17840375586853</v>
      </c>
      <c r="AH7" s="7">
        <f t="shared" si="21"/>
        <v>15.962441314553999</v>
      </c>
      <c r="AI7" s="7">
        <f t="shared" si="22"/>
        <v>35.211267605633807</v>
      </c>
      <c r="AJ7" s="8">
        <f t="shared" si="2"/>
        <v>27.230046948356801</v>
      </c>
      <c r="AK7" s="7">
        <f t="shared" si="3"/>
        <v>8.9201877934272265</v>
      </c>
      <c r="AL7" s="7"/>
      <c r="AM7" s="7"/>
      <c r="AN7" s="7">
        <f t="shared" si="4"/>
        <v>61.032863849765235</v>
      </c>
      <c r="AO7" s="7">
        <f t="shared" si="5"/>
        <v>77.934272300469488</v>
      </c>
      <c r="AP7" s="7">
        <f t="shared" si="6"/>
        <v>106.10328638497653</v>
      </c>
      <c r="AQ7" s="7"/>
      <c r="AR7" s="7">
        <f t="shared" si="7"/>
        <v>8.9201877934272265</v>
      </c>
      <c r="AS7" s="7">
        <f t="shared" si="8"/>
        <v>27.308294209702666</v>
      </c>
      <c r="AT7" s="7">
        <f t="shared" si="9"/>
        <v>29.264475743348978</v>
      </c>
      <c r="AU7" s="7">
        <f t="shared" si="10"/>
        <v>25.11737089201878</v>
      </c>
    </row>
    <row r="8" spans="1:47">
      <c r="A8" s="2" t="s">
        <v>6</v>
      </c>
      <c r="B8" t="s">
        <v>31</v>
      </c>
      <c r="C8">
        <v>86</v>
      </c>
      <c r="D8" s="7">
        <v>72.5</v>
      </c>
      <c r="E8" s="7">
        <v>49.333333333333336</v>
      </c>
      <c r="F8" s="7">
        <v>52</v>
      </c>
      <c r="G8" s="7">
        <v>2.5</v>
      </c>
      <c r="H8" s="7">
        <v>3.3333333333333335</v>
      </c>
      <c r="I8" s="7">
        <v>4.833333333333333</v>
      </c>
      <c r="J8" s="7">
        <v>5.5</v>
      </c>
      <c r="K8" s="7">
        <v>46.333333333333336</v>
      </c>
      <c r="L8" s="7">
        <v>45.833333333333336</v>
      </c>
      <c r="M8" s="7">
        <v>43.666666666666664</v>
      </c>
      <c r="N8" s="7">
        <v>56.833333333333336</v>
      </c>
      <c r="O8" s="7">
        <v>37</v>
      </c>
      <c r="P8" s="7">
        <v>47.5</v>
      </c>
      <c r="Q8" s="7">
        <v>40.833333333333336</v>
      </c>
      <c r="R8" s="7">
        <v>35.833333333333336</v>
      </c>
      <c r="S8" s="7">
        <v>33.5</v>
      </c>
      <c r="T8" s="7">
        <v>33.833333333333336</v>
      </c>
      <c r="U8" s="7">
        <v>33</v>
      </c>
      <c r="V8" s="7">
        <v>27.833333333333332</v>
      </c>
      <c r="W8" s="7"/>
      <c r="X8" s="7">
        <f t="shared" si="11"/>
        <v>6.0810810810810665</v>
      </c>
      <c r="Y8" s="7">
        <f t="shared" si="12"/>
        <v>7.0945945945945823</v>
      </c>
      <c r="Z8" s="7">
        <f t="shared" si="13"/>
        <v>11.486486486486498</v>
      </c>
      <c r="AA8" s="7">
        <f t="shared" si="14"/>
        <v>-15.202702702702709</v>
      </c>
      <c r="AB8" s="7">
        <f t="shared" si="15"/>
        <v>25</v>
      </c>
      <c r="AC8" s="7">
        <f t="shared" si="16"/>
        <v>3.7162162162162247</v>
      </c>
      <c r="AD8" s="7">
        <f t="shared" si="17"/>
        <v>17.229729729729726</v>
      </c>
      <c r="AE8" s="7">
        <f t="shared" si="18"/>
        <v>27.36486486486487</v>
      </c>
      <c r="AF8" s="7">
        <f t="shared" si="19"/>
        <v>32.094594594594597</v>
      </c>
      <c r="AG8" s="7">
        <f t="shared" si="20"/>
        <v>31.418918918918919</v>
      </c>
      <c r="AH8" s="7">
        <f t="shared" si="21"/>
        <v>33.108108108108112</v>
      </c>
      <c r="AI8" s="7">
        <f t="shared" si="22"/>
        <v>43.581081081081088</v>
      </c>
      <c r="AJ8" s="8">
        <f t="shared" si="2"/>
        <v>22.034534534534536</v>
      </c>
      <c r="AK8" s="7">
        <f t="shared" si="3"/>
        <v>8.2207207207207151</v>
      </c>
      <c r="AL8" s="7"/>
      <c r="AM8" s="7"/>
      <c r="AN8" s="7">
        <f t="shared" si="4"/>
        <v>33.445945945945937</v>
      </c>
      <c r="AO8" s="7">
        <f t="shared" si="5"/>
        <v>85.472972972972983</v>
      </c>
      <c r="AP8" s="7">
        <f t="shared" si="6"/>
        <v>79.391891891891902</v>
      </c>
      <c r="AQ8" s="7"/>
      <c r="AR8" s="7">
        <f t="shared" si="7"/>
        <v>8.2207207207207151</v>
      </c>
      <c r="AS8" s="7">
        <f t="shared" si="8"/>
        <v>4.5045045045045056</v>
      </c>
      <c r="AT8" s="7">
        <f t="shared" si="9"/>
        <v>25.563063063063066</v>
      </c>
      <c r="AU8" s="7">
        <f t="shared" si="10"/>
        <v>36.036036036036045</v>
      </c>
    </row>
    <row r="9" spans="1:47">
      <c r="A9" s="2" t="s">
        <v>7</v>
      </c>
      <c r="B9" t="s">
        <v>31</v>
      </c>
      <c r="C9">
        <v>80</v>
      </c>
      <c r="D9" s="9">
        <v>126.16666666666667</v>
      </c>
      <c r="E9" s="9">
        <v>90.5</v>
      </c>
      <c r="F9" s="9">
        <v>109.16666666666667</v>
      </c>
      <c r="G9" s="9">
        <v>10</v>
      </c>
      <c r="H9" s="9">
        <v>10.333333333333334</v>
      </c>
      <c r="I9" s="9">
        <v>10.5</v>
      </c>
      <c r="J9" s="9">
        <v>12.833333333333334</v>
      </c>
      <c r="K9" s="9">
        <v>100.66666666666667</v>
      </c>
      <c r="L9" s="9">
        <v>98</v>
      </c>
      <c r="M9" s="9">
        <v>52.333333333333336</v>
      </c>
      <c r="N9" s="9">
        <v>67.5</v>
      </c>
      <c r="O9" s="9">
        <v>68.666666666666671</v>
      </c>
      <c r="P9" s="9">
        <v>28</v>
      </c>
      <c r="Q9" s="9">
        <v>49.5</v>
      </c>
      <c r="R9" s="9">
        <v>64.166666666666671</v>
      </c>
      <c r="S9" s="9">
        <v>34.333333333333336</v>
      </c>
      <c r="T9" s="9">
        <v>62.333333333333336</v>
      </c>
      <c r="U9" s="9">
        <v>77.333333333333329</v>
      </c>
      <c r="V9" s="9">
        <v>45.333333333333336</v>
      </c>
      <c r="W9" s="7"/>
      <c r="X9" s="7">
        <f t="shared" si="11"/>
        <v>-11.233885819521191</v>
      </c>
      <c r="Y9" s="7">
        <f t="shared" si="12"/>
        <v>-8.2872928176795568</v>
      </c>
      <c r="Z9" s="7">
        <f t="shared" si="13"/>
        <v>42.173112338858189</v>
      </c>
      <c r="AA9" s="7">
        <f t="shared" si="14"/>
        <v>25.414364640883974</v>
      </c>
      <c r="AB9" s="7">
        <f t="shared" si="15"/>
        <v>24.125230202578265</v>
      </c>
      <c r="AC9" s="7">
        <f t="shared" si="16"/>
        <v>69.060773480662988</v>
      </c>
      <c r="AD9" s="7">
        <f t="shared" si="17"/>
        <v>45.303867403314918</v>
      </c>
      <c r="AE9" s="7">
        <f t="shared" si="18"/>
        <v>29.097605893186</v>
      </c>
      <c r="AF9" s="7">
        <f t="shared" si="19"/>
        <v>62.062615101289133</v>
      </c>
      <c r="AG9" s="7">
        <f t="shared" si="20"/>
        <v>31.123388581952113</v>
      </c>
      <c r="AH9" s="7">
        <f t="shared" si="21"/>
        <v>14.548802946593</v>
      </c>
      <c r="AI9" s="7">
        <f t="shared" si="22"/>
        <v>49.907918968692442</v>
      </c>
      <c r="AJ9" s="8">
        <f t="shared" si="2"/>
        <v>38.960507468794759</v>
      </c>
      <c r="AK9" s="7">
        <f t="shared" si="3"/>
        <v>7.5506445672191473</v>
      </c>
      <c r="AL9" s="7"/>
      <c r="AM9" s="7"/>
      <c r="AN9" s="7">
        <f t="shared" si="4"/>
        <v>101.841620626151</v>
      </c>
      <c r="AO9" s="7">
        <f t="shared" si="5"/>
        <v>67.771639042357265</v>
      </c>
      <c r="AP9" s="7">
        <f t="shared" si="6"/>
        <v>181.03130755064456</v>
      </c>
      <c r="AQ9" s="7"/>
      <c r="AR9" s="7">
        <f t="shared" si="7"/>
        <v>7.5506445672191473</v>
      </c>
      <c r="AS9" s="7">
        <f t="shared" si="8"/>
        <v>39.53345610804174</v>
      </c>
      <c r="AT9" s="7">
        <f t="shared" si="9"/>
        <v>45.488029465930019</v>
      </c>
      <c r="AU9" s="7">
        <f t="shared" si="10"/>
        <v>31.860036832412518</v>
      </c>
    </row>
    <row r="10" spans="1:47" s="6" customFormat="1">
      <c r="B10" s="6" t="s">
        <v>65</v>
      </c>
      <c r="C10" s="6">
        <f>AVERAGE(C2:C9)</f>
        <v>89.125</v>
      </c>
      <c r="D10" s="8">
        <f>AVERAGE(D2:D9)</f>
        <v>127.62499999999999</v>
      </c>
      <c r="E10" s="8">
        <f t="shared" ref="E10:F10" si="23">AVERAGE(E2:E9)</f>
        <v>76.1875</v>
      </c>
      <c r="F10" s="8">
        <f t="shared" si="23"/>
        <v>77.833333333333329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>
        <f>AVERAGE(X2:X9)</f>
        <v>-4.8649348433475241</v>
      </c>
      <c r="Y10" s="8">
        <f t="shared" ref="Y10:AI10" si="24">AVERAGE(Y2:Y9)</f>
        <v>-3.0175342018600873</v>
      </c>
      <c r="Z10" s="8">
        <f t="shared" si="24"/>
        <v>13.459736543366146</v>
      </c>
      <c r="AA10" s="8">
        <f t="shared" si="24"/>
        <v>10.265129223425715</v>
      </c>
      <c r="AB10" s="8">
        <f t="shared" si="24"/>
        <v>27.052069033540022</v>
      </c>
      <c r="AC10" s="8">
        <f t="shared" si="24"/>
        <v>33.250071982349574</v>
      </c>
      <c r="AD10" s="8">
        <f t="shared" si="24"/>
        <v>16.565824305107242</v>
      </c>
      <c r="AE10" s="8">
        <f t="shared" si="24"/>
        <v>20.947560077460263</v>
      </c>
      <c r="AF10" s="8">
        <f t="shared" si="24"/>
        <v>36.838818173453468</v>
      </c>
      <c r="AG10" s="8">
        <f t="shared" si="24"/>
        <v>15.853450349262722</v>
      </c>
      <c r="AH10" s="8">
        <f t="shared" si="24"/>
        <v>11.364099382730531</v>
      </c>
      <c r="AI10" s="8">
        <f t="shared" si="24"/>
        <v>31.495431937878358</v>
      </c>
      <c r="AJ10" s="8">
        <f>AVERAGE(AA10:AI10)</f>
        <v>22.625828273911988</v>
      </c>
      <c r="AK10" s="8">
        <f t="shared" si="3"/>
        <v>1.859089166052845</v>
      </c>
      <c r="AL10" s="8"/>
      <c r="AM10" s="8"/>
      <c r="AN10" s="8">
        <f t="shared" si="4"/>
        <v>42.684403877795681</v>
      </c>
      <c r="AO10" s="8">
        <f t="shared" si="5"/>
        <v>59.363728493730818</v>
      </c>
      <c r="AP10" s="8">
        <f t="shared" si="6"/>
        <v>101.58432209368141</v>
      </c>
      <c r="AQ10" s="8"/>
      <c r="AR10" s="8">
        <f t="shared" si="7"/>
        <v>1.859089166052845</v>
      </c>
      <c r="AS10" s="8">
        <f t="shared" si="8"/>
        <v>23.522423413105106</v>
      </c>
      <c r="AT10" s="8">
        <f t="shared" si="9"/>
        <v>24.784067518673663</v>
      </c>
      <c r="AU10" s="8">
        <f t="shared" si="10"/>
        <v>19.570993889957204</v>
      </c>
    </row>
    <row r="11" spans="1:47" s="10" customFormat="1">
      <c r="B11" s="10" t="s">
        <v>66</v>
      </c>
      <c r="D11" s="11">
        <f>_xlfn.STDEV.S(D2:D9)</f>
        <v>39.551127249000999</v>
      </c>
      <c r="E11" s="11">
        <f>_xlfn.STDEV.S(E2:E9)</f>
        <v>35.457154728327716</v>
      </c>
      <c r="F11" s="11">
        <f>_xlfn.STDEV.S(F2:F9)</f>
        <v>21.707836343822006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>
        <f>_xlfn.STDEV.S(X2:X9)</f>
        <v>41.410128915730496</v>
      </c>
      <c r="Y11" s="11">
        <f t="shared" ref="Y11:AK11" si="25">_xlfn.STDEV.S(Y2:Y9)</f>
        <v>36.361515670083826</v>
      </c>
      <c r="Z11" s="11">
        <f t="shared" si="25"/>
        <v>37.078542269163776</v>
      </c>
      <c r="AA11" s="11">
        <f t="shared" si="25"/>
        <v>18.292899624696027</v>
      </c>
      <c r="AB11" s="11">
        <f t="shared" si="25"/>
        <v>10.402459446509381</v>
      </c>
      <c r="AC11" s="11">
        <f t="shared" si="25"/>
        <v>26.509464779447825</v>
      </c>
      <c r="AD11" s="11">
        <f t="shared" si="25"/>
        <v>22.509498003938994</v>
      </c>
      <c r="AE11" s="11">
        <f t="shared" si="25"/>
        <v>22.970090815387724</v>
      </c>
      <c r="AF11" s="11">
        <f t="shared" si="25"/>
        <v>15.643406013844428</v>
      </c>
      <c r="AG11" s="11">
        <f t="shared" si="25"/>
        <v>17.848240627358869</v>
      </c>
      <c r="AH11" s="11">
        <f t="shared" si="25"/>
        <v>20.318016337100723</v>
      </c>
      <c r="AI11" s="11">
        <f t="shared" si="25"/>
        <v>12.471007913721619</v>
      </c>
      <c r="AJ11" s="11">
        <f t="shared" si="25"/>
        <v>13.863371383540429</v>
      </c>
      <c r="AK11" s="11">
        <f t="shared" si="25"/>
        <v>35.207000544682977</v>
      </c>
      <c r="AL11" s="11"/>
      <c r="AM11" s="11"/>
      <c r="AN11" s="11">
        <f>_xlfn.STDEV.S(AN2:AN9)</f>
        <v>48.870122085209836</v>
      </c>
      <c r="AO11" s="11">
        <f t="shared" ref="AO11:AU11" si="26">_xlfn.STDEV.S(AO2:AO9)</f>
        <v>42.385117935268347</v>
      </c>
      <c r="AP11" s="11">
        <f t="shared" si="26"/>
        <v>47.369065031787407</v>
      </c>
      <c r="AQ11" s="11"/>
      <c r="AR11" s="11">
        <f t="shared" si="26"/>
        <v>35.207000544682977</v>
      </c>
      <c r="AS11" s="11">
        <f t="shared" si="26"/>
        <v>16.90579898751453</v>
      </c>
      <c r="AT11" s="11">
        <f t="shared" si="26"/>
        <v>17.27940318427013</v>
      </c>
      <c r="AU11" s="11">
        <f t="shared" si="26"/>
        <v>13.9866662212909</v>
      </c>
    </row>
    <row r="12" spans="1:47" s="12" customFormat="1">
      <c r="B12" s="12" t="s">
        <v>67</v>
      </c>
      <c r="D12" s="13">
        <f>D11/SQRT(8)</f>
        <v>13.983435140670322</v>
      </c>
      <c r="E12" s="13">
        <f>E11/SQRT(8)</f>
        <v>12.535997274990592</v>
      </c>
      <c r="F12" s="13">
        <f>F11/SQRT(8)</f>
        <v>7.6748791418021653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</row>
    <row r="13" spans="1:47">
      <c r="A13" s="2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8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>
      <c r="A14" s="2" t="s">
        <v>20</v>
      </c>
      <c r="B14" t="s">
        <v>32</v>
      </c>
      <c r="C14">
        <v>81</v>
      </c>
      <c r="D14" s="9">
        <v>233.5</v>
      </c>
      <c r="E14" s="7">
        <v>126.66666666666667</v>
      </c>
      <c r="F14" s="7">
        <v>105.83333333333333</v>
      </c>
      <c r="G14" s="7">
        <v>11.333333333333334</v>
      </c>
      <c r="H14" s="7">
        <v>12.166666666666666</v>
      </c>
      <c r="I14" s="7">
        <v>11.666666666666666</v>
      </c>
      <c r="J14" s="7">
        <v>16</v>
      </c>
      <c r="K14" s="7">
        <v>145.83333333333334</v>
      </c>
      <c r="L14" s="7">
        <v>121.33333333333333</v>
      </c>
      <c r="M14" s="7">
        <v>109.5</v>
      </c>
      <c r="N14" s="7">
        <v>131.33333333333334</v>
      </c>
      <c r="O14" s="7">
        <v>125</v>
      </c>
      <c r="P14" s="7">
        <v>84.166666666666671</v>
      </c>
      <c r="Q14" s="7">
        <v>112.83333333333333</v>
      </c>
      <c r="R14" s="7">
        <v>101.5</v>
      </c>
      <c r="S14" s="7">
        <v>97.666666666666671</v>
      </c>
      <c r="T14" s="7">
        <v>97.833333333333329</v>
      </c>
      <c r="U14" s="7">
        <v>108.5</v>
      </c>
      <c r="V14" s="7">
        <v>79.833333333333329</v>
      </c>
      <c r="W14" s="7"/>
      <c r="X14" s="7">
        <f t="shared" si="1"/>
        <v>-15.131578947368425</v>
      </c>
      <c r="Y14" s="7">
        <f t="shared" ref="Y14" si="27">100-(100*L14/$E14)</f>
        <v>4.2105263157894939</v>
      </c>
      <c r="Z14" s="7">
        <f t="shared" ref="Z14" si="28">100-(100*M14/$E14)</f>
        <v>13.55263157894737</v>
      </c>
      <c r="AA14" s="7">
        <f t="shared" ref="AA14" si="29">100-(100*N14/$E14)</f>
        <v>-3.6842105263157947</v>
      </c>
      <c r="AB14" s="7">
        <f t="shared" ref="AB14" si="30">100-(100*O14/$E14)</f>
        <v>1.3157894736842195</v>
      </c>
      <c r="AC14" s="7">
        <f t="shared" ref="AC14" si="31">100-(100*P14/$E14)</f>
        <v>33.552631578947356</v>
      </c>
      <c r="AD14" s="7">
        <f t="shared" ref="AD14" si="32">100-(100*Q14/$E14)</f>
        <v>10.921052631578959</v>
      </c>
      <c r="AE14" s="7">
        <f t="shared" ref="AE14" si="33">100-(100*R14/$E14)</f>
        <v>19.868421052631575</v>
      </c>
      <c r="AF14" s="7">
        <f t="shared" ref="AF14" si="34">100-(100*S14/$E14)</f>
        <v>22.89473684210526</v>
      </c>
      <c r="AG14" s="7">
        <f t="shared" ref="AG14" si="35">100-(100*T14/$E14)</f>
        <v>22.76315789473685</v>
      </c>
      <c r="AH14" s="7">
        <f t="shared" ref="AH14" si="36">100-(100*U14/$E14)</f>
        <v>14.342105263157904</v>
      </c>
      <c r="AI14" s="7">
        <f t="shared" ref="AI14" si="37">100-(100*V14/$E14)</f>
        <v>36.973684210526322</v>
      </c>
      <c r="AJ14" s="8">
        <f t="shared" ref="AJ14:AJ45" si="38">AVERAGE(AA14:AI14)</f>
        <v>17.660818713450297</v>
      </c>
      <c r="AK14" s="7">
        <f t="shared" si="3"/>
        <v>0.8771929824561463</v>
      </c>
      <c r="AL14" s="7"/>
      <c r="AM14" s="7"/>
      <c r="AN14" s="7">
        <f t="shared" si="4"/>
        <v>30.000000000000014</v>
      </c>
      <c r="AO14" s="7">
        <f t="shared" si="5"/>
        <v>35.526315789473699</v>
      </c>
      <c r="AP14" s="7">
        <f t="shared" si="6"/>
        <v>93.421052631578931</v>
      </c>
      <c r="AQ14" s="7"/>
      <c r="AR14" s="7">
        <f t="shared" si="7"/>
        <v>0.8771929824561463</v>
      </c>
      <c r="AS14" s="7">
        <f t="shared" si="8"/>
        <v>10.39473684210526</v>
      </c>
      <c r="AT14" s="7">
        <f t="shared" si="9"/>
        <v>17.894736842105264</v>
      </c>
      <c r="AU14" s="7">
        <f t="shared" si="10"/>
        <v>24.692982456140356</v>
      </c>
    </row>
    <row r="15" spans="1:47">
      <c r="A15" s="2" t="s">
        <v>21</v>
      </c>
      <c r="B15" t="s">
        <v>32</v>
      </c>
      <c r="C15">
        <v>84</v>
      </c>
      <c r="D15" s="7">
        <v>110.83333333333333</v>
      </c>
      <c r="E15" s="7">
        <v>62.833333333333336</v>
      </c>
      <c r="F15" s="7">
        <v>101.16666666666667</v>
      </c>
      <c r="G15" s="7">
        <v>3.5</v>
      </c>
      <c r="H15" s="7">
        <v>3.3333333333333335</v>
      </c>
      <c r="I15" s="7">
        <v>6.5</v>
      </c>
      <c r="J15" s="7">
        <v>5.166666666666667</v>
      </c>
      <c r="K15" s="7">
        <v>65.833333333333329</v>
      </c>
      <c r="L15" s="7">
        <v>67.5</v>
      </c>
      <c r="M15" s="7">
        <v>57.666666666666664</v>
      </c>
      <c r="N15" s="7">
        <v>56.5</v>
      </c>
      <c r="O15" s="7">
        <v>52.166666666666664</v>
      </c>
      <c r="P15" s="7">
        <v>34.833333333333336</v>
      </c>
      <c r="Q15" s="7">
        <v>56.166666666666664</v>
      </c>
      <c r="R15" s="7">
        <v>36.5</v>
      </c>
      <c r="S15" s="7">
        <v>41.166666666666664</v>
      </c>
      <c r="T15" s="7">
        <v>62.833333333333336</v>
      </c>
      <c r="U15" s="7">
        <v>47.5</v>
      </c>
      <c r="V15" s="7">
        <v>30.666666666666668</v>
      </c>
      <c r="W15" s="7"/>
      <c r="X15" s="7">
        <f t="shared" ref="X15:X44" si="39">100-(100*K15/$E15)</f>
        <v>-4.774535809018559</v>
      </c>
      <c r="Y15" s="7">
        <f t="shared" ref="Y15:Y44" si="40">100-(100*L15/$E15)</f>
        <v>-7.4270557029177695</v>
      </c>
      <c r="Z15" s="7">
        <f t="shared" ref="Z15:Z44" si="41">100-(100*M15/$E15)</f>
        <v>8.2228116710875412</v>
      </c>
      <c r="AA15" s="7">
        <f t="shared" ref="AA15:AA44" si="42">100-(100*N15/$E15)</f>
        <v>10.07957559681698</v>
      </c>
      <c r="AB15" s="7">
        <f t="shared" ref="AB15:AB44" si="43">100-(100*O15/$E15)</f>
        <v>16.976127320954916</v>
      </c>
      <c r="AC15" s="7">
        <f t="shared" ref="AC15:AC44" si="44">100-(100*P15/$E15)</f>
        <v>44.562334217506631</v>
      </c>
      <c r="AD15" s="7">
        <f t="shared" ref="AD15:AD44" si="45">100-(100*Q15/$E15)</f>
        <v>10.610079575596828</v>
      </c>
      <c r="AE15" s="7">
        <f t="shared" ref="AE15:AE44" si="46">100-(100*R15/$E15)</f>
        <v>41.909814323607428</v>
      </c>
      <c r="AF15" s="7">
        <f t="shared" ref="AF15:AF44" si="47">100-(100*S15/$E15)</f>
        <v>34.482758620689665</v>
      </c>
      <c r="AG15" s="7">
        <f t="shared" ref="AG15:AG44" si="48">100-(100*T15/$E15)</f>
        <v>0</v>
      </c>
      <c r="AH15" s="7">
        <f t="shared" ref="AH15:AH44" si="49">100-(100*U15/$E15)</f>
        <v>24.403183023872685</v>
      </c>
      <c r="AI15" s="7">
        <f t="shared" ref="AI15:AI44" si="50">100-(100*V15/$E15)</f>
        <v>51.193633952254636</v>
      </c>
      <c r="AJ15" s="8">
        <f t="shared" si="38"/>
        <v>26.024167403477751</v>
      </c>
      <c r="AK15" s="7">
        <f t="shared" si="3"/>
        <v>-1.3262599469495957</v>
      </c>
      <c r="AL15" s="7"/>
      <c r="AM15" s="7"/>
      <c r="AN15" s="7">
        <f t="shared" si="4"/>
        <v>20.689655172413808</v>
      </c>
      <c r="AO15" s="7">
        <f t="shared" si="5"/>
        <v>83.289124668435022</v>
      </c>
      <c r="AP15" s="7">
        <f t="shared" si="6"/>
        <v>130.23872679045093</v>
      </c>
      <c r="AQ15" s="7"/>
      <c r="AR15" s="7">
        <f t="shared" si="7"/>
        <v>-1.3262599469495957</v>
      </c>
      <c r="AS15" s="7">
        <f t="shared" si="8"/>
        <v>23.872679045092841</v>
      </c>
      <c r="AT15" s="7">
        <f t="shared" si="9"/>
        <v>29.000884173297976</v>
      </c>
      <c r="AU15" s="7">
        <f t="shared" si="10"/>
        <v>25.198938992042439</v>
      </c>
    </row>
    <row r="16" spans="1:47">
      <c r="A16" s="2" t="s">
        <v>22</v>
      </c>
      <c r="B16" t="s">
        <v>32</v>
      </c>
      <c r="C16">
        <v>83</v>
      </c>
      <c r="D16" s="7">
        <v>109.16666666666667</v>
      </c>
      <c r="E16" s="7">
        <v>60</v>
      </c>
      <c r="F16" s="7">
        <v>29.666666666666668</v>
      </c>
      <c r="G16" s="7">
        <v>3.6666666666666665</v>
      </c>
      <c r="H16" s="7">
        <v>2.5</v>
      </c>
      <c r="I16" s="7">
        <v>4.333333333333333</v>
      </c>
      <c r="J16" s="7">
        <v>3.1666666666666665</v>
      </c>
      <c r="K16" s="7">
        <v>67.666666666666671</v>
      </c>
      <c r="L16" s="7">
        <v>64.166666666666671</v>
      </c>
      <c r="M16" s="7">
        <v>65.666666666666671</v>
      </c>
      <c r="N16" s="7">
        <v>52.333333333333336</v>
      </c>
      <c r="O16" s="7">
        <v>46.833333333333336</v>
      </c>
      <c r="P16" s="7">
        <v>41.166666666666664</v>
      </c>
      <c r="Q16" s="7">
        <v>56.666666666666664</v>
      </c>
      <c r="R16" s="7">
        <v>51</v>
      </c>
      <c r="S16" s="7">
        <v>25.666666666666668</v>
      </c>
      <c r="T16" s="7">
        <v>46.666666666666664</v>
      </c>
      <c r="U16" s="7">
        <v>40.333333333333336</v>
      </c>
      <c r="V16" s="7">
        <v>49.5</v>
      </c>
      <c r="W16" s="7"/>
      <c r="X16" s="7">
        <f t="shared" si="39"/>
        <v>-12.777777777777786</v>
      </c>
      <c r="Y16" s="7">
        <f t="shared" si="40"/>
        <v>-6.9444444444444429</v>
      </c>
      <c r="Z16" s="7">
        <f t="shared" si="41"/>
        <v>-9.4444444444444429</v>
      </c>
      <c r="AA16" s="7">
        <f t="shared" si="42"/>
        <v>12.777777777777771</v>
      </c>
      <c r="AB16" s="7">
        <f t="shared" si="43"/>
        <v>21.944444444444429</v>
      </c>
      <c r="AC16" s="7">
        <f t="shared" si="44"/>
        <v>31.3888888888889</v>
      </c>
      <c r="AD16" s="7">
        <f t="shared" si="45"/>
        <v>5.5555555555555713</v>
      </c>
      <c r="AE16" s="7">
        <f t="shared" si="46"/>
        <v>15</v>
      </c>
      <c r="AF16" s="7">
        <f t="shared" si="47"/>
        <v>57.222222222222214</v>
      </c>
      <c r="AG16" s="7">
        <f t="shared" si="48"/>
        <v>22.222222222222229</v>
      </c>
      <c r="AH16" s="7">
        <f t="shared" si="49"/>
        <v>32.777777777777771</v>
      </c>
      <c r="AI16" s="7">
        <f t="shared" si="50"/>
        <v>17.5</v>
      </c>
      <c r="AJ16" s="8">
        <f t="shared" si="38"/>
        <v>24.043209876543209</v>
      </c>
      <c r="AK16" s="7">
        <f t="shared" si="3"/>
        <v>-9.7222222222222232</v>
      </c>
      <c r="AL16" s="7"/>
      <c r="AM16" s="7"/>
      <c r="AN16" s="7">
        <f t="shared" si="4"/>
        <v>40.555555555555571</v>
      </c>
      <c r="AO16" s="7">
        <f t="shared" si="5"/>
        <v>69.7222222222222</v>
      </c>
      <c r="AP16" s="7">
        <f t="shared" si="6"/>
        <v>106.11111111111111</v>
      </c>
      <c r="AQ16" s="7"/>
      <c r="AR16" s="7">
        <f t="shared" si="7"/>
        <v>-9.7222222222222232</v>
      </c>
      <c r="AS16" s="7">
        <f t="shared" si="8"/>
        <v>22.037037037037035</v>
      </c>
      <c r="AT16" s="7">
        <f t="shared" si="9"/>
        <v>25.925925925925927</v>
      </c>
      <c r="AU16" s="7">
        <f t="shared" si="10"/>
        <v>24.166666666666668</v>
      </c>
    </row>
    <row r="17" spans="1:47">
      <c r="A17" s="2" t="s">
        <v>23</v>
      </c>
      <c r="B17" t="s">
        <v>32</v>
      </c>
      <c r="C17">
        <v>87</v>
      </c>
      <c r="D17" s="7">
        <v>155.33333333333334</v>
      </c>
      <c r="E17" s="7">
        <v>125</v>
      </c>
      <c r="F17" s="7">
        <v>87.166666666666671</v>
      </c>
      <c r="G17" s="7">
        <v>11.333333333333334</v>
      </c>
      <c r="H17" s="7">
        <v>11.333333333333334</v>
      </c>
      <c r="I17" s="7">
        <v>12</v>
      </c>
      <c r="J17" s="7">
        <v>16.333333333333332</v>
      </c>
      <c r="K17" s="7">
        <v>89.666666666666671</v>
      </c>
      <c r="L17" s="7">
        <v>100.16666666666667</v>
      </c>
      <c r="M17" s="7">
        <v>102</v>
      </c>
      <c r="N17" s="7">
        <v>80.166666666666671</v>
      </c>
      <c r="O17" s="7">
        <v>70.666666666666671</v>
      </c>
      <c r="P17" s="7">
        <v>81.666666666666671</v>
      </c>
      <c r="Q17" s="7">
        <v>101.33333333333333</v>
      </c>
      <c r="R17" s="7">
        <v>62.333333333333336</v>
      </c>
      <c r="S17" s="7">
        <v>81.333333333333329</v>
      </c>
      <c r="T17" s="7">
        <v>86.5</v>
      </c>
      <c r="U17" s="7">
        <v>59.833333333333336</v>
      </c>
      <c r="V17" s="7">
        <v>84.5</v>
      </c>
      <c r="W17" s="7"/>
      <c r="X17" s="7">
        <f t="shared" si="39"/>
        <v>28.266666666666652</v>
      </c>
      <c r="Y17" s="7">
        <f t="shared" si="40"/>
        <v>19.86666666666666</v>
      </c>
      <c r="Z17" s="7">
        <f t="shared" si="41"/>
        <v>18.400000000000006</v>
      </c>
      <c r="AA17" s="7">
        <f t="shared" si="42"/>
        <v>35.86666666666666</v>
      </c>
      <c r="AB17" s="7">
        <f t="shared" si="43"/>
        <v>43.466666666666661</v>
      </c>
      <c r="AC17" s="7">
        <f t="shared" si="44"/>
        <v>34.666666666666657</v>
      </c>
      <c r="AD17" s="7">
        <f t="shared" si="45"/>
        <v>18.933333333333337</v>
      </c>
      <c r="AE17" s="7">
        <f t="shared" si="46"/>
        <v>50.133333333333326</v>
      </c>
      <c r="AF17" s="7">
        <f t="shared" si="47"/>
        <v>34.933333333333337</v>
      </c>
      <c r="AG17" s="7">
        <f t="shared" si="48"/>
        <v>30.799999999999997</v>
      </c>
      <c r="AH17" s="7">
        <f t="shared" si="49"/>
        <v>52.133333333333326</v>
      </c>
      <c r="AI17" s="7">
        <f t="shared" si="50"/>
        <v>32.400000000000006</v>
      </c>
      <c r="AJ17" s="8">
        <f t="shared" si="38"/>
        <v>37.037037037037031</v>
      </c>
      <c r="AK17" s="7">
        <f t="shared" si="3"/>
        <v>22.177777777777774</v>
      </c>
      <c r="AL17" s="7"/>
      <c r="AM17" s="7"/>
      <c r="AN17" s="7">
        <f t="shared" si="4"/>
        <v>85.6</v>
      </c>
      <c r="AO17" s="7">
        <f t="shared" si="5"/>
        <v>145.73333333333332</v>
      </c>
      <c r="AP17" s="7">
        <f t="shared" si="6"/>
        <v>102</v>
      </c>
      <c r="AQ17" s="7"/>
      <c r="AR17" s="7">
        <f t="shared" si="7"/>
        <v>22.177777777777774</v>
      </c>
      <c r="AS17" s="7">
        <f t="shared" si="8"/>
        <v>37.999999999999993</v>
      </c>
      <c r="AT17" s="7">
        <f t="shared" si="9"/>
        <v>34.666666666666664</v>
      </c>
      <c r="AU17" s="7">
        <f t="shared" si="10"/>
        <v>38.444444444444443</v>
      </c>
    </row>
    <row r="18" spans="1:47">
      <c r="A18" s="2" t="s">
        <v>24</v>
      </c>
      <c r="B18" t="s">
        <v>32</v>
      </c>
      <c r="C18">
        <v>79</v>
      </c>
      <c r="D18" s="7">
        <v>110</v>
      </c>
      <c r="E18" s="7">
        <v>108.16666666666667</v>
      </c>
      <c r="F18" s="7">
        <v>68.166666666666671</v>
      </c>
      <c r="G18" s="7">
        <v>2.8333333333333335</v>
      </c>
      <c r="H18" s="7">
        <v>3</v>
      </c>
      <c r="I18" s="7">
        <v>3</v>
      </c>
      <c r="J18" s="7">
        <v>5.5</v>
      </c>
      <c r="K18" s="7">
        <v>85.5</v>
      </c>
      <c r="L18" s="7">
        <v>67.833333333333329</v>
      </c>
      <c r="M18" s="7">
        <v>75</v>
      </c>
      <c r="N18" s="7">
        <v>80.166666666666671</v>
      </c>
      <c r="O18" s="7">
        <v>86.166666666666671</v>
      </c>
      <c r="P18" s="7">
        <v>105</v>
      </c>
      <c r="Q18" s="7">
        <v>77.666666666666671</v>
      </c>
      <c r="R18" s="7">
        <v>54.5</v>
      </c>
      <c r="S18" s="7">
        <v>51.833333333333336</v>
      </c>
      <c r="T18" s="7">
        <v>66.5</v>
      </c>
      <c r="U18" s="7">
        <v>59.833333333333336</v>
      </c>
      <c r="V18" s="7">
        <v>64.666666666666671</v>
      </c>
      <c r="W18" s="7"/>
      <c r="X18" s="7">
        <f t="shared" si="39"/>
        <v>20.955315870570118</v>
      </c>
      <c r="Y18" s="7">
        <f t="shared" si="40"/>
        <v>37.288135593220346</v>
      </c>
      <c r="Z18" s="7">
        <f t="shared" si="41"/>
        <v>30.662557781201855</v>
      </c>
      <c r="AA18" s="7">
        <f t="shared" si="42"/>
        <v>25.885978428351308</v>
      </c>
      <c r="AB18" s="7">
        <f t="shared" si="43"/>
        <v>20.338983050847446</v>
      </c>
      <c r="AC18" s="7">
        <f t="shared" si="44"/>
        <v>2.9275808936825882</v>
      </c>
      <c r="AD18" s="7">
        <f t="shared" si="45"/>
        <v>28.197226502311253</v>
      </c>
      <c r="AE18" s="7">
        <f t="shared" si="46"/>
        <v>49.614791987673343</v>
      </c>
      <c r="AF18" s="7">
        <f t="shared" si="47"/>
        <v>52.080123266563938</v>
      </c>
      <c r="AG18" s="7">
        <f t="shared" si="48"/>
        <v>38.52080123266564</v>
      </c>
      <c r="AH18" s="7">
        <f t="shared" si="49"/>
        <v>44.684129429892138</v>
      </c>
      <c r="AI18" s="7">
        <f t="shared" si="50"/>
        <v>40.215716486902927</v>
      </c>
      <c r="AJ18" s="8">
        <f t="shared" si="38"/>
        <v>33.607259030987841</v>
      </c>
      <c r="AK18" s="7">
        <f t="shared" si="3"/>
        <v>29.63533641499744</v>
      </c>
      <c r="AL18" s="7"/>
      <c r="AM18" s="7"/>
      <c r="AN18" s="7">
        <f t="shared" si="4"/>
        <v>92.604006163328194</v>
      </c>
      <c r="AO18" s="7">
        <f t="shared" si="5"/>
        <v>114.63790446841293</v>
      </c>
      <c r="AP18" s="7">
        <f t="shared" si="6"/>
        <v>95.223420647149453</v>
      </c>
      <c r="AQ18" s="7"/>
      <c r="AR18" s="7">
        <f t="shared" si="7"/>
        <v>29.63533641499744</v>
      </c>
      <c r="AS18" s="7">
        <f t="shared" si="8"/>
        <v>16.384180790960446</v>
      </c>
      <c r="AT18" s="7">
        <f t="shared" si="9"/>
        <v>43.29738058551618</v>
      </c>
      <c r="AU18" s="7">
        <f t="shared" si="10"/>
        <v>41.1402157164869</v>
      </c>
    </row>
    <row r="19" spans="1:47" s="6" customFormat="1">
      <c r="C19" s="6">
        <f>AVERAGE(C14:C18)</f>
        <v>82.8</v>
      </c>
      <c r="D19" s="8">
        <f>AVERAGE(D14:D18)</f>
        <v>143.76666666666668</v>
      </c>
      <c r="E19" s="8">
        <f t="shared" ref="E19:F19" si="51">AVERAGE(E14:E18)</f>
        <v>96.533333333333331</v>
      </c>
      <c r="F19" s="8">
        <f t="shared" si="51"/>
        <v>78.400000000000006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>
        <f>AVERAGE(X14:X18)</f>
        <v>3.3076180006143998</v>
      </c>
      <c r="Y19" s="8">
        <f t="shared" ref="Y19:AI19" si="52">AVERAGE(Y14:Y18)</f>
        <v>9.3987656856628572</v>
      </c>
      <c r="Z19" s="8">
        <f t="shared" si="52"/>
        <v>12.278711317358466</v>
      </c>
      <c r="AA19" s="8">
        <f t="shared" si="52"/>
        <v>16.185157588659386</v>
      </c>
      <c r="AB19" s="8">
        <f t="shared" si="52"/>
        <v>20.808402191319534</v>
      </c>
      <c r="AC19" s="8">
        <f t="shared" si="52"/>
        <v>29.419620449138428</v>
      </c>
      <c r="AD19" s="8">
        <f t="shared" si="52"/>
        <v>14.84344951967519</v>
      </c>
      <c r="AE19" s="8">
        <f t="shared" si="52"/>
        <v>35.30527213944913</v>
      </c>
      <c r="AF19" s="8">
        <f t="shared" si="52"/>
        <v>40.32263485698288</v>
      </c>
      <c r="AG19" s="8">
        <f t="shared" si="52"/>
        <v>22.861236269924945</v>
      </c>
      <c r="AH19" s="8">
        <f t="shared" si="52"/>
        <v>33.668105765606768</v>
      </c>
      <c r="AI19" s="8">
        <f t="shared" si="52"/>
        <v>35.656606929936778</v>
      </c>
      <c r="AJ19" s="8">
        <f t="shared" si="38"/>
        <v>27.674498412299226</v>
      </c>
      <c r="AK19" s="8">
        <f t="shared" si="3"/>
        <v>8.3283650012119068</v>
      </c>
      <c r="AL19" s="8"/>
      <c r="AM19" s="8"/>
      <c r="AN19" s="8">
        <f t="shared" si="4"/>
        <v>53.889843378259521</v>
      </c>
      <c r="AO19" s="8">
        <f t="shared" si="5"/>
        <v>89.781780096375428</v>
      </c>
      <c r="AP19" s="8">
        <f t="shared" si="6"/>
        <v>105.39886223605808</v>
      </c>
      <c r="AQ19" s="8"/>
      <c r="AR19" s="8">
        <f t="shared" si="7"/>
        <v>8.3283650012119068</v>
      </c>
      <c r="AS19" s="8">
        <f t="shared" si="8"/>
        <v>22.137726743039121</v>
      </c>
      <c r="AT19" s="8">
        <f t="shared" si="9"/>
        <v>30.157118838702399</v>
      </c>
      <c r="AU19" s="8">
        <f t="shared" si="10"/>
        <v>30.728649655156165</v>
      </c>
    </row>
    <row r="20" spans="1:47" s="14" customFormat="1">
      <c r="D20" s="15">
        <f>_xlfn.STDEV.S(D14:D18)</f>
        <v>53.869776106623803</v>
      </c>
      <c r="E20" s="15">
        <f>_xlfn.STDEV.S(E14:E18)</f>
        <v>32.878860145151691</v>
      </c>
      <c r="F20" s="15">
        <f>_xlfn.STDEV.S(F14:F18)</f>
        <v>30.933081895529824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>
        <f>_xlfn.STDEV.S(X14:X18)</f>
        <v>19.990375822256226</v>
      </c>
      <c r="Y20" s="15">
        <f t="shared" ref="Y20:AU20" si="53">_xlfn.STDEV.S(Y14:Y18)</f>
        <v>19.134527138820523</v>
      </c>
      <c r="Z20" s="15">
        <f t="shared" si="53"/>
        <v>14.708880625046392</v>
      </c>
      <c r="AA20" s="15">
        <f t="shared" si="53"/>
        <v>15.208121863617727</v>
      </c>
      <c r="AB20" s="15">
        <f t="shared" si="53"/>
        <v>15.079424529858976</v>
      </c>
      <c r="AC20" s="15">
        <f t="shared" si="53"/>
        <v>15.6494507353642</v>
      </c>
      <c r="AD20" s="15">
        <f t="shared" si="53"/>
        <v>8.8687950426073439</v>
      </c>
      <c r="AE20" s="15">
        <f t="shared" si="53"/>
        <v>16.724638879900329</v>
      </c>
      <c r="AF20" s="15">
        <f t="shared" si="53"/>
        <v>14.0598270028635</v>
      </c>
      <c r="AG20" s="15">
        <f t="shared" si="53"/>
        <v>14.416137021532709</v>
      </c>
      <c r="AH20" s="15">
        <f t="shared" si="53"/>
        <v>15.185874845204756</v>
      </c>
      <c r="AI20" s="15">
        <f t="shared" si="53"/>
        <v>12.290110303736514</v>
      </c>
      <c r="AJ20" s="15">
        <f t="shared" si="53"/>
        <v>7.7304334942825088</v>
      </c>
      <c r="AK20" s="15">
        <f t="shared" si="53"/>
        <v>16.735805265486437</v>
      </c>
      <c r="AL20" s="15"/>
      <c r="AM20" s="15"/>
      <c r="AN20" s="15">
        <f t="shared" si="53"/>
        <v>32.99659368178844</v>
      </c>
      <c r="AO20" s="15">
        <f t="shared" si="53"/>
        <v>42.239197057343219</v>
      </c>
      <c r="AP20" s="15">
        <f t="shared" si="53"/>
        <v>14.799374720665911</v>
      </c>
      <c r="AQ20" s="15"/>
      <c r="AR20" s="15">
        <f t="shared" si="53"/>
        <v>16.735805265486437</v>
      </c>
      <c r="AS20" s="15">
        <f t="shared" si="53"/>
        <v>10.315437625494951</v>
      </c>
      <c r="AT20" s="15">
        <f t="shared" si="53"/>
        <v>9.5211394365978936</v>
      </c>
      <c r="AU20" s="15">
        <f t="shared" si="53"/>
        <v>8.3366779411243357</v>
      </c>
    </row>
    <row r="21" spans="1:47" s="12" customFormat="1">
      <c r="D21" s="13">
        <f>D20/SQRT(5)</f>
        <v>24.091296261420954</v>
      </c>
      <c r="E21" s="13">
        <f>E20/SQRT(5)</f>
        <v>14.703873261453555</v>
      </c>
      <c r="F21" s="13">
        <f>F20/SQRT(5)</f>
        <v>13.833694774394546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</row>
    <row r="22" spans="1:47">
      <c r="A22" s="2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8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>
      <c r="A23" s="2" t="s">
        <v>8</v>
      </c>
      <c r="B23" t="s">
        <v>33</v>
      </c>
      <c r="C23">
        <v>125</v>
      </c>
      <c r="D23" s="7">
        <v>48.333333333333336</v>
      </c>
      <c r="E23" s="7">
        <v>18.5</v>
      </c>
      <c r="F23" s="7">
        <v>20</v>
      </c>
      <c r="G23" s="7">
        <v>11.333333333333334</v>
      </c>
      <c r="H23" s="7">
        <v>10.666666666666666</v>
      </c>
      <c r="I23" s="7">
        <v>11.5</v>
      </c>
      <c r="J23" s="7">
        <v>11.666666666666666</v>
      </c>
      <c r="K23" s="7">
        <v>29.333333333333332</v>
      </c>
      <c r="L23" s="7">
        <v>24</v>
      </c>
      <c r="M23" s="7">
        <v>25.666666666666668</v>
      </c>
      <c r="N23" s="7">
        <v>30.666666666666668</v>
      </c>
      <c r="O23" s="7">
        <v>17.333333333333332</v>
      </c>
      <c r="P23" s="7">
        <v>18.5</v>
      </c>
      <c r="Q23" s="7">
        <v>21.333333333333332</v>
      </c>
      <c r="R23" s="7">
        <v>24.833333333333332</v>
      </c>
      <c r="S23" s="7">
        <v>18.333333333333332</v>
      </c>
      <c r="T23" s="7">
        <v>17</v>
      </c>
      <c r="U23" s="7">
        <v>16.166666666666668</v>
      </c>
      <c r="V23" s="7">
        <v>24.6666666666667</v>
      </c>
      <c r="W23" s="7"/>
      <c r="X23" s="7">
        <f t="shared" si="39"/>
        <v>-58.558558558558531</v>
      </c>
      <c r="Y23" s="7">
        <f t="shared" si="40"/>
        <v>-29.72972972972974</v>
      </c>
      <c r="Z23" s="7">
        <f t="shared" si="41"/>
        <v>-38.738738738738761</v>
      </c>
      <c r="AA23" s="7">
        <f t="shared" si="42"/>
        <v>-65.765765765765792</v>
      </c>
      <c r="AB23" s="7">
        <f t="shared" si="43"/>
        <v>6.3063063063063112</v>
      </c>
      <c r="AC23" s="7">
        <f t="shared" si="44"/>
        <v>0</v>
      </c>
      <c r="AD23" s="7">
        <f t="shared" si="45"/>
        <v>-15.315315315315303</v>
      </c>
      <c r="AE23" s="7">
        <f t="shared" si="46"/>
        <v>-34.234234234234208</v>
      </c>
      <c r="AF23" s="7">
        <f t="shared" si="47"/>
        <v>0.90090090090090769</v>
      </c>
      <c r="AG23" s="7">
        <f t="shared" si="48"/>
        <v>8.1081081081081123</v>
      </c>
      <c r="AH23" s="7">
        <f t="shared" si="49"/>
        <v>12.612612612612608</v>
      </c>
      <c r="AI23" s="7">
        <f t="shared" si="50"/>
        <v>-33.333333333333513</v>
      </c>
      <c r="AJ23" s="8">
        <f t="shared" si="38"/>
        <v>-13.41341341341343</v>
      </c>
      <c r="AK23" s="7">
        <f t="shared" si="3"/>
        <v>-42.342342342342342</v>
      </c>
      <c r="AL23" s="7"/>
      <c r="AM23" s="7"/>
      <c r="AN23" s="7">
        <f t="shared" si="4"/>
        <v>-72.972972972972983</v>
      </c>
      <c r="AO23" s="7">
        <f t="shared" si="5"/>
        <v>-15.315315315315289</v>
      </c>
      <c r="AP23" s="7">
        <f t="shared" si="6"/>
        <v>-32.432432432432606</v>
      </c>
      <c r="AQ23" s="7"/>
      <c r="AR23" s="7">
        <f t="shared" si="7"/>
        <v>-42.342342342342342</v>
      </c>
      <c r="AS23" s="7">
        <f t="shared" si="8"/>
        <v>-19.819819819819827</v>
      </c>
      <c r="AT23" s="7">
        <f t="shared" si="9"/>
        <v>-16.2162162162162</v>
      </c>
      <c r="AU23" s="7">
        <f t="shared" si="10"/>
        <v>-4.204204204204264</v>
      </c>
    </row>
    <row r="24" spans="1:47">
      <c r="A24" s="1" t="s">
        <v>9</v>
      </c>
      <c r="B24" t="s">
        <v>33</v>
      </c>
      <c r="C24">
        <v>131</v>
      </c>
      <c r="D24" s="7">
        <v>80</v>
      </c>
      <c r="E24" s="7">
        <v>28</v>
      </c>
      <c r="F24" s="7">
        <v>18.166666666666668</v>
      </c>
      <c r="G24" s="7">
        <v>3</v>
      </c>
      <c r="H24" s="7">
        <v>3.3333333333333335</v>
      </c>
      <c r="I24" s="7">
        <v>2.8333333333333335</v>
      </c>
      <c r="J24" s="7">
        <v>2.5</v>
      </c>
      <c r="K24" s="7">
        <v>39</v>
      </c>
      <c r="L24" s="7">
        <v>38.166666666666664</v>
      </c>
      <c r="M24" s="7">
        <v>26</v>
      </c>
      <c r="N24" s="7">
        <v>32.333333333333336</v>
      </c>
      <c r="O24" s="7">
        <v>14</v>
      </c>
      <c r="P24" s="7">
        <v>12.833333333333334</v>
      </c>
      <c r="Q24" s="7">
        <v>33</v>
      </c>
      <c r="R24" s="7">
        <v>30.666666666666668</v>
      </c>
      <c r="S24" s="7">
        <v>25.5</v>
      </c>
      <c r="T24" s="7">
        <v>24.5</v>
      </c>
      <c r="U24" s="7">
        <v>24.5</v>
      </c>
      <c r="V24" s="7">
        <v>27.166666666666668</v>
      </c>
      <c r="W24" s="7"/>
      <c r="X24" s="7">
        <f t="shared" si="39"/>
        <v>-39.285714285714278</v>
      </c>
      <c r="Y24" s="7">
        <f t="shared" si="40"/>
        <v>-36.309523809523796</v>
      </c>
      <c r="Z24" s="7">
        <f t="shared" si="41"/>
        <v>7.1428571428571388</v>
      </c>
      <c r="AA24" s="7">
        <f t="shared" si="42"/>
        <v>-15.476190476190482</v>
      </c>
      <c r="AB24" s="7">
        <f t="shared" si="43"/>
        <v>50</v>
      </c>
      <c r="AC24" s="7">
        <f t="shared" si="44"/>
        <v>54.166666666666664</v>
      </c>
      <c r="AD24" s="7">
        <f t="shared" si="45"/>
        <v>-17.857142857142861</v>
      </c>
      <c r="AE24" s="7">
        <f t="shared" si="46"/>
        <v>-9.5238095238095326</v>
      </c>
      <c r="AF24" s="7">
        <f t="shared" si="47"/>
        <v>8.9285714285714306</v>
      </c>
      <c r="AG24" s="7">
        <f t="shared" si="48"/>
        <v>12.5</v>
      </c>
      <c r="AH24" s="7">
        <f t="shared" si="49"/>
        <v>12.5</v>
      </c>
      <c r="AI24" s="7">
        <f t="shared" si="50"/>
        <v>2.9761904761904674</v>
      </c>
      <c r="AJ24" s="8">
        <f t="shared" si="38"/>
        <v>10.912698412698409</v>
      </c>
      <c r="AK24" s="7">
        <f t="shared" si="3"/>
        <v>-22.817460317460313</v>
      </c>
      <c r="AL24" s="7"/>
      <c r="AM24" s="7"/>
      <c r="AN24" s="7">
        <f t="shared" si="4"/>
        <v>-20.833333333333343</v>
      </c>
      <c r="AO24" s="7">
        <f t="shared" si="5"/>
        <v>52.976190476190467</v>
      </c>
      <c r="AP24" s="7">
        <f t="shared" si="6"/>
        <v>66.071428571428555</v>
      </c>
      <c r="AQ24" s="7"/>
      <c r="AR24" s="7">
        <f t="shared" si="7"/>
        <v>-22.817460317460313</v>
      </c>
      <c r="AS24" s="7">
        <f t="shared" si="8"/>
        <v>29.56349206349206</v>
      </c>
      <c r="AT24" s="7">
        <f t="shared" si="9"/>
        <v>-6.1507936507936547</v>
      </c>
      <c r="AU24" s="7">
        <f t="shared" si="10"/>
        <v>9.3253968253968225</v>
      </c>
    </row>
    <row r="25" spans="1:47">
      <c r="A25" s="2" t="s">
        <v>10</v>
      </c>
      <c r="B25" t="s">
        <v>33</v>
      </c>
      <c r="C25">
        <v>128</v>
      </c>
      <c r="D25" s="7">
        <v>117.83333333333333</v>
      </c>
      <c r="E25" s="7">
        <v>43.666666666666664</v>
      </c>
      <c r="F25" s="7">
        <v>25.666666666666668</v>
      </c>
      <c r="G25" s="7">
        <v>10.666666666666666</v>
      </c>
      <c r="H25" s="7">
        <v>10.5</v>
      </c>
      <c r="I25" s="7">
        <v>11.833333333333334</v>
      </c>
      <c r="J25" s="7">
        <v>12.5</v>
      </c>
      <c r="K25" s="7">
        <v>59.333333333333336</v>
      </c>
      <c r="L25" s="7">
        <v>55</v>
      </c>
      <c r="M25" s="7">
        <v>40.666666666666664</v>
      </c>
      <c r="N25" s="7">
        <v>36.833333333333336</v>
      </c>
      <c r="O25" s="7">
        <v>39.5</v>
      </c>
      <c r="P25" s="7">
        <v>26.666666666666668</v>
      </c>
      <c r="Q25" s="7">
        <v>45.5</v>
      </c>
      <c r="R25" s="7">
        <v>37.166666666666664</v>
      </c>
      <c r="S25" s="7">
        <v>26</v>
      </c>
      <c r="T25" s="7">
        <v>46</v>
      </c>
      <c r="U25" s="7">
        <v>47.5</v>
      </c>
      <c r="V25" s="7">
        <v>32.333333333333336</v>
      </c>
      <c r="W25" s="7"/>
      <c r="X25" s="7">
        <f t="shared" si="39"/>
        <v>-35.877862595419856</v>
      </c>
      <c r="Y25" s="7">
        <f t="shared" si="40"/>
        <v>-25.954198473282446</v>
      </c>
      <c r="Z25" s="7">
        <f t="shared" si="41"/>
        <v>6.8702290076335828</v>
      </c>
      <c r="AA25" s="7">
        <f t="shared" si="42"/>
        <v>15.648854961832058</v>
      </c>
      <c r="AB25" s="7">
        <f t="shared" si="43"/>
        <v>9.5419847328244174</v>
      </c>
      <c r="AC25" s="7">
        <f t="shared" si="44"/>
        <v>38.931297709923655</v>
      </c>
      <c r="AD25" s="7">
        <f t="shared" si="45"/>
        <v>-4.1984732824427482</v>
      </c>
      <c r="AE25" s="7">
        <f t="shared" si="46"/>
        <v>14.885496183206101</v>
      </c>
      <c r="AF25" s="7">
        <f t="shared" si="47"/>
        <v>40.458015267175568</v>
      </c>
      <c r="AG25" s="7">
        <f t="shared" si="48"/>
        <v>-5.3435114503816834</v>
      </c>
      <c r="AH25" s="7">
        <f t="shared" si="49"/>
        <v>-8.7786259541984748</v>
      </c>
      <c r="AI25" s="7">
        <f t="shared" si="50"/>
        <v>25.954198473282432</v>
      </c>
      <c r="AJ25" s="8">
        <f t="shared" si="38"/>
        <v>14.122137404580148</v>
      </c>
      <c r="AK25" s="7">
        <f t="shared" si="3"/>
        <v>-18.320610687022906</v>
      </c>
      <c r="AL25" s="7"/>
      <c r="AM25" s="7"/>
      <c r="AN25" s="7">
        <f t="shared" si="4"/>
        <v>6.106870229007626</v>
      </c>
      <c r="AO25" s="7">
        <f t="shared" si="5"/>
        <v>15.648854961832043</v>
      </c>
      <c r="AP25" s="7">
        <f t="shared" si="6"/>
        <v>105.34351145038165</v>
      </c>
      <c r="AQ25" s="7"/>
      <c r="AR25" s="7">
        <f t="shared" si="7"/>
        <v>-18.320610687022906</v>
      </c>
      <c r="AS25" s="7">
        <f t="shared" si="8"/>
        <v>21.374045801526709</v>
      </c>
      <c r="AT25" s="7">
        <f t="shared" si="9"/>
        <v>17.048346055979639</v>
      </c>
      <c r="AU25" s="7">
        <f t="shared" si="10"/>
        <v>3.9440203562340912</v>
      </c>
    </row>
    <row r="26" spans="1:47">
      <c r="A26" s="2" t="s">
        <v>11</v>
      </c>
      <c r="B26" t="s">
        <v>33</v>
      </c>
      <c r="C26">
        <v>125</v>
      </c>
      <c r="D26" s="7">
        <v>115</v>
      </c>
      <c r="E26" s="7">
        <v>28</v>
      </c>
      <c r="F26" s="7">
        <v>24.333333333333332</v>
      </c>
      <c r="G26" s="7">
        <v>4.5</v>
      </c>
      <c r="H26" s="7">
        <v>3.5</v>
      </c>
      <c r="I26" s="7">
        <v>4</v>
      </c>
      <c r="J26" s="7">
        <v>3.8333333333333335</v>
      </c>
      <c r="K26" s="7">
        <v>52.5</v>
      </c>
      <c r="L26" s="7">
        <v>56.166666666666664</v>
      </c>
      <c r="M26" s="7">
        <v>38</v>
      </c>
      <c r="N26" s="7">
        <v>29.666666666666668</v>
      </c>
      <c r="O26" s="7">
        <v>30</v>
      </c>
      <c r="P26" s="7">
        <v>25.166666666666668</v>
      </c>
      <c r="Q26" s="7">
        <v>41.5</v>
      </c>
      <c r="R26" s="7">
        <v>27</v>
      </c>
      <c r="S26" s="7">
        <v>18.5</v>
      </c>
      <c r="T26" s="7">
        <v>30.333333333333332</v>
      </c>
      <c r="U26" s="7">
        <v>31</v>
      </c>
      <c r="V26" s="7">
        <v>20.833333333333332</v>
      </c>
      <c r="W26" s="7"/>
      <c r="X26" s="7">
        <f t="shared" si="39"/>
        <v>-87.5</v>
      </c>
      <c r="Y26" s="7">
        <f t="shared" si="40"/>
        <v>-100.59523809523807</v>
      </c>
      <c r="Z26" s="7">
        <f t="shared" si="41"/>
        <v>-35.714285714285722</v>
      </c>
      <c r="AA26" s="7">
        <f t="shared" si="42"/>
        <v>-5.9523809523809632</v>
      </c>
      <c r="AB26" s="7">
        <f t="shared" si="43"/>
        <v>-7.1428571428571388</v>
      </c>
      <c r="AC26" s="7">
        <f t="shared" si="44"/>
        <v>10.119047619047606</v>
      </c>
      <c r="AD26" s="7">
        <f t="shared" si="45"/>
        <v>-48.214285714285722</v>
      </c>
      <c r="AE26" s="7">
        <f t="shared" si="46"/>
        <v>3.5714285714285694</v>
      </c>
      <c r="AF26" s="7">
        <f t="shared" si="47"/>
        <v>33.928571428571431</v>
      </c>
      <c r="AG26" s="7">
        <f t="shared" si="48"/>
        <v>-8.3333333333333286</v>
      </c>
      <c r="AH26" s="7">
        <f t="shared" si="49"/>
        <v>-10.714285714285708</v>
      </c>
      <c r="AI26" s="7">
        <f t="shared" si="50"/>
        <v>25.595238095238102</v>
      </c>
      <c r="AJ26" s="8">
        <f t="shared" si="38"/>
        <v>-0.79365079365079483</v>
      </c>
      <c r="AK26" s="7">
        <f t="shared" si="3"/>
        <v>-74.603174603174594</v>
      </c>
      <c r="AL26" s="7"/>
      <c r="AM26" s="7"/>
      <c r="AN26" s="7">
        <f t="shared" si="4"/>
        <v>-62.500000000000014</v>
      </c>
      <c r="AO26" s="7">
        <f t="shared" si="5"/>
        <v>-14.285714285714278</v>
      </c>
      <c r="AP26" s="7">
        <f t="shared" si="6"/>
        <v>69.642857142857139</v>
      </c>
      <c r="AQ26" s="7"/>
      <c r="AR26" s="7">
        <f t="shared" si="7"/>
        <v>-74.603174603174594</v>
      </c>
      <c r="AS26" s="7">
        <f t="shared" si="8"/>
        <v>-0.99206349206349864</v>
      </c>
      <c r="AT26" s="7">
        <f t="shared" si="9"/>
        <v>-3.5714285714285743</v>
      </c>
      <c r="AU26" s="7">
        <f t="shared" si="10"/>
        <v>2.1825396825396886</v>
      </c>
    </row>
    <row r="27" spans="1:47">
      <c r="A27" s="2" t="s">
        <v>12</v>
      </c>
      <c r="B27" t="s">
        <v>33</v>
      </c>
      <c r="C27">
        <v>121</v>
      </c>
      <c r="D27" s="9">
        <v>86.166666666666671</v>
      </c>
      <c r="E27" s="9">
        <v>35.833333333333336</v>
      </c>
      <c r="F27" s="9">
        <v>20.333333333333332</v>
      </c>
      <c r="G27" s="9">
        <v>4.166666666666667</v>
      </c>
      <c r="H27" s="9">
        <v>6</v>
      </c>
      <c r="I27" s="9">
        <v>4.666666666666667</v>
      </c>
      <c r="J27" s="9">
        <v>6.5</v>
      </c>
      <c r="K27" s="9">
        <v>39.166666666666664</v>
      </c>
      <c r="L27" s="9">
        <v>41.333333333333336</v>
      </c>
      <c r="M27" s="9">
        <v>18.833333333333332</v>
      </c>
      <c r="N27" s="9">
        <v>23.833333333333332</v>
      </c>
      <c r="O27" s="9">
        <v>20.333333333333332</v>
      </c>
      <c r="P27" s="9">
        <v>13.833333333333334</v>
      </c>
      <c r="Q27" s="9">
        <v>25.166666666666668</v>
      </c>
      <c r="R27" s="9">
        <v>29</v>
      </c>
      <c r="S27" s="9">
        <v>18.666666666666668</v>
      </c>
      <c r="T27" s="9">
        <v>30.333333333333332</v>
      </c>
      <c r="U27" s="9">
        <v>22.5</v>
      </c>
      <c r="V27" s="9">
        <v>24.5</v>
      </c>
      <c r="W27" s="7"/>
      <c r="X27" s="7">
        <f t="shared" si="39"/>
        <v>-9.3023255813953369</v>
      </c>
      <c r="Y27" s="7">
        <f t="shared" si="40"/>
        <v>-15.348837209302332</v>
      </c>
      <c r="Z27" s="7">
        <f t="shared" si="41"/>
        <v>47.441860465116285</v>
      </c>
      <c r="AA27" s="7">
        <f t="shared" si="42"/>
        <v>33.488372093023273</v>
      </c>
      <c r="AB27" s="7">
        <f t="shared" si="43"/>
        <v>43.255813953488378</v>
      </c>
      <c r="AC27" s="7">
        <f t="shared" si="44"/>
        <v>61.395348837209298</v>
      </c>
      <c r="AD27" s="7">
        <f t="shared" si="45"/>
        <v>29.767441860465112</v>
      </c>
      <c r="AE27" s="7">
        <f t="shared" si="46"/>
        <v>19.069767441860463</v>
      </c>
      <c r="AF27" s="7">
        <f t="shared" si="47"/>
        <v>47.906976744186046</v>
      </c>
      <c r="AG27" s="7">
        <f t="shared" si="48"/>
        <v>15.348837209302346</v>
      </c>
      <c r="AH27" s="7">
        <f t="shared" si="49"/>
        <v>37.209302325581397</v>
      </c>
      <c r="AI27" s="7">
        <f t="shared" si="50"/>
        <v>31.627906976744185</v>
      </c>
      <c r="AJ27" s="8">
        <f t="shared" si="38"/>
        <v>35.452196382428937</v>
      </c>
      <c r="AK27" s="7">
        <f t="shared" si="3"/>
        <v>7.5968992248062053</v>
      </c>
      <c r="AL27" s="7"/>
      <c r="AM27" s="7"/>
      <c r="AN27" s="7">
        <f t="shared" si="4"/>
        <v>78.604651162790731</v>
      </c>
      <c r="AO27" s="7">
        <f t="shared" si="5"/>
        <v>99.534883720930239</v>
      </c>
      <c r="AP27" s="7">
        <f t="shared" si="6"/>
        <v>140.93023255813952</v>
      </c>
      <c r="AQ27" s="7"/>
      <c r="AR27" s="7">
        <f t="shared" si="7"/>
        <v>7.5968992248062053</v>
      </c>
      <c r="AS27" s="7">
        <f t="shared" si="8"/>
        <v>46.046511627906987</v>
      </c>
      <c r="AT27" s="7">
        <f t="shared" si="9"/>
        <v>32.248062015503876</v>
      </c>
      <c r="AU27" s="7">
        <f t="shared" si="10"/>
        <v>28.062015503875973</v>
      </c>
    </row>
    <row r="28" spans="1:47">
      <c r="A28" s="1" t="s">
        <v>13</v>
      </c>
      <c r="B28" t="s">
        <v>33</v>
      </c>
      <c r="C28">
        <v>107</v>
      </c>
      <c r="D28" s="7">
        <v>142.83333333333334</v>
      </c>
      <c r="E28" s="7">
        <v>60</v>
      </c>
      <c r="F28" s="7">
        <v>22</v>
      </c>
      <c r="G28" s="7">
        <v>60.833333333333336</v>
      </c>
      <c r="H28" s="7">
        <v>20.333333333333332</v>
      </c>
      <c r="I28" s="7">
        <v>17.333333333333332</v>
      </c>
      <c r="J28" s="7">
        <v>19.833333333333332</v>
      </c>
      <c r="K28" s="7">
        <v>16.166666666666668</v>
      </c>
      <c r="L28" s="7">
        <v>15</v>
      </c>
      <c r="M28" s="7">
        <v>32.5</v>
      </c>
      <c r="N28" s="7">
        <v>33.666666666666664</v>
      </c>
      <c r="O28" s="7">
        <v>22</v>
      </c>
      <c r="P28" s="7">
        <v>42</v>
      </c>
      <c r="Q28" s="7">
        <v>33</v>
      </c>
      <c r="R28" s="7">
        <v>21.666666666666668</v>
      </c>
      <c r="S28" s="7">
        <v>34.833333333333336</v>
      </c>
      <c r="T28" s="7">
        <v>18.833333333333332</v>
      </c>
      <c r="U28" s="7">
        <v>23.166666666666668</v>
      </c>
      <c r="V28" s="7">
        <v>33.166666666666664</v>
      </c>
      <c r="W28" s="7"/>
      <c r="X28" s="7">
        <f t="shared" si="39"/>
        <v>73.055555555555557</v>
      </c>
      <c r="Y28" s="7">
        <f t="shared" si="40"/>
        <v>75</v>
      </c>
      <c r="Z28" s="7">
        <f t="shared" si="41"/>
        <v>45.833333333333336</v>
      </c>
      <c r="AA28" s="7">
        <f t="shared" si="42"/>
        <v>43.888888888888893</v>
      </c>
      <c r="AB28" s="7">
        <f t="shared" si="43"/>
        <v>63.333333333333336</v>
      </c>
      <c r="AC28" s="7">
        <f t="shared" si="44"/>
        <v>30</v>
      </c>
      <c r="AD28" s="7">
        <f t="shared" si="45"/>
        <v>45</v>
      </c>
      <c r="AE28" s="7">
        <f t="shared" si="46"/>
        <v>63.888888888888886</v>
      </c>
      <c r="AF28" s="7">
        <f t="shared" si="47"/>
        <v>41.944444444444443</v>
      </c>
      <c r="AG28" s="7">
        <f t="shared" si="48"/>
        <v>68.611111111111114</v>
      </c>
      <c r="AH28" s="7">
        <f t="shared" si="49"/>
        <v>61.388888888888886</v>
      </c>
      <c r="AI28" s="7">
        <f t="shared" si="50"/>
        <v>44.722222222222221</v>
      </c>
      <c r="AJ28" s="8">
        <f t="shared" si="38"/>
        <v>51.419753086419753</v>
      </c>
      <c r="AK28" s="7">
        <f t="shared" si="3"/>
        <v>64.629629629629633</v>
      </c>
      <c r="AL28" s="7"/>
      <c r="AM28" s="7"/>
      <c r="AN28" s="7">
        <f t="shared" si="4"/>
        <v>157.5</v>
      </c>
      <c r="AO28" s="7">
        <f t="shared" si="5"/>
        <v>188.61111111111111</v>
      </c>
      <c r="AP28" s="7">
        <f t="shared" si="6"/>
        <v>116.66666666666666</v>
      </c>
      <c r="AQ28" s="7"/>
      <c r="AR28" s="7">
        <f t="shared" si="7"/>
        <v>64.629629629629633</v>
      </c>
      <c r="AS28" s="7">
        <f t="shared" si="8"/>
        <v>45.74074074074074</v>
      </c>
      <c r="AT28" s="7">
        <f t="shared" si="9"/>
        <v>50.277777777777771</v>
      </c>
      <c r="AU28" s="7">
        <f t="shared" si="10"/>
        <v>58.24074074074074</v>
      </c>
    </row>
    <row r="29" spans="1:47">
      <c r="A29" s="2" t="s">
        <v>14</v>
      </c>
      <c r="B29" t="s">
        <v>33</v>
      </c>
      <c r="C29">
        <v>121</v>
      </c>
      <c r="D29" s="7">
        <v>115.16666666666667</v>
      </c>
      <c r="E29" s="7">
        <v>27.666666666666668</v>
      </c>
      <c r="F29" s="7">
        <v>15.666666666666666</v>
      </c>
      <c r="G29" s="7">
        <v>3.8333333333333335</v>
      </c>
      <c r="H29" s="7">
        <v>3.5</v>
      </c>
      <c r="I29" s="7">
        <v>5</v>
      </c>
      <c r="J29" s="7">
        <v>4</v>
      </c>
      <c r="K29" s="7">
        <v>38.166666666666664</v>
      </c>
      <c r="L29" s="7">
        <v>24.333333333333332</v>
      </c>
      <c r="M29" s="7">
        <v>20.833333333333332</v>
      </c>
      <c r="N29" s="7">
        <v>41.666666666666664</v>
      </c>
      <c r="O29" s="7">
        <v>14</v>
      </c>
      <c r="P29" s="7">
        <v>18.333333333333332</v>
      </c>
      <c r="Q29" s="7">
        <v>27.666666666666668</v>
      </c>
      <c r="R29" s="7">
        <v>26.5</v>
      </c>
      <c r="S29" s="7">
        <v>12.5</v>
      </c>
      <c r="T29" s="7">
        <v>23.833333333333332</v>
      </c>
      <c r="U29" s="7">
        <v>24.333333333333332</v>
      </c>
      <c r="V29" s="7">
        <v>18.333333333333332</v>
      </c>
      <c r="W29" s="7"/>
      <c r="X29" s="7">
        <f t="shared" si="39"/>
        <v>-37.951807228915641</v>
      </c>
      <c r="Y29" s="7">
        <f t="shared" si="40"/>
        <v>12.048192771084345</v>
      </c>
      <c r="Z29" s="7">
        <f t="shared" si="41"/>
        <v>24.698795180722911</v>
      </c>
      <c r="AA29" s="7">
        <f t="shared" si="42"/>
        <v>-50.602409638554178</v>
      </c>
      <c r="AB29" s="7">
        <f t="shared" si="43"/>
        <v>49.397590361445786</v>
      </c>
      <c r="AC29" s="7">
        <f t="shared" si="44"/>
        <v>33.734939759036152</v>
      </c>
      <c r="AD29" s="7">
        <f t="shared" si="45"/>
        <v>0</v>
      </c>
      <c r="AE29" s="7">
        <f t="shared" si="46"/>
        <v>4.2168674698795172</v>
      </c>
      <c r="AF29" s="7">
        <f t="shared" si="47"/>
        <v>54.819277108433738</v>
      </c>
      <c r="AG29" s="7">
        <f t="shared" si="48"/>
        <v>13.855421686747007</v>
      </c>
      <c r="AH29" s="7">
        <f t="shared" si="49"/>
        <v>12.048192771084345</v>
      </c>
      <c r="AI29" s="7">
        <f t="shared" si="50"/>
        <v>33.734939759036152</v>
      </c>
      <c r="AJ29" s="8">
        <f t="shared" si="38"/>
        <v>16.80053547523428</v>
      </c>
      <c r="AK29" s="7">
        <f t="shared" si="3"/>
        <v>-0.40160642570279492</v>
      </c>
      <c r="AL29" s="7"/>
      <c r="AM29" s="7"/>
      <c r="AN29" s="7">
        <f t="shared" si="4"/>
        <v>-36.746987951807171</v>
      </c>
      <c r="AO29" s="7">
        <f t="shared" si="5"/>
        <v>65.662650602409656</v>
      </c>
      <c r="AP29" s="7">
        <f t="shared" si="6"/>
        <v>122.28915662650604</v>
      </c>
      <c r="AQ29" s="7"/>
      <c r="AR29" s="7">
        <f t="shared" si="7"/>
        <v>-0.40160642570279492</v>
      </c>
      <c r="AS29" s="7">
        <f t="shared" si="8"/>
        <v>10.843373493975919</v>
      </c>
      <c r="AT29" s="7">
        <f t="shared" si="9"/>
        <v>19.678714859437751</v>
      </c>
      <c r="AU29" s="7">
        <f t="shared" si="10"/>
        <v>19.879518072289169</v>
      </c>
    </row>
    <row r="30" spans="1:47">
      <c r="A30" s="1" t="s">
        <v>15</v>
      </c>
      <c r="B30" t="s">
        <v>33</v>
      </c>
      <c r="C30">
        <v>119</v>
      </c>
      <c r="D30" s="9">
        <v>100.33333333333333</v>
      </c>
      <c r="E30" s="9">
        <v>39.5</v>
      </c>
      <c r="F30" s="9">
        <v>24</v>
      </c>
      <c r="G30" s="9">
        <v>12.666666666666666</v>
      </c>
      <c r="H30" s="9">
        <v>11</v>
      </c>
      <c r="I30" s="9">
        <v>13.5</v>
      </c>
      <c r="J30" s="9">
        <v>11.666666666666666</v>
      </c>
      <c r="K30" s="9">
        <v>50.333333333333336</v>
      </c>
      <c r="L30" s="9">
        <v>39.666666666666664</v>
      </c>
      <c r="M30" s="9">
        <v>33.166666666666664</v>
      </c>
      <c r="N30" s="9">
        <v>31.833333333333332</v>
      </c>
      <c r="O30" s="9">
        <v>29.333333333333332</v>
      </c>
      <c r="P30" s="9">
        <v>18.666666666666668</v>
      </c>
      <c r="Q30" s="9">
        <v>52</v>
      </c>
      <c r="R30" s="9">
        <v>45.166666666666664</v>
      </c>
      <c r="S30" s="9">
        <v>30.666666666666668</v>
      </c>
      <c r="T30" s="9">
        <v>23.333333333333332</v>
      </c>
      <c r="U30" s="9">
        <v>31.166666666666668</v>
      </c>
      <c r="V30" s="9">
        <v>55.833333333333336</v>
      </c>
      <c r="W30" s="7"/>
      <c r="X30" s="7">
        <f t="shared" si="39"/>
        <v>-27.426160337552759</v>
      </c>
      <c r="Y30" s="7">
        <f t="shared" si="40"/>
        <v>-0.4219409282700326</v>
      </c>
      <c r="Z30" s="7">
        <f t="shared" si="41"/>
        <v>16.033755274261608</v>
      </c>
      <c r="AA30" s="7">
        <f t="shared" si="42"/>
        <v>19.409282700421954</v>
      </c>
      <c r="AB30" s="7">
        <f t="shared" si="43"/>
        <v>25.738396624472585</v>
      </c>
      <c r="AC30" s="7">
        <f t="shared" si="44"/>
        <v>52.742616033755276</v>
      </c>
      <c r="AD30" s="7">
        <f t="shared" si="45"/>
        <v>-31.645569620253156</v>
      </c>
      <c r="AE30" s="7">
        <f t="shared" si="46"/>
        <v>-14.345991561181421</v>
      </c>
      <c r="AF30" s="7">
        <f t="shared" si="47"/>
        <v>22.362869198312225</v>
      </c>
      <c r="AG30" s="7">
        <f t="shared" si="48"/>
        <v>40.9282700421941</v>
      </c>
      <c r="AH30" s="7">
        <f t="shared" si="49"/>
        <v>21.097046413502099</v>
      </c>
      <c r="AI30" s="7">
        <f t="shared" si="50"/>
        <v>-41.350210970464161</v>
      </c>
      <c r="AJ30" s="8">
        <f t="shared" si="38"/>
        <v>10.548523206751055</v>
      </c>
      <c r="AK30" s="7">
        <f t="shared" si="3"/>
        <v>-3.9381153305203944</v>
      </c>
      <c r="AL30" s="7"/>
      <c r="AM30" s="7"/>
      <c r="AN30" s="7">
        <f t="shared" si="4"/>
        <v>28.691983122362899</v>
      </c>
      <c r="AO30" s="7">
        <f t="shared" si="5"/>
        <v>32.489451476793263</v>
      </c>
      <c r="AP30" s="7">
        <f t="shared" si="6"/>
        <v>33.755274261603347</v>
      </c>
      <c r="AQ30" s="7"/>
      <c r="AR30" s="7">
        <f t="shared" si="7"/>
        <v>-3.9381153305203944</v>
      </c>
      <c r="AS30" s="7">
        <f t="shared" si="8"/>
        <v>32.630098452883267</v>
      </c>
      <c r="AT30" s="7">
        <f t="shared" si="9"/>
        <v>-7.8762306610407835</v>
      </c>
      <c r="AU30" s="7">
        <f t="shared" si="10"/>
        <v>6.891701828410679</v>
      </c>
    </row>
    <row r="31" spans="1:47">
      <c r="A31" s="2" t="s">
        <v>16</v>
      </c>
      <c r="B31" t="s">
        <v>33</v>
      </c>
      <c r="C31">
        <v>112</v>
      </c>
      <c r="D31" s="9">
        <v>77</v>
      </c>
      <c r="E31" s="9">
        <v>27.833333333333332</v>
      </c>
      <c r="F31" s="9">
        <v>23.666666666666668</v>
      </c>
      <c r="G31" s="9">
        <v>5.5</v>
      </c>
      <c r="H31" s="9">
        <v>4.333333333333333</v>
      </c>
      <c r="I31" s="9">
        <v>5.666666666666667</v>
      </c>
      <c r="J31" s="9">
        <v>5.666666666666667</v>
      </c>
      <c r="K31" s="9">
        <v>36.166666666666664</v>
      </c>
      <c r="L31" s="9">
        <v>32.333333333333336</v>
      </c>
      <c r="M31" s="9">
        <v>40.5</v>
      </c>
      <c r="N31" s="9">
        <v>40.666666666666664</v>
      </c>
      <c r="O31" s="9">
        <v>27</v>
      </c>
      <c r="P31" s="9">
        <v>23.5</v>
      </c>
      <c r="Q31" s="9">
        <v>52.5</v>
      </c>
      <c r="R31" s="9">
        <v>32</v>
      </c>
      <c r="S31" s="9">
        <v>24.166666666666668</v>
      </c>
      <c r="T31" s="9">
        <v>40</v>
      </c>
      <c r="U31" s="9">
        <v>35.333333333333336</v>
      </c>
      <c r="V31" s="9">
        <v>31.5</v>
      </c>
      <c r="W31" s="7"/>
      <c r="X31" s="7">
        <f t="shared" si="39"/>
        <v>-29.940119760479035</v>
      </c>
      <c r="Y31" s="7">
        <f t="shared" si="40"/>
        <v>-16.167664670658695</v>
      </c>
      <c r="Z31" s="7">
        <f t="shared" si="41"/>
        <v>-45.508982035928142</v>
      </c>
      <c r="AA31" s="7">
        <f t="shared" si="42"/>
        <v>-46.107784431137731</v>
      </c>
      <c r="AB31" s="7">
        <f t="shared" si="43"/>
        <v>2.9940119760479007</v>
      </c>
      <c r="AC31" s="7">
        <f t="shared" si="44"/>
        <v>15.568862275449092</v>
      </c>
      <c r="AD31" s="7">
        <f t="shared" si="45"/>
        <v>-88.622754491017986</v>
      </c>
      <c r="AE31" s="7">
        <f t="shared" si="46"/>
        <v>-14.970059880239532</v>
      </c>
      <c r="AF31" s="7">
        <f t="shared" si="47"/>
        <v>13.173652694610766</v>
      </c>
      <c r="AG31" s="7">
        <f t="shared" si="48"/>
        <v>-43.712574850299404</v>
      </c>
      <c r="AH31" s="7">
        <f t="shared" si="49"/>
        <v>-26.946107784431149</v>
      </c>
      <c r="AI31" s="7">
        <f t="shared" si="50"/>
        <v>-13.17365269461078</v>
      </c>
      <c r="AJ31" s="8">
        <f t="shared" si="38"/>
        <v>-22.421823020625425</v>
      </c>
      <c r="AK31" s="7">
        <f t="shared" si="3"/>
        <v>-30.538922155688624</v>
      </c>
      <c r="AL31" s="7"/>
      <c r="AM31" s="7"/>
      <c r="AN31" s="7">
        <f t="shared" si="4"/>
        <v>-178.44311377245512</v>
      </c>
      <c r="AO31" s="7">
        <f t="shared" si="5"/>
        <v>-38.92215568862278</v>
      </c>
      <c r="AP31" s="7">
        <f t="shared" si="6"/>
        <v>15.568862275449078</v>
      </c>
      <c r="AQ31" s="7"/>
      <c r="AR31" s="7">
        <f t="shared" si="7"/>
        <v>-30.538922155688624</v>
      </c>
      <c r="AS31" s="7">
        <f t="shared" si="8"/>
        <v>-9.1816367265469125</v>
      </c>
      <c r="AT31" s="7">
        <f t="shared" si="9"/>
        <v>-30.139720558882249</v>
      </c>
      <c r="AU31" s="7">
        <f t="shared" si="10"/>
        <v>-27.944111776447112</v>
      </c>
    </row>
    <row r="32" spans="1:47">
      <c r="A32" s="2" t="s">
        <v>17</v>
      </c>
      <c r="B32" t="s">
        <v>33</v>
      </c>
      <c r="C32">
        <v>114</v>
      </c>
      <c r="D32" s="9">
        <v>81.166666666666671</v>
      </c>
      <c r="E32" s="9">
        <v>20.166666666666668</v>
      </c>
      <c r="F32" s="9">
        <v>20.5</v>
      </c>
      <c r="G32" s="9">
        <v>3.8333333333333335</v>
      </c>
      <c r="H32" s="9">
        <v>3</v>
      </c>
      <c r="I32" s="9">
        <v>3.5</v>
      </c>
      <c r="J32" s="9">
        <v>2.8333333333333335</v>
      </c>
      <c r="K32" s="9">
        <v>31.5</v>
      </c>
      <c r="L32" s="9">
        <v>18</v>
      </c>
      <c r="M32" s="9">
        <v>14.5</v>
      </c>
      <c r="N32" s="9">
        <v>13.5</v>
      </c>
      <c r="O32" s="9">
        <v>12.833333333333334</v>
      </c>
      <c r="P32" s="9">
        <v>8.8333333333333339</v>
      </c>
      <c r="Q32" s="9">
        <v>12.833333333333334</v>
      </c>
      <c r="R32" s="9">
        <v>21.833333333333332</v>
      </c>
      <c r="S32" s="9">
        <v>11.166666666666666</v>
      </c>
      <c r="T32" s="9">
        <v>14.5</v>
      </c>
      <c r="U32" s="9">
        <v>17.166666666666668</v>
      </c>
      <c r="V32" s="9">
        <v>10.666666666666666</v>
      </c>
      <c r="W32" s="7"/>
      <c r="X32" s="7">
        <f t="shared" si="39"/>
        <v>-56.198347107437996</v>
      </c>
      <c r="Y32" s="7">
        <f t="shared" si="40"/>
        <v>10.743801652892571</v>
      </c>
      <c r="Z32" s="7">
        <f t="shared" si="41"/>
        <v>28.099173553719012</v>
      </c>
      <c r="AA32" s="7">
        <f t="shared" si="42"/>
        <v>33.057851239669432</v>
      </c>
      <c r="AB32" s="7">
        <f t="shared" si="43"/>
        <v>36.36363636363636</v>
      </c>
      <c r="AC32" s="7">
        <f t="shared" si="44"/>
        <v>56.198347107438018</v>
      </c>
      <c r="AD32" s="7">
        <f t="shared" si="45"/>
        <v>36.36363636363636</v>
      </c>
      <c r="AE32" s="7">
        <f t="shared" si="46"/>
        <v>-8.2644628099173332</v>
      </c>
      <c r="AF32" s="7">
        <f t="shared" si="47"/>
        <v>44.628099173553728</v>
      </c>
      <c r="AG32" s="7">
        <f t="shared" si="48"/>
        <v>28.099173553719012</v>
      </c>
      <c r="AH32" s="7">
        <f t="shared" si="49"/>
        <v>14.876033057851245</v>
      </c>
      <c r="AI32" s="7">
        <f t="shared" si="50"/>
        <v>47.107438016528938</v>
      </c>
      <c r="AJ32" s="8">
        <f t="shared" si="38"/>
        <v>32.047750229568422</v>
      </c>
      <c r="AK32" s="7">
        <f t="shared" si="3"/>
        <v>-5.7851239669421375</v>
      </c>
      <c r="AL32" s="7"/>
      <c r="AM32" s="7"/>
      <c r="AN32" s="7">
        <f t="shared" si="4"/>
        <v>97.520661157024804</v>
      </c>
      <c r="AO32" s="7">
        <f t="shared" si="5"/>
        <v>42.975206611570272</v>
      </c>
      <c r="AP32" s="7">
        <f t="shared" si="6"/>
        <v>147.93388429752068</v>
      </c>
      <c r="AQ32" s="7"/>
      <c r="AR32" s="7">
        <f t="shared" si="7"/>
        <v>-5.7851239669421375</v>
      </c>
      <c r="AS32" s="7">
        <f t="shared" si="8"/>
        <v>41.873278236914608</v>
      </c>
      <c r="AT32" s="7">
        <f t="shared" si="9"/>
        <v>24.242424242424249</v>
      </c>
      <c r="AU32" s="7">
        <f t="shared" si="10"/>
        <v>30.027548209366397</v>
      </c>
    </row>
    <row r="33" spans="1:47">
      <c r="A33" s="2" t="s">
        <v>18</v>
      </c>
      <c r="B33" t="s">
        <v>33</v>
      </c>
      <c r="C33">
        <v>114</v>
      </c>
      <c r="D33" s="7">
        <v>146.5</v>
      </c>
      <c r="E33" s="7">
        <v>50.833333333333336</v>
      </c>
      <c r="F33" s="7">
        <v>33.333333333333336</v>
      </c>
      <c r="G33" s="7">
        <v>11.666666666666666</v>
      </c>
      <c r="H33" s="7">
        <v>10.833333333333334</v>
      </c>
      <c r="I33" s="7">
        <v>12.833333333333334</v>
      </c>
      <c r="J33" s="7">
        <v>11.333333333333334</v>
      </c>
      <c r="K33" s="7">
        <v>79.666666666666671</v>
      </c>
      <c r="L33" s="7">
        <v>79</v>
      </c>
      <c r="M33" s="7">
        <v>56</v>
      </c>
      <c r="N33" s="7">
        <v>68.166666666666671</v>
      </c>
      <c r="O33" s="7">
        <v>49.333333333333336</v>
      </c>
      <c r="P33" s="7">
        <v>27.166666666666668</v>
      </c>
      <c r="Q33" s="7">
        <v>51.166666666666664</v>
      </c>
      <c r="R33" s="7">
        <v>51.166666666666664</v>
      </c>
      <c r="S33" s="7">
        <v>32.833333333333336</v>
      </c>
      <c r="T33" s="7">
        <v>45.666666666666664</v>
      </c>
      <c r="U33" s="7">
        <v>61</v>
      </c>
      <c r="V33" s="7">
        <v>44.333333333333336</v>
      </c>
      <c r="W33" s="7"/>
      <c r="X33" s="7">
        <f t="shared" si="39"/>
        <v>-56.721311475409834</v>
      </c>
      <c r="Y33" s="7">
        <f t="shared" si="40"/>
        <v>-55.409836065573757</v>
      </c>
      <c r="Z33" s="7">
        <f t="shared" si="41"/>
        <v>-10.163934426229503</v>
      </c>
      <c r="AA33" s="7">
        <f t="shared" si="42"/>
        <v>-34.098360655737707</v>
      </c>
      <c r="AB33" s="7">
        <f t="shared" si="43"/>
        <v>2.9508196721311464</v>
      </c>
      <c r="AC33" s="7">
        <f t="shared" si="44"/>
        <v>46.557377049180324</v>
      </c>
      <c r="AD33" s="7">
        <f t="shared" si="45"/>
        <v>-0.65573770491801042</v>
      </c>
      <c r="AE33" s="7">
        <f t="shared" si="46"/>
        <v>-0.65573770491801042</v>
      </c>
      <c r="AF33" s="7">
        <f t="shared" si="47"/>
        <v>35.409836065573771</v>
      </c>
      <c r="AG33" s="7">
        <f t="shared" si="48"/>
        <v>10.163934426229531</v>
      </c>
      <c r="AH33" s="7">
        <f t="shared" si="49"/>
        <v>-20</v>
      </c>
      <c r="AI33" s="7">
        <f t="shared" si="50"/>
        <v>12.78688524590163</v>
      </c>
      <c r="AJ33" s="8">
        <f t="shared" si="38"/>
        <v>5.8287795992714084</v>
      </c>
      <c r="AK33" s="7">
        <f t="shared" si="3"/>
        <v>-40.765027322404364</v>
      </c>
      <c r="AL33" s="7"/>
      <c r="AM33" s="7"/>
      <c r="AN33" s="7">
        <f t="shared" si="4"/>
        <v>-24.590163934426187</v>
      </c>
      <c r="AO33" s="7">
        <f t="shared" si="5"/>
        <v>-17.704918032786864</v>
      </c>
      <c r="AP33" s="7">
        <f t="shared" si="6"/>
        <v>94.754098360655718</v>
      </c>
      <c r="AQ33" s="7"/>
      <c r="AR33" s="7">
        <f t="shared" si="7"/>
        <v>-40.765027322404364</v>
      </c>
      <c r="AS33" s="7">
        <f t="shared" si="8"/>
        <v>5.1366120218579212</v>
      </c>
      <c r="AT33" s="7">
        <f t="shared" si="9"/>
        <v>11.366120218579249</v>
      </c>
      <c r="AU33" s="7">
        <f t="shared" si="10"/>
        <v>0.98360655737705349</v>
      </c>
    </row>
    <row r="34" spans="1:47">
      <c r="A34" s="2" t="s">
        <v>19</v>
      </c>
      <c r="B34" t="s">
        <v>33</v>
      </c>
      <c r="C34">
        <v>97</v>
      </c>
      <c r="D34" s="7">
        <v>79.666666666666671</v>
      </c>
      <c r="E34" s="7">
        <v>31.833333333333332</v>
      </c>
      <c r="F34" s="7">
        <v>27</v>
      </c>
      <c r="G34" s="7">
        <v>5.166666666666667</v>
      </c>
      <c r="H34" s="7">
        <v>5</v>
      </c>
      <c r="I34" s="7">
        <v>2.6666666666666665</v>
      </c>
      <c r="J34" s="7">
        <v>3.6666666666666665</v>
      </c>
      <c r="K34" s="7">
        <v>36.333333333333336</v>
      </c>
      <c r="L34" s="7">
        <v>44.5</v>
      </c>
      <c r="M34" s="7">
        <v>27.5</v>
      </c>
      <c r="N34" s="7">
        <v>39.166666666666664</v>
      </c>
      <c r="O34" s="7">
        <v>34.333333333333336</v>
      </c>
      <c r="P34" s="7">
        <v>16.666666666666668</v>
      </c>
      <c r="Q34" s="7">
        <v>31.666666666666668</v>
      </c>
      <c r="R34" s="7">
        <v>29.333333333333332</v>
      </c>
      <c r="S34" s="7">
        <v>25.833333333333332</v>
      </c>
      <c r="T34" s="7">
        <v>36</v>
      </c>
      <c r="U34" s="7">
        <v>23.166666666666668</v>
      </c>
      <c r="V34" s="7">
        <v>24.833333333333332</v>
      </c>
      <c r="W34" s="7"/>
      <c r="X34" s="7">
        <f t="shared" si="39"/>
        <v>-14.136125654450268</v>
      </c>
      <c r="Y34" s="7">
        <f t="shared" si="40"/>
        <v>-39.790575916230381</v>
      </c>
      <c r="Z34" s="7">
        <f t="shared" si="41"/>
        <v>13.612565445026178</v>
      </c>
      <c r="AA34" s="7">
        <f t="shared" si="42"/>
        <v>-23.03664921465969</v>
      </c>
      <c r="AB34" s="7">
        <f t="shared" si="43"/>
        <v>-7.8534031413612695</v>
      </c>
      <c r="AC34" s="7">
        <f t="shared" si="44"/>
        <v>47.643979057591622</v>
      </c>
      <c r="AD34" s="7">
        <f t="shared" si="45"/>
        <v>0.52356020942407611</v>
      </c>
      <c r="AE34" s="7">
        <f t="shared" si="46"/>
        <v>7.8534031413612695</v>
      </c>
      <c r="AF34" s="7">
        <f t="shared" si="47"/>
        <v>18.848167539267024</v>
      </c>
      <c r="AG34" s="7">
        <f t="shared" si="48"/>
        <v>-13.089005235602102</v>
      </c>
      <c r="AH34" s="7">
        <f t="shared" si="49"/>
        <v>27.225130890052341</v>
      </c>
      <c r="AI34" s="7">
        <f t="shared" si="50"/>
        <v>21.989528795811523</v>
      </c>
      <c r="AJ34" s="8">
        <f t="shared" si="38"/>
        <v>8.9005235602094217</v>
      </c>
      <c r="AK34" s="7">
        <f t="shared" si="3"/>
        <v>-13.438045375218158</v>
      </c>
      <c r="AL34" s="7"/>
      <c r="AM34" s="7"/>
      <c r="AN34" s="7">
        <f t="shared" si="4"/>
        <v>-35.602094240837715</v>
      </c>
      <c r="AO34" s="7">
        <f t="shared" si="5"/>
        <v>27.225130890052341</v>
      </c>
      <c r="AP34" s="7">
        <f t="shared" si="6"/>
        <v>88.481675392670169</v>
      </c>
      <c r="AQ34" s="7"/>
      <c r="AR34" s="7">
        <f t="shared" si="7"/>
        <v>-13.438045375218158</v>
      </c>
      <c r="AS34" s="7">
        <f t="shared" si="8"/>
        <v>5.5846422338568873</v>
      </c>
      <c r="AT34" s="7">
        <f t="shared" si="9"/>
        <v>9.075043630017456</v>
      </c>
      <c r="AU34" s="7">
        <f t="shared" si="10"/>
        <v>12.041884816753921</v>
      </c>
    </row>
    <row r="35" spans="1:47" s="6" customFormat="1">
      <c r="C35" s="6">
        <f>AVERAGE(C23:C34)</f>
        <v>117.83333333333333</v>
      </c>
      <c r="D35" s="8">
        <f>AVERAGE(D23:D34)</f>
        <v>99.166666666666686</v>
      </c>
      <c r="E35" s="8">
        <f t="shared" ref="E35:F35" si="54">AVERAGE(E23:E34)</f>
        <v>34.319444444444436</v>
      </c>
      <c r="F35" s="8">
        <f t="shared" si="54"/>
        <v>22.888888888888886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>
        <f>AVERAGE(X23:X34)</f>
        <v>-31.653564752481497</v>
      </c>
      <c r="Y35" s="8">
        <f t="shared" ref="Y35:AI35" si="55">AVERAGE(Y23:Y34)</f>
        <v>-18.494629206152698</v>
      </c>
      <c r="Z35" s="8">
        <f t="shared" si="55"/>
        <v>4.967219040623994</v>
      </c>
      <c r="AA35" s="8">
        <f t="shared" si="55"/>
        <v>-7.9621909375492441</v>
      </c>
      <c r="AB35" s="8">
        <f t="shared" si="55"/>
        <v>22.907136086622319</v>
      </c>
      <c r="AC35" s="8">
        <f t="shared" si="55"/>
        <v>37.254873509608139</v>
      </c>
      <c r="AD35" s="8">
        <f t="shared" si="55"/>
        <v>-7.904553379320852</v>
      </c>
      <c r="AE35" s="8">
        <f t="shared" si="55"/>
        <v>2.6242963318603976</v>
      </c>
      <c r="AF35" s="8">
        <f t="shared" si="55"/>
        <v>30.275781832800089</v>
      </c>
      <c r="AG35" s="8">
        <f t="shared" si="55"/>
        <v>10.594702605649561</v>
      </c>
      <c r="AH35" s="8">
        <f t="shared" si="55"/>
        <v>11.043182292221466</v>
      </c>
      <c r="AI35" s="8">
        <f t="shared" si="55"/>
        <v>13.219779255212268</v>
      </c>
      <c r="AJ35" s="8">
        <f t="shared" si="38"/>
        <v>12.450334177456016</v>
      </c>
      <c r="AK35" s="8">
        <f t="shared" si="3"/>
        <v>-15.060324972670067</v>
      </c>
      <c r="AL35" s="8"/>
      <c r="AM35" s="8"/>
      <c r="AN35" s="8">
        <f t="shared" si="4"/>
        <v>-5.2720417112205364</v>
      </c>
      <c r="AO35" s="8">
        <f t="shared" si="5"/>
        <v>36.574614710704182</v>
      </c>
      <c r="AP35" s="8">
        <f t="shared" si="6"/>
        <v>80.750434597620497</v>
      </c>
      <c r="AQ35" s="8"/>
      <c r="AR35" s="8">
        <f t="shared" si="7"/>
        <v>-15.060324972670067</v>
      </c>
      <c r="AS35" s="8">
        <f t="shared" si="8"/>
        <v>17.399939552893738</v>
      </c>
      <c r="AT35" s="8">
        <f t="shared" si="9"/>
        <v>8.331841595113211</v>
      </c>
      <c r="AU35" s="8">
        <f t="shared" si="10"/>
        <v>11.619221384361097</v>
      </c>
    </row>
    <row r="36" spans="1:47" s="14" customFormat="1">
      <c r="D36" s="15">
        <f>_xlfn.STDEV.S(D23:D34)</f>
        <v>29.107515777672813</v>
      </c>
      <c r="E36" s="15">
        <f>_xlfn.STDEV.S(E23:E34)</f>
        <v>12.327488036070521</v>
      </c>
      <c r="F36" s="15">
        <f>_xlfn.STDEV.S(F23:F34)</f>
        <v>4.6069410375981521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>
        <f>_xlfn.STDEV.S(X23:X34)</f>
        <v>39.289772932290155</v>
      </c>
      <c r="Y36" s="15">
        <f t="shared" ref="Y36:AU36" si="56">_xlfn.STDEV.S(Y23:Y34)</f>
        <v>42.562180488744232</v>
      </c>
      <c r="Z36" s="15">
        <f t="shared" si="56"/>
        <v>31.545229029463716</v>
      </c>
      <c r="AA36" s="15">
        <f t="shared" si="56"/>
        <v>36.904511395091852</v>
      </c>
      <c r="AB36" s="15">
        <f t="shared" si="56"/>
        <v>24.810961208313323</v>
      </c>
      <c r="AC36" s="15">
        <f t="shared" si="56"/>
        <v>19.82735024482945</v>
      </c>
      <c r="AD36" s="15">
        <f t="shared" si="56"/>
        <v>37.216138766365056</v>
      </c>
      <c r="AE36" s="15">
        <f t="shared" si="56"/>
        <v>24.192262540908317</v>
      </c>
      <c r="AF36" s="15">
        <f t="shared" si="56"/>
        <v>17.064163817295153</v>
      </c>
      <c r="AG36" s="15">
        <f t="shared" si="56"/>
        <v>28.21695821889945</v>
      </c>
      <c r="AH36" s="15">
        <f t="shared" si="56"/>
        <v>25.001335779762183</v>
      </c>
      <c r="AI36" s="15">
        <f t="shared" si="56"/>
        <v>28.982035361346597</v>
      </c>
      <c r="AJ36" s="15">
        <f t="shared" si="56"/>
        <v>20.396769892336636</v>
      </c>
      <c r="AK36" s="15">
        <f t="shared" si="56"/>
        <v>33.779851597745171</v>
      </c>
      <c r="AL36" s="15"/>
      <c r="AM36" s="15"/>
      <c r="AN36" s="15">
        <f t="shared" si="56"/>
        <v>88.292908716614207</v>
      </c>
      <c r="AO36" s="15">
        <f t="shared" si="56"/>
        <v>62.306093058674243</v>
      </c>
      <c r="AP36" s="15">
        <f t="shared" si="56"/>
        <v>53.612883976839989</v>
      </c>
      <c r="AQ36" s="15"/>
      <c r="AR36" s="15">
        <f t="shared" si="56"/>
        <v>33.779851597745171</v>
      </c>
      <c r="AS36" s="15">
        <f t="shared" si="56"/>
        <v>22.118708972798689</v>
      </c>
      <c r="AT36" s="15">
        <f t="shared" si="56"/>
        <v>22.352316105328352</v>
      </c>
      <c r="AU36" s="15">
        <f t="shared" si="56"/>
        <v>21.225058867721579</v>
      </c>
    </row>
    <row r="37" spans="1:47" s="12" customFormat="1">
      <c r="D37" s="13">
        <f>D36/SQRT(12)</f>
        <v>8.4026160348403387</v>
      </c>
      <c r="E37" s="13">
        <f>E36/SQRT(12)</f>
        <v>3.5586392680286036</v>
      </c>
      <c r="F37" s="13">
        <f>F36/SQRT(12)</f>
        <v>1.3299093240990136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>
      <c r="A38" s="2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8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1:47">
      <c r="A39" s="1" t="s">
        <v>25</v>
      </c>
      <c r="B39" t="s">
        <v>34</v>
      </c>
      <c r="C39">
        <v>111</v>
      </c>
      <c r="D39" s="7">
        <v>76.833333333333329</v>
      </c>
      <c r="E39" s="7">
        <v>56.166666666666664</v>
      </c>
      <c r="F39" s="7">
        <v>32.333333333333336</v>
      </c>
      <c r="G39" s="7">
        <v>13.5</v>
      </c>
      <c r="H39" s="7">
        <v>12.166666666666666</v>
      </c>
      <c r="I39" s="7">
        <v>13.666666666666666</v>
      </c>
      <c r="J39" s="7">
        <v>11.333333333333334</v>
      </c>
      <c r="K39" s="7">
        <v>78.833333333333329</v>
      </c>
      <c r="L39" s="7">
        <v>53.333333333333336</v>
      </c>
      <c r="M39" s="7">
        <v>35.5</v>
      </c>
      <c r="N39" s="7">
        <v>36</v>
      </c>
      <c r="O39" s="7">
        <v>28.5</v>
      </c>
      <c r="P39" s="7">
        <v>20.833333333333332</v>
      </c>
      <c r="Q39" s="7">
        <v>45.5</v>
      </c>
      <c r="R39" s="7">
        <v>44</v>
      </c>
      <c r="S39" s="7">
        <v>26.5</v>
      </c>
      <c r="T39" s="7">
        <v>34.833333333333336</v>
      </c>
      <c r="U39" s="7">
        <v>35.833333333333336</v>
      </c>
      <c r="V39" s="7">
        <v>23.5</v>
      </c>
      <c r="W39" s="7"/>
      <c r="X39" s="7">
        <f t="shared" si="39"/>
        <v>-40.356083086053417</v>
      </c>
      <c r="Y39" s="7">
        <f t="shared" si="40"/>
        <v>5.0445103857566664</v>
      </c>
      <c r="Z39" s="7">
        <f t="shared" si="41"/>
        <v>36.795252225519285</v>
      </c>
      <c r="AA39" s="7">
        <f t="shared" si="42"/>
        <v>35.90504451038575</v>
      </c>
      <c r="AB39" s="7">
        <f t="shared" si="43"/>
        <v>49.258160237388722</v>
      </c>
      <c r="AC39" s="7">
        <f t="shared" si="44"/>
        <v>62.908011869436208</v>
      </c>
      <c r="AD39" s="7">
        <f t="shared" si="45"/>
        <v>18.991097922848667</v>
      </c>
      <c r="AE39" s="7">
        <f t="shared" si="46"/>
        <v>21.66172106824925</v>
      </c>
      <c r="AF39" s="7">
        <f t="shared" si="47"/>
        <v>52.818991097922847</v>
      </c>
      <c r="AG39" s="7">
        <f t="shared" si="48"/>
        <v>37.982195845697326</v>
      </c>
      <c r="AH39" s="7">
        <f t="shared" si="49"/>
        <v>36.201780415430264</v>
      </c>
      <c r="AI39" s="7">
        <f t="shared" si="50"/>
        <v>58.160237388724035</v>
      </c>
      <c r="AJ39" s="8">
        <f t="shared" si="38"/>
        <v>41.543026706231458</v>
      </c>
      <c r="AK39" s="7">
        <f t="shared" si="3"/>
        <v>0.49455984174084477</v>
      </c>
      <c r="AL39" s="7"/>
      <c r="AM39" s="7"/>
      <c r="AN39" s="7">
        <f t="shared" si="4"/>
        <v>92.87833827893175</v>
      </c>
      <c r="AO39" s="7">
        <f t="shared" si="5"/>
        <v>107.12166172106824</v>
      </c>
      <c r="AP39" s="7">
        <f t="shared" si="6"/>
        <v>173.88724035608308</v>
      </c>
      <c r="AQ39" s="7"/>
      <c r="AR39" s="7">
        <f t="shared" si="7"/>
        <v>0.49455984174084477</v>
      </c>
      <c r="AS39" s="7">
        <f t="shared" si="8"/>
        <v>49.357072205736891</v>
      </c>
      <c r="AT39" s="7">
        <f t="shared" si="9"/>
        <v>31.157270029673587</v>
      </c>
      <c r="AU39" s="7">
        <f t="shared" si="10"/>
        <v>44.114737883283873</v>
      </c>
    </row>
    <row r="40" spans="1:47">
      <c r="A40" s="1" t="s">
        <v>26</v>
      </c>
      <c r="B40" t="s">
        <v>34</v>
      </c>
      <c r="C40">
        <v>107</v>
      </c>
      <c r="D40" s="7">
        <v>129.33333333333334</v>
      </c>
      <c r="E40" s="7">
        <v>32.166666666666664</v>
      </c>
      <c r="F40" s="7">
        <v>42</v>
      </c>
      <c r="G40" s="7">
        <v>9.5</v>
      </c>
      <c r="H40" s="7">
        <v>7.166666666666667</v>
      </c>
      <c r="I40" s="7">
        <v>6.5</v>
      </c>
      <c r="J40" s="7">
        <v>4.5</v>
      </c>
      <c r="K40" s="7">
        <v>71</v>
      </c>
      <c r="L40" s="7">
        <v>62.5</v>
      </c>
      <c r="M40" s="7">
        <v>62.666666666666664</v>
      </c>
      <c r="N40" s="7">
        <v>26.166666666666668</v>
      </c>
      <c r="O40" s="7">
        <v>32.666666666666664</v>
      </c>
      <c r="P40" s="7">
        <v>20.666666666666668</v>
      </c>
      <c r="Q40" s="7">
        <v>36</v>
      </c>
      <c r="R40" s="7">
        <v>32.333333333333336</v>
      </c>
      <c r="S40" s="7">
        <v>29</v>
      </c>
      <c r="T40" s="7">
        <v>22.333333333333332</v>
      </c>
      <c r="U40" s="7">
        <v>27.833333333333332</v>
      </c>
      <c r="V40" s="7">
        <v>32.166666666666664</v>
      </c>
      <c r="W40" s="7"/>
      <c r="X40" s="7">
        <f t="shared" si="39"/>
        <v>-120.72538860103629</v>
      </c>
      <c r="Y40" s="7">
        <f t="shared" si="40"/>
        <v>-94.300518134715048</v>
      </c>
      <c r="Z40" s="7">
        <f t="shared" si="41"/>
        <v>-94.818652849740914</v>
      </c>
      <c r="AA40" s="7">
        <f t="shared" si="42"/>
        <v>18.652849740932623</v>
      </c>
      <c r="AB40" s="7">
        <f t="shared" si="43"/>
        <v>-1.5544041450777257</v>
      </c>
      <c r="AC40" s="7">
        <f t="shared" si="44"/>
        <v>35.75129533678755</v>
      </c>
      <c r="AD40" s="7">
        <f t="shared" si="45"/>
        <v>-11.917098445595869</v>
      </c>
      <c r="AE40" s="7">
        <f t="shared" si="46"/>
        <v>-0.51813471502592279</v>
      </c>
      <c r="AF40" s="7">
        <f t="shared" si="47"/>
        <v>9.8445595854922203</v>
      </c>
      <c r="AG40" s="7">
        <f t="shared" si="48"/>
        <v>30.569948186528507</v>
      </c>
      <c r="AH40" s="7">
        <f t="shared" si="49"/>
        <v>13.47150259067358</v>
      </c>
      <c r="AI40" s="7">
        <f t="shared" si="50"/>
        <v>0</v>
      </c>
      <c r="AJ40" s="8">
        <f t="shared" si="38"/>
        <v>10.477835348301662</v>
      </c>
      <c r="AK40" s="7">
        <f t="shared" si="3"/>
        <v>-103.28151986183074</v>
      </c>
      <c r="AL40" s="7"/>
      <c r="AM40" s="7"/>
      <c r="AN40" s="7">
        <f t="shared" si="4"/>
        <v>37.305699481865261</v>
      </c>
      <c r="AO40" s="7">
        <f t="shared" si="5"/>
        <v>11.398963730569932</v>
      </c>
      <c r="AP40" s="7">
        <f t="shared" si="6"/>
        <v>45.59585492227977</v>
      </c>
      <c r="AQ40" s="7"/>
      <c r="AR40" s="7">
        <f t="shared" si="7"/>
        <v>-103.28151986183074</v>
      </c>
      <c r="AS40" s="7">
        <f t="shared" si="8"/>
        <v>17.616580310880817</v>
      </c>
      <c r="AT40" s="7">
        <f t="shared" si="9"/>
        <v>-0.86355785837652377</v>
      </c>
      <c r="AU40" s="7">
        <f t="shared" si="10"/>
        <v>14.680483592400696</v>
      </c>
    </row>
    <row r="41" spans="1:47">
      <c r="A41" s="1" t="s">
        <v>27</v>
      </c>
      <c r="B41" t="s">
        <v>34</v>
      </c>
      <c r="C41">
        <v>109</v>
      </c>
      <c r="D41" s="7">
        <v>74.666666666666671</v>
      </c>
      <c r="E41" s="7">
        <v>36.333333333333336</v>
      </c>
      <c r="F41" s="7">
        <v>32.5</v>
      </c>
      <c r="G41" s="7">
        <v>11</v>
      </c>
      <c r="H41" s="7">
        <v>13</v>
      </c>
      <c r="I41" s="7">
        <v>13</v>
      </c>
      <c r="J41" s="7">
        <v>13.166666666666666</v>
      </c>
      <c r="K41" s="7">
        <v>46</v>
      </c>
      <c r="L41" s="7">
        <v>44.833333333333336</v>
      </c>
      <c r="M41" s="7">
        <v>40.166666666666664</v>
      </c>
      <c r="N41" s="7">
        <v>30.166666666666668</v>
      </c>
      <c r="O41" s="7">
        <v>30.666666666666668</v>
      </c>
      <c r="P41" s="7">
        <v>25.166666666666668</v>
      </c>
      <c r="Q41" s="7">
        <v>40.666666666666664</v>
      </c>
      <c r="R41" s="7">
        <v>38.833333333333336</v>
      </c>
      <c r="S41" s="7">
        <v>31.166666666666668</v>
      </c>
      <c r="T41" s="7">
        <v>30.166666666666668</v>
      </c>
      <c r="U41" s="7">
        <v>27.333333333333332</v>
      </c>
      <c r="V41" s="7">
        <v>32.5</v>
      </c>
      <c r="W41" s="7"/>
      <c r="X41" s="7">
        <f t="shared" si="39"/>
        <v>-26.605504587155949</v>
      </c>
      <c r="Y41" s="7">
        <f t="shared" si="40"/>
        <v>-23.394495412844051</v>
      </c>
      <c r="Z41" s="7">
        <f t="shared" si="41"/>
        <v>-10.550458715596321</v>
      </c>
      <c r="AA41" s="7">
        <f t="shared" si="42"/>
        <v>16.972477064220186</v>
      </c>
      <c r="AB41" s="7">
        <f t="shared" si="43"/>
        <v>15.596330275229349</v>
      </c>
      <c r="AC41" s="7">
        <f t="shared" si="44"/>
        <v>30.733944954128432</v>
      </c>
      <c r="AD41" s="7">
        <f t="shared" si="45"/>
        <v>-11.926605504587144</v>
      </c>
      <c r="AE41" s="7">
        <f t="shared" si="46"/>
        <v>-6.8807339449541303</v>
      </c>
      <c r="AF41" s="7">
        <f t="shared" si="47"/>
        <v>14.220183486238525</v>
      </c>
      <c r="AG41" s="7">
        <f t="shared" si="48"/>
        <v>16.972477064220186</v>
      </c>
      <c r="AH41" s="7">
        <f t="shared" si="49"/>
        <v>24.770642201834875</v>
      </c>
      <c r="AI41" s="7">
        <f t="shared" si="50"/>
        <v>10.550458715596335</v>
      </c>
      <c r="AJ41" s="8">
        <f t="shared" si="38"/>
        <v>12.33435270132518</v>
      </c>
      <c r="AK41" s="7">
        <f t="shared" si="3"/>
        <v>-20.183486238532108</v>
      </c>
      <c r="AL41" s="7"/>
      <c r="AM41" s="7"/>
      <c r="AN41" s="7">
        <f t="shared" si="4"/>
        <v>22.018348623853228</v>
      </c>
      <c r="AO41" s="7">
        <f t="shared" si="5"/>
        <v>33.486238532110093</v>
      </c>
      <c r="AP41" s="7">
        <f t="shared" si="6"/>
        <v>55.504587155963293</v>
      </c>
      <c r="AQ41" s="7"/>
      <c r="AR41" s="7">
        <f t="shared" si="7"/>
        <v>-20.183486238532108</v>
      </c>
      <c r="AS41" s="7">
        <f t="shared" si="8"/>
        <v>21.100917431192656</v>
      </c>
      <c r="AT41" s="7">
        <f t="shared" si="9"/>
        <v>-1.529051987767583</v>
      </c>
      <c r="AU41" s="7">
        <f t="shared" si="10"/>
        <v>17.431192660550465</v>
      </c>
    </row>
    <row r="42" spans="1:47">
      <c r="A42" s="1" t="s">
        <v>28</v>
      </c>
      <c r="B42" t="s">
        <v>34</v>
      </c>
      <c r="C42">
        <v>105</v>
      </c>
      <c r="D42" s="7">
        <v>45.666666666666664</v>
      </c>
      <c r="E42" s="7">
        <v>39.166666666666664</v>
      </c>
      <c r="F42" s="7">
        <v>19.166666666666668</v>
      </c>
      <c r="G42" s="7">
        <v>12</v>
      </c>
      <c r="H42" s="7">
        <v>11.166666666666666</v>
      </c>
      <c r="I42" s="7">
        <v>10.5</v>
      </c>
      <c r="J42" s="7">
        <v>11.666666666666666</v>
      </c>
      <c r="K42" s="7">
        <v>53.833333333333336</v>
      </c>
      <c r="L42" s="7">
        <v>36.666666666666664</v>
      </c>
      <c r="M42" s="7">
        <v>26</v>
      </c>
      <c r="N42" s="7">
        <v>31.833333333333332</v>
      </c>
      <c r="O42" s="7">
        <v>20.5</v>
      </c>
      <c r="P42" s="7">
        <v>16.5</v>
      </c>
      <c r="Q42" s="7">
        <v>23.666666666666668</v>
      </c>
      <c r="R42" s="7">
        <v>31.666666666666668</v>
      </c>
      <c r="S42" s="7">
        <v>24.833333333333332</v>
      </c>
      <c r="T42" s="7">
        <v>21</v>
      </c>
      <c r="U42" s="7">
        <v>25.666666666666668</v>
      </c>
      <c r="V42" s="7">
        <v>30.833333333333332</v>
      </c>
      <c r="W42" s="7"/>
      <c r="X42" s="7">
        <f t="shared" si="39"/>
        <v>-37.446808510638334</v>
      </c>
      <c r="Y42" s="7">
        <f t="shared" si="40"/>
        <v>6.3829787234042499</v>
      </c>
      <c r="Z42" s="7">
        <f t="shared" si="41"/>
        <v>33.617021276595736</v>
      </c>
      <c r="AA42" s="7">
        <f t="shared" si="42"/>
        <v>18.723404255319153</v>
      </c>
      <c r="AB42" s="7">
        <f t="shared" si="43"/>
        <v>47.659574468085104</v>
      </c>
      <c r="AC42" s="7">
        <f t="shared" si="44"/>
        <v>57.87234042553191</v>
      </c>
      <c r="AD42" s="7">
        <f t="shared" si="45"/>
        <v>39.574468085106375</v>
      </c>
      <c r="AE42" s="7">
        <f t="shared" si="46"/>
        <v>19.14893617021275</v>
      </c>
      <c r="AF42" s="7">
        <f t="shared" si="47"/>
        <v>36.59574468085107</v>
      </c>
      <c r="AG42" s="7">
        <f t="shared" si="48"/>
        <v>46.38297872340425</v>
      </c>
      <c r="AH42" s="7">
        <f t="shared" si="49"/>
        <v>34.468085106382972</v>
      </c>
      <c r="AI42" s="7">
        <f t="shared" si="50"/>
        <v>21.276595744680847</v>
      </c>
      <c r="AJ42" s="8">
        <f t="shared" si="38"/>
        <v>35.744680851063833</v>
      </c>
      <c r="AK42" s="7">
        <f t="shared" si="3"/>
        <v>0.85106382978721717</v>
      </c>
      <c r="AL42" s="7"/>
      <c r="AM42" s="7"/>
      <c r="AN42" s="7">
        <f t="shared" si="4"/>
        <v>104.68085106382978</v>
      </c>
      <c r="AO42" s="7">
        <f t="shared" si="5"/>
        <v>101.27659574468083</v>
      </c>
      <c r="AP42" s="7">
        <f t="shared" si="6"/>
        <v>115.74468085106382</v>
      </c>
      <c r="AQ42" s="7"/>
      <c r="AR42" s="7">
        <f t="shared" si="7"/>
        <v>0.85106382978721717</v>
      </c>
      <c r="AS42" s="7">
        <f t="shared" si="8"/>
        <v>41.418439716312058</v>
      </c>
      <c r="AT42" s="7">
        <f t="shared" si="9"/>
        <v>31.773049645390063</v>
      </c>
      <c r="AU42" s="7">
        <f t="shared" si="10"/>
        <v>34.042553191489354</v>
      </c>
    </row>
    <row r="43" spans="1:47">
      <c r="A43" s="2" t="s">
        <v>29</v>
      </c>
      <c r="B43" t="s">
        <v>34</v>
      </c>
      <c r="C43">
        <v>103</v>
      </c>
      <c r="D43" s="7">
        <v>53.333333333333336</v>
      </c>
      <c r="E43" s="7">
        <v>23.833333333333332</v>
      </c>
      <c r="F43" s="7">
        <v>14.5</v>
      </c>
      <c r="G43" s="7">
        <v>1.8333333333333333</v>
      </c>
      <c r="H43" s="7">
        <v>2.8333333333333335</v>
      </c>
      <c r="I43" s="7">
        <v>3</v>
      </c>
      <c r="J43" s="7">
        <v>3.8333333333333335</v>
      </c>
      <c r="K43" s="7">
        <v>67.833333333333329</v>
      </c>
      <c r="L43" s="7">
        <v>60.666666666666664</v>
      </c>
      <c r="M43" s="7">
        <v>31.333333333333332</v>
      </c>
      <c r="N43" s="7">
        <v>32.166666666666664</v>
      </c>
      <c r="O43" s="7">
        <v>17.333333333333332</v>
      </c>
      <c r="P43" s="7">
        <v>19.5</v>
      </c>
      <c r="Q43" s="7">
        <v>32.833333333333336</v>
      </c>
      <c r="R43" s="7">
        <v>35.5</v>
      </c>
      <c r="S43" s="7">
        <v>35.333333333333336</v>
      </c>
      <c r="T43" s="7">
        <v>22.5</v>
      </c>
      <c r="U43" s="7">
        <v>23.166666666666668</v>
      </c>
      <c r="V43" s="7">
        <v>26.5</v>
      </c>
      <c r="W43" s="7"/>
      <c r="X43" s="7">
        <f t="shared" si="39"/>
        <v>-184.61538461538464</v>
      </c>
      <c r="Y43" s="7">
        <f t="shared" si="40"/>
        <v>-154.54545454545453</v>
      </c>
      <c r="Z43" s="7">
        <f t="shared" si="41"/>
        <v>-31.468531468531467</v>
      </c>
      <c r="AA43" s="7">
        <f t="shared" si="42"/>
        <v>-34.96503496503496</v>
      </c>
      <c r="AB43" s="7">
        <f t="shared" si="43"/>
        <v>27.272727272727266</v>
      </c>
      <c r="AC43" s="7">
        <f t="shared" si="44"/>
        <v>18.181818181818173</v>
      </c>
      <c r="AD43" s="7">
        <f t="shared" si="45"/>
        <v>-37.762237762237788</v>
      </c>
      <c r="AE43" s="7">
        <f t="shared" si="46"/>
        <v>-48.951048951048961</v>
      </c>
      <c r="AF43" s="7">
        <f t="shared" si="47"/>
        <v>-48.251748251748268</v>
      </c>
      <c r="AG43" s="7">
        <f t="shared" si="48"/>
        <v>5.5944055944055862</v>
      </c>
      <c r="AH43" s="7">
        <f t="shared" si="49"/>
        <v>2.797202797202786</v>
      </c>
      <c r="AI43" s="7">
        <f t="shared" si="50"/>
        <v>-11.188811188811201</v>
      </c>
      <c r="AJ43" s="8">
        <f t="shared" si="38"/>
        <v>-14.141414141414153</v>
      </c>
      <c r="AK43" s="7">
        <f t="shared" si="3"/>
        <v>-123.54312354312354</v>
      </c>
      <c r="AL43" s="7"/>
      <c r="AM43" s="7"/>
      <c r="AN43" s="7">
        <f t="shared" si="4"/>
        <v>-67.132867132867162</v>
      </c>
      <c r="AO43" s="7">
        <f t="shared" si="5"/>
        <v>-18.881118881118908</v>
      </c>
      <c r="AP43" s="7">
        <f t="shared" si="6"/>
        <v>-41.258741258741296</v>
      </c>
      <c r="AQ43" s="7"/>
      <c r="AR43" s="7">
        <f t="shared" si="7"/>
        <v>-123.54312354312354</v>
      </c>
      <c r="AS43" s="7">
        <f t="shared" si="8"/>
        <v>3.4965034965034931</v>
      </c>
      <c r="AT43" s="7">
        <f t="shared" si="9"/>
        <v>-44.988344988345006</v>
      </c>
      <c r="AU43" s="7">
        <f t="shared" si="10"/>
        <v>-0.93240093240094291</v>
      </c>
    </row>
    <row r="44" spans="1:47">
      <c r="A44" s="2" t="s">
        <v>30</v>
      </c>
      <c r="B44" t="s">
        <v>34</v>
      </c>
      <c r="C44">
        <v>106</v>
      </c>
      <c r="D44" s="7">
        <v>135</v>
      </c>
      <c r="E44" s="7">
        <v>39.5</v>
      </c>
      <c r="F44" s="7">
        <v>32.333333333333336</v>
      </c>
      <c r="G44" s="7">
        <v>11.5</v>
      </c>
      <c r="H44" s="7">
        <v>12.166666666666666</v>
      </c>
      <c r="I44" s="7">
        <v>11.333333333333334</v>
      </c>
      <c r="J44" s="7">
        <v>12.333333333333334</v>
      </c>
      <c r="K44" s="7">
        <v>89.833333333333329</v>
      </c>
      <c r="L44" s="7">
        <v>59.666666666666664</v>
      </c>
      <c r="M44" s="7">
        <v>57.333333333333336</v>
      </c>
      <c r="N44" s="7">
        <v>34.166666666666664</v>
      </c>
      <c r="O44" s="7">
        <v>31.166666666666668</v>
      </c>
      <c r="P44" s="7">
        <v>22.833333333333332</v>
      </c>
      <c r="Q44" s="7">
        <v>43.833333333333336</v>
      </c>
      <c r="R44" s="7">
        <v>38</v>
      </c>
      <c r="S44" s="7">
        <v>27</v>
      </c>
      <c r="T44" s="7">
        <v>50.5</v>
      </c>
      <c r="U44" s="7">
        <v>33.666666666666664</v>
      </c>
      <c r="V44" s="7">
        <v>40.833333333333336</v>
      </c>
      <c r="W44" s="7"/>
      <c r="X44" s="7">
        <f t="shared" si="39"/>
        <v>-127.42616033755272</v>
      </c>
      <c r="Y44" s="7">
        <f t="shared" si="40"/>
        <v>-51.054852320675082</v>
      </c>
      <c r="Z44" s="7">
        <f t="shared" si="41"/>
        <v>-45.14767932489454</v>
      </c>
      <c r="AA44" s="7">
        <f t="shared" si="42"/>
        <v>13.502109704641356</v>
      </c>
      <c r="AB44" s="7">
        <f t="shared" si="43"/>
        <v>21.097046413502099</v>
      </c>
      <c r="AC44" s="7">
        <f t="shared" si="44"/>
        <v>42.194092827004226</v>
      </c>
      <c r="AD44" s="7">
        <f t="shared" si="45"/>
        <v>-10.970464135021118</v>
      </c>
      <c r="AE44" s="7">
        <f t="shared" si="46"/>
        <v>3.7974683544303787</v>
      </c>
      <c r="AF44" s="7">
        <f t="shared" si="47"/>
        <v>31.64556962025317</v>
      </c>
      <c r="AG44" s="7">
        <f t="shared" si="48"/>
        <v>-27.848101265822791</v>
      </c>
      <c r="AH44" s="7">
        <f t="shared" si="49"/>
        <v>14.767932489451482</v>
      </c>
      <c r="AI44" s="7">
        <f t="shared" si="50"/>
        <v>-3.3755274261603461</v>
      </c>
      <c r="AJ44" s="8">
        <f t="shared" si="38"/>
        <v>9.4233473980309395</v>
      </c>
      <c r="AK44" s="7">
        <f t="shared" si="3"/>
        <v>-74.54289732770745</v>
      </c>
      <c r="AL44" s="7"/>
      <c r="AM44" s="7"/>
      <c r="AN44" s="7">
        <f t="shared" si="4"/>
        <v>-25.316455696202553</v>
      </c>
      <c r="AO44" s="7">
        <f t="shared" si="5"/>
        <v>39.66244725738396</v>
      </c>
      <c r="AP44" s="7">
        <f t="shared" si="6"/>
        <v>70.46413502109705</v>
      </c>
      <c r="AQ44" s="7"/>
      <c r="AR44" s="7">
        <f t="shared" si="7"/>
        <v>-74.54289732770745</v>
      </c>
      <c r="AS44" s="7">
        <f t="shared" si="8"/>
        <v>25.59774964838256</v>
      </c>
      <c r="AT44" s="7">
        <f t="shared" si="9"/>
        <v>8.1575246132208097</v>
      </c>
      <c r="AU44" s="7">
        <f t="shared" si="10"/>
        <v>-5.4852320675105517</v>
      </c>
    </row>
    <row r="45" spans="1:47" s="6" customFormat="1">
      <c r="C45" s="6">
        <f>AVERAGE(C39:C44)</f>
        <v>106.83333333333333</v>
      </c>
      <c r="D45" s="8">
        <f>AVERAGE(D39:D44)</f>
        <v>85.805555555555557</v>
      </c>
      <c r="E45" s="8">
        <f t="shared" ref="E45:F45" si="57">AVERAGE(E39:E44)</f>
        <v>37.861111111111107</v>
      </c>
      <c r="F45" s="8">
        <f t="shared" si="57"/>
        <v>28.805555555555557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>
        <f>AVERAGE(X39:X44)</f>
        <v>-89.529221622970226</v>
      </c>
      <c r="Y45" s="8">
        <f t="shared" ref="Y45:AI45" si="58">AVERAGE(Y39:Y44)</f>
        <v>-51.977971884087964</v>
      </c>
      <c r="Z45" s="8">
        <f t="shared" si="58"/>
        <v>-18.595508142774701</v>
      </c>
      <c r="AA45" s="8">
        <f t="shared" si="58"/>
        <v>11.465141718410685</v>
      </c>
      <c r="AB45" s="8">
        <f t="shared" si="58"/>
        <v>26.554905753642469</v>
      </c>
      <c r="AC45" s="8">
        <f t="shared" si="58"/>
        <v>41.273583932451082</v>
      </c>
      <c r="AD45" s="8">
        <f t="shared" si="58"/>
        <v>-2.3351399732478129</v>
      </c>
      <c r="AE45" s="8">
        <f t="shared" si="58"/>
        <v>-1.9569653363561059</v>
      </c>
      <c r="AF45" s="8">
        <f t="shared" si="58"/>
        <v>16.145550036501593</v>
      </c>
      <c r="AG45" s="8">
        <f t="shared" si="58"/>
        <v>18.275650691405509</v>
      </c>
      <c r="AH45" s="8">
        <f t="shared" si="58"/>
        <v>21.079524266829328</v>
      </c>
      <c r="AI45" s="8">
        <f t="shared" si="58"/>
        <v>12.570492205671611</v>
      </c>
      <c r="AJ45" s="8">
        <f t="shared" si="38"/>
        <v>15.896971477256484</v>
      </c>
      <c r="AK45" s="8">
        <f t="shared" si="3"/>
        <v>-53.367567216610958</v>
      </c>
      <c r="AL45" s="8"/>
      <c r="AM45" s="8"/>
      <c r="AN45" s="8">
        <f t="shared" si="4"/>
        <v>27.405652436568381</v>
      </c>
      <c r="AO45" s="8">
        <f t="shared" si="5"/>
        <v>45.677464684115691</v>
      </c>
      <c r="AP45" s="8">
        <f t="shared" si="6"/>
        <v>69.989626174624291</v>
      </c>
      <c r="AQ45" s="8"/>
      <c r="AR45" s="8">
        <f t="shared" si="7"/>
        <v>-53.367567216610958</v>
      </c>
      <c r="AS45" s="8">
        <f t="shared" si="8"/>
        <v>26.431210468168075</v>
      </c>
      <c r="AT45" s="8">
        <f t="shared" si="9"/>
        <v>3.9511482422992246</v>
      </c>
      <c r="AU45" s="8">
        <f t="shared" si="10"/>
        <v>17.308555721302152</v>
      </c>
    </row>
    <row r="46" spans="1:47" s="14" customFormat="1">
      <c r="D46" s="14">
        <f>_xlfn.STDEV.S(D39:D44)</f>
        <v>37.907550796739784</v>
      </c>
      <c r="E46" s="14">
        <f t="shared" ref="E46:F46" si="59">_xlfn.STDEV.S(E39:E44)</f>
        <v>10.686656616062367</v>
      </c>
      <c r="F46" s="14">
        <f t="shared" si="59"/>
        <v>10.101384210243809</v>
      </c>
      <c r="X46" s="14">
        <f>_xlfn.STDEV.S(X39:X44)</f>
        <v>64.094815181039152</v>
      </c>
      <c r="Y46" s="14">
        <f t="shared" ref="Y46:AK46" si="60">_xlfn.STDEV.S(Y39:Y44)</f>
        <v>62.907420448722263</v>
      </c>
      <c r="Z46" s="14">
        <f t="shared" si="60"/>
        <v>50.079352423691184</v>
      </c>
      <c r="AA46" s="14">
        <f t="shared" si="60"/>
        <v>24.04951416639021</v>
      </c>
      <c r="AB46" s="14">
        <f t="shared" si="60"/>
        <v>19.50062553616424</v>
      </c>
      <c r="AC46" s="14">
        <f t="shared" si="60"/>
        <v>16.847693210118855</v>
      </c>
      <c r="AD46" s="14">
        <f t="shared" si="60"/>
        <v>27.293522640875821</v>
      </c>
      <c r="AE46" s="14">
        <f t="shared" si="60"/>
        <v>25.578008361240208</v>
      </c>
      <c r="AF46" s="14">
        <f t="shared" si="60"/>
        <v>35.196090382928652</v>
      </c>
      <c r="AG46" s="14">
        <f t="shared" si="60"/>
        <v>26.905138153296335</v>
      </c>
      <c r="AH46" s="14">
        <f t="shared" si="60"/>
        <v>13.065389446138488</v>
      </c>
      <c r="AI46" s="14">
        <f t="shared" si="60"/>
        <v>25.040363232873961</v>
      </c>
      <c r="AJ46" s="14">
        <f t="shared" si="60"/>
        <v>20.188726678107283</v>
      </c>
      <c r="AK46" s="14">
        <f t="shared" si="60"/>
        <v>54.41760357434692</v>
      </c>
      <c r="AN46" s="14">
        <f>_xlfn.STDEV.S(AN39:AN44)</f>
        <v>66.486562937948946</v>
      </c>
      <c r="AO46" s="14">
        <f t="shared" ref="AO46:AT46" si="61">_xlfn.STDEV.S(AO39:AO44)</f>
        <v>49.788122064425359</v>
      </c>
      <c r="AP46" s="14">
        <f t="shared" si="61"/>
        <v>72.207390352458475</v>
      </c>
      <c r="AR46" s="14">
        <f t="shared" si="61"/>
        <v>54.41760357434692</v>
      </c>
      <c r="AS46" s="14">
        <f t="shared" si="61"/>
        <v>16.631400099995009</v>
      </c>
      <c r="AT46" s="14">
        <f t="shared" si="61"/>
        <v>28.214226374779031</v>
      </c>
    </row>
    <row r="47" spans="1:47" s="12" customFormat="1">
      <c r="D47" s="12">
        <f>D46/SQRT(6)</f>
        <v>15.475692808441067</v>
      </c>
      <c r="E47" s="12">
        <f t="shared" ref="E47:F47" si="62">E46/SQRT(6)</f>
        <v>4.3628092942817931</v>
      </c>
      <c r="F47" s="12">
        <f t="shared" si="62"/>
        <v>4.1238728351506948</v>
      </c>
    </row>
    <row r="49" spans="2:47" s="6" customFormat="1">
      <c r="B49" s="6" t="s">
        <v>69</v>
      </c>
      <c r="C49" s="6">
        <f>AVERAGE(C39:C44,C23:C34)</f>
        <v>114.16666666666667</v>
      </c>
      <c r="D49" s="6">
        <f t="shared" ref="D49:AU49" si="63">AVERAGE(D39:D44,D23:D34)</f>
        <v>94.712962962962976</v>
      </c>
      <c r="E49" s="6">
        <f t="shared" si="63"/>
        <v>35.5</v>
      </c>
      <c r="F49" s="6">
        <f t="shared" si="63"/>
        <v>24.861111111111111</v>
      </c>
      <c r="G49" s="6">
        <f t="shared" si="63"/>
        <v>10.916666666666666</v>
      </c>
      <c r="H49" s="6">
        <f t="shared" si="63"/>
        <v>8.3611111111111107</v>
      </c>
      <c r="I49" s="6">
        <f t="shared" si="63"/>
        <v>8.5185185185185173</v>
      </c>
      <c r="J49" s="6">
        <f t="shared" si="63"/>
        <v>8.4907407407407405</v>
      </c>
      <c r="K49" s="6">
        <f t="shared" si="63"/>
        <v>50.833333333333329</v>
      </c>
      <c r="L49" s="6">
        <f t="shared" si="63"/>
        <v>43.620370370370374</v>
      </c>
      <c r="M49" s="6">
        <f t="shared" si="63"/>
        <v>34.842592592592595</v>
      </c>
      <c r="N49" s="6">
        <f t="shared" si="63"/>
        <v>34.027777777777779</v>
      </c>
      <c r="O49" s="6">
        <f t="shared" si="63"/>
        <v>26.157407407407401</v>
      </c>
      <c r="P49" s="6">
        <f t="shared" si="63"/>
        <v>20.981481481481481</v>
      </c>
      <c r="Q49" s="6">
        <f t="shared" si="63"/>
        <v>36.101851851851855</v>
      </c>
      <c r="R49" s="6">
        <f t="shared" si="63"/>
        <v>33.148148148148152</v>
      </c>
      <c r="S49" s="6">
        <f t="shared" si="63"/>
        <v>25.157407407407408</v>
      </c>
      <c r="T49" s="6">
        <f t="shared" si="63"/>
        <v>29.537037037037035</v>
      </c>
      <c r="U49" s="6">
        <f t="shared" si="63"/>
        <v>29.472222222222221</v>
      </c>
      <c r="V49" s="6">
        <f t="shared" si="63"/>
        <v>29.694444444444443</v>
      </c>
      <c r="W49" s="6" t="e">
        <f t="shared" si="63"/>
        <v>#DIV/0!</v>
      </c>
      <c r="X49" s="6">
        <f t="shared" si="63"/>
        <v>-50.945450375977735</v>
      </c>
      <c r="Y49" s="6">
        <f t="shared" si="63"/>
        <v>-29.655743432131121</v>
      </c>
      <c r="Z49" s="6">
        <f t="shared" si="63"/>
        <v>-2.8870233538422383</v>
      </c>
      <c r="AA49" s="6">
        <f t="shared" si="63"/>
        <v>-1.4864133855626018</v>
      </c>
      <c r="AB49" s="6">
        <f t="shared" si="63"/>
        <v>24.123059308962372</v>
      </c>
      <c r="AC49" s="6">
        <f t="shared" si="63"/>
        <v>38.594443650555796</v>
      </c>
      <c r="AD49" s="6">
        <f t="shared" si="63"/>
        <v>-6.0480822439631732</v>
      </c>
      <c r="AE49" s="6">
        <f t="shared" si="63"/>
        <v>1.097209109121563</v>
      </c>
      <c r="AF49" s="6">
        <f t="shared" si="63"/>
        <v>25.565704567367259</v>
      </c>
      <c r="AG49" s="6">
        <f t="shared" si="63"/>
        <v>13.155018634234873</v>
      </c>
      <c r="AH49" s="6">
        <f t="shared" si="63"/>
        <v>14.388629617090752</v>
      </c>
      <c r="AI49" s="6">
        <f t="shared" si="63"/>
        <v>13.003350238698715</v>
      </c>
      <c r="AJ49" s="6">
        <f t="shared" si="63"/>
        <v>13.599213277389502</v>
      </c>
      <c r="AK49" s="6">
        <f t="shared" si="63"/>
        <v>-27.829405720650371</v>
      </c>
      <c r="AL49" s="6" t="e">
        <f t="shared" si="63"/>
        <v>#DIV/0!</v>
      </c>
      <c r="AM49" s="6" t="e">
        <f t="shared" si="63"/>
        <v>#DIV/0!</v>
      </c>
      <c r="AN49" s="6">
        <f t="shared" si="63"/>
        <v>5.6205230047091037</v>
      </c>
      <c r="AO49" s="6">
        <f t="shared" si="63"/>
        <v>39.60889803517469</v>
      </c>
      <c r="AP49" s="6">
        <f t="shared" si="63"/>
        <v>77.163498456621767</v>
      </c>
      <c r="AQ49" s="6" t="e">
        <f t="shared" si="63"/>
        <v>#DIV/0!</v>
      </c>
      <c r="AR49" s="6">
        <f t="shared" si="63"/>
        <v>-27.829405720650371</v>
      </c>
      <c r="AS49" s="6">
        <f t="shared" si="63"/>
        <v>20.410363191318517</v>
      </c>
      <c r="AT49" s="6">
        <f t="shared" si="63"/>
        <v>6.8716104775085505</v>
      </c>
      <c r="AU49" s="6">
        <f t="shared" si="63"/>
        <v>13.515666163341447</v>
      </c>
    </row>
    <row r="50" spans="2:47" s="14" customFormat="1">
      <c r="C50" s="14">
        <f>_xlfn.STDEV.S(C39:C44,C23:C34)</f>
        <v>9.5193301791052267</v>
      </c>
      <c r="D50" s="14">
        <f t="shared" ref="D50:AU50" si="64">_xlfn.STDEV.S(D39:D44,D23:D34)</f>
        <v>31.825545991114321</v>
      </c>
      <c r="E50" s="14">
        <f t="shared" si="64"/>
        <v>11.613464126590642</v>
      </c>
      <c r="F50" s="14">
        <f t="shared" si="64"/>
        <v>7.2097995222007905</v>
      </c>
      <c r="G50" s="14">
        <f t="shared" si="64"/>
        <v>13.061850102668272</v>
      </c>
      <c r="H50" s="14">
        <f t="shared" si="64"/>
        <v>4.7959167000130485</v>
      </c>
      <c r="I50" s="14">
        <f t="shared" si="64"/>
        <v>4.7371735626195939</v>
      </c>
      <c r="J50" s="14">
        <f t="shared" si="64"/>
        <v>4.9131250861175229</v>
      </c>
      <c r="K50" s="14">
        <f t="shared" si="64"/>
        <v>20.057922660083968</v>
      </c>
      <c r="L50" s="14">
        <f t="shared" si="64"/>
        <v>17.147362604762314</v>
      </c>
      <c r="M50" s="14">
        <f t="shared" si="64"/>
        <v>13.314750803582845</v>
      </c>
      <c r="N50" s="14">
        <f t="shared" si="64"/>
        <v>10.722471973792146</v>
      </c>
      <c r="O50" s="14">
        <f t="shared" si="64"/>
        <v>9.7405010242461891</v>
      </c>
      <c r="P50" s="14">
        <f t="shared" si="64"/>
        <v>7.202007910127934</v>
      </c>
      <c r="Q50" s="14">
        <f t="shared" si="64"/>
        <v>11.348769604336692</v>
      </c>
      <c r="R50" s="14">
        <f t="shared" si="64"/>
        <v>8.1077081231036487</v>
      </c>
      <c r="S50" s="14">
        <f t="shared" si="64"/>
        <v>7.0036106986125137</v>
      </c>
      <c r="T50" s="14">
        <f t="shared" si="64"/>
        <v>10.627771542488682</v>
      </c>
      <c r="U50" s="14">
        <f t="shared" si="64"/>
        <v>10.808077649779376</v>
      </c>
      <c r="V50" s="14">
        <f t="shared" si="64"/>
        <v>10.174016950793469</v>
      </c>
      <c r="W50" s="14" t="e">
        <f t="shared" si="64"/>
        <v>#DIV/0!</v>
      </c>
      <c r="X50" s="14">
        <f t="shared" si="64"/>
        <v>54.729087935350286</v>
      </c>
      <c r="Y50" s="14">
        <f t="shared" si="64"/>
        <v>50.989148772144823</v>
      </c>
      <c r="Z50" s="14">
        <f t="shared" si="64"/>
        <v>38.886435231243595</v>
      </c>
      <c r="AA50" s="14">
        <f t="shared" si="64"/>
        <v>33.766458513384016</v>
      </c>
      <c r="AB50" s="14">
        <f t="shared" si="64"/>
        <v>22.656019369705167</v>
      </c>
      <c r="AC50" s="14">
        <f t="shared" si="64"/>
        <v>18.483993013677608</v>
      </c>
      <c r="AD50" s="14">
        <f t="shared" si="64"/>
        <v>33.505228902666843</v>
      </c>
      <c r="AE50" s="14">
        <f t="shared" si="64"/>
        <v>24.001281372484168</v>
      </c>
      <c r="AF50" s="14">
        <f t="shared" si="64"/>
        <v>24.489517863655639</v>
      </c>
      <c r="AG50" s="14">
        <f t="shared" si="64"/>
        <v>27.239227975177108</v>
      </c>
      <c r="AH50" s="14">
        <f t="shared" si="64"/>
        <v>21.871508926559901</v>
      </c>
      <c r="AI50" s="14">
        <f t="shared" si="64"/>
        <v>26.981831969604954</v>
      </c>
      <c r="AJ50" s="14">
        <f t="shared" si="64"/>
        <v>19.795648811221024</v>
      </c>
      <c r="AK50" s="14">
        <f t="shared" si="64"/>
        <v>44.210738142540137</v>
      </c>
      <c r="AL50" s="14" t="e">
        <f t="shared" si="64"/>
        <v>#DIV/0!</v>
      </c>
      <c r="AM50" s="14" t="e">
        <f t="shared" si="64"/>
        <v>#DIV/0!</v>
      </c>
      <c r="AN50" s="14">
        <f t="shared" si="64"/>
        <v>81.213464930326396</v>
      </c>
      <c r="AO50" s="14">
        <f t="shared" si="64"/>
        <v>57.100671964039428</v>
      </c>
      <c r="AP50" s="14">
        <f t="shared" si="64"/>
        <v>58.486031872215349</v>
      </c>
      <c r="AQ50" s="14" t="e">
        <f t="shared" si="64"/>
        <v>#DIV/0!</v>
      </c>
      <c r="AR50" s="14">
        <f t="shared" si="64"/>
        <v>44.210738142540137</v>
      </c>
      <c r="AS50" s="14">
        <f t="shared" si="64"/>
        <v>20.423289642072714</v>
      </c>
      <c r="AT50" s="14">
        <f t="shared" si="64"/>
        <v>23.70512619498113</v>
      </c>
      <c r="AU50" s="14">
        <f t="shared" si="64"/>
        <v>20.208934544027731</v>
      </c>
    </row>
    <row r="51" spans="2:47" s="6" customFormat="1">
      <c r="B51" s="6" t="s">
        <v>70</v>
      </c>
      <c r="C51" s="6">
        <f>AVERAGE(C14:C18,C2:C9)</f>
        <v>86.692307692307693</v>
      </c>
      <c r="D51" s="6">
        <f t="shared" ref="D51:AU51" si="65">AVERAGE(D14:D18,D2:D9)</f>
        <v>133.83333333333334</v>
      </c>
      <c r="E51" s="6">
        <f t="shared" si="65"/>
        <v>84.012820512820497</v>
      </c>
      <c r="F51" s="6">
        <f t="shared" si="65"/>
        <v>78.051282051282044</v>
      </c>
      <c r="G51" s="6">
        <f t="shared" si="65"/>
        <v>12.782051282051283</v>
      </c>
      <c r="H51" s="6">
        <f t="shared" si="65"/>
        <v>9.7948717951282038</v>
      </c>
      <c r="I51" s="6">
        <f t="shared" si="65"/>
        <v>11.051282051282051</v>
      </c>
      <c r="J51" s="6">
        <f t="shared" si="65"/>
        <v>11.961538461538463</v>
      </c>
      <c r="K51" s="6">
        <f t="shared" si="65"/>
        <v>80.397435897435898</v>
      </c>
      <c r="L51" s="6">
        <f t="shared" si="65"/>
        <v>77.21794871794873</v>
      </c>
      <c r="M51" s="6">
        <f t="shared" si="65"/>
        <v>66.833333333333329</v>
      </c>
      <c r="N51" s="6">
        <f t="shared" si="65"/>
        <v>70.166666666666671</v>
      </c>
      <c r="O51" s="6">
        <f t="shared" si="65"/>
        <v>62.687179487179478</v>
      </c>
      <c r="P51" s="6">
        <f t="shared" si="65"/>
        <v>55.538461538461533</v>
      </c>
      <c r="Q51" s="6">
        <f t="shared" si="65"/>
        <v>68.410256410256409</v>
      </c>
      <c r="R51" s="6">
        <f t="shared" si="65"/>
        <v>59.166666666666671</v>
      </c>
      <c r="S51" s="6">
        <f t="shared" si="65"/>
        <v>52.256410256410263</v>
      </c>
      <c r="T51" s="6">
        <f t="shared" si="65"/>
        <v>65.256410256410263</v>
      </c>
      <c r="U51" s="6">
        <f t="shared" si="65"/>
        <v>64.256410256410248</v>
      </c>
      <c r="V51" s="6">
        <f t="shared" si="65"/>
        <v>55.564102564102576</v>
      </c>
      <c r="W51" s="6" t="e">
        <f t="shared" si="65"/>
        <v>#DIV/0!</v>
      </c>
      <c r="X51" s="6">
        <f t="shared" si="65"/>
        <v>-1.7216452879775539</v>
      </c>
      <c r="Y51" s="6">
        <f t="shared" si="65"/>
        <v>1.7579657548795069</v>
      </c>
      <c r="Z51" s="6">
        <f t="shared" si="65"/>
        <v>13.005496071824732</v>
      </c>
      <c r="AA51" s="6">
        <f t="shared" si="65"/>
        <v>12.542063210054049</v>
      </c>
      <c r="AB51" s="6">
        <f t="shared" si="65"/>
        <v>24.650658709609065</v>
      </c>
      <c r="AC51" s="6">
        <f t="shared" si="65"/>
        <v>31.77682139265298</v>
      </c>
      <c r="AD51" s="6">
        <f t="shared" si="65"/>
        <v>15.903372464556453</v>
      </c>
      <c r="AE51" s="6">
        <f t="shared" si="65"/>
        <v>26.469757024379053</v>
      </c>
      <c r="AF51" s="6">
        <f t="shared" si="65"/>
        <v>38.178747667118628</v>
      </c>
      <c r="AG51" s="6">
        <f t="shared" si="65"/>
        <v>18.548752626440496</v>
      </c>
      <c r="AH51" s="6">
        <f t="shared" si="65"/>
        <v>19.94256337614447</v>
      </c>
      <c r="AI51" s="6">
        <f t="shared" si="65"/>
        <v>33.09588385790083</v>
      </c>
      <c r="AJ51" s="6">
        <f t="shared" si="65"/>
        <v>24.567624480984005</v>
      </c>
      <c r="AK51" s="6">
        <f t="shared" si="65"/>
        <v>4.3472721795755609</v>
      </c>
      <c r="AL51" s="6" t="e">
        <f t="shared" si="65"/>
        <v>#DIV/0!</v>
      </c>
      <c r="AM51" s="6" t="e">
        <f t="shared" si="65"/>
        <v>#DIV/0!</v>
      </c>
      <c r="AN51" s="6">
        <f t="shared" si="65"/>
        <v>46.994188301051011</v>
      </c>
      <c r="AO51" s="6">
        <f t="shared" si="65"/>
        <v>71.062979110132588</v>
      </c>
      <c r="AP51" s="6">
        <f t="shared" si="65"/>
        <v>103.05145291767244</v>
      </c>
      <c r="AQ51" s="6" t="e">
        <f t="shared" si="65"/>
        <v>#DIV/0!</v>
      </c>
      <c r="AR51" s="6">
        <f t="shared" si="65"/>
        <v>4.3472721795755609</v>
      </c>
      <c r="AS51" s="6">
        <f t="shared" si="65"/>
        <v>22.98984777077203</v>
      </c>
      <c r="AT51" s="6">
        <f t="shared" si="65"/>
        <v>26.850625718684714</v>
      </c>
      <c r="AU51" s="6">
        <f t="shared" si="65"/>
        <v>23.862399953495263</v>
      </c>
    </row>
    <row r="52" spans="2:47" s="14" customFormat="1">
      <c r="C52" s="14">
        <f>_xlfn.STDEV.S(C14:C18,C2:C9)</f>
        <v>5.8932817029876681</v>
      </c>
      <c r="D52" s="14">
        <f t="shared" ref="D52:AU52" si="66">_xlfn.STDEV.S(D14:D18,D2:D9)</f>
        <v>44.120625897981434</v>
      </c>
      <c r="E52" s="14">
        <f t="shared" si="66"/>
        <v>34.638908594295977</v>
      </c>
      <c r="F52" s="14">
        <f t="shared" si="66"/>
        <v>24.370442082437698</v>
      </c>
      <c r="G52" s="14">
        <f t="shared" si="66"/>
        <v>21.931436153108891</v>
      </c>
      <c r="H52" s="14">
        <f t="shared" si="66"/>
        <v>10.389220252421557</v>
      </c>
      <c r="I52" s="14">
        <f t="shared" si="66"/>
        <v>12.707424305445713</v>
      </c>
      <c r="J52" s="14">
        <f t="shared" si="66"/>
        <v>10.218708751452333</v>
      </c>
      <c r="K52" s="14">
        <f t="shared" si="66"/>
        <v>29.530707374911938</v>
      </c>
      <c r="L52" s="14">
        <f t="shared" si="66"/>
        <v>26.177756373969959</v>
      </c>
      <c r="M52" s="14">
        <f t="shared" si="66"/>
        <v>22.226110770892895</v>
      </c>
      <c r="N52" s="14">
        <f t="shared" si="66"/>
        <v>25.289069517027244</v>
      </c>
      <c r="O52" s="14">
        <f t="shared" si="66"/>
        <v>26.586666591655337</v>
      </c>
      <c r="P52" s="14">
        <f t="shared" si="66"/>
        <v>25.932350903106045</v>
      </c>
      <c r="Q52" s="14">
        <f t="shared" si="66"/>
        <v>28.319900033222897</v>
      </c>
      <c r="R52" s="14">
        <f t="shared" si="66"/>
        <v>24.665634362783326</v>
      </c>
      <c r="S52" s="14">
        <f t="shared" si="66"/>
        <v>25.046772486007292</v>
      </c>
      <c r="T52" s="14">
        <f t="shared" si="66"/>
        <v>22.371714054662597</v>
      </c>
      <c r="U52" s="14">
        <f t="shared" si="66"/>
        <v>25.495607408943957</v>
      </c>
      <c r="V52" s="14">
        <f t="shared" si="66"/>
        <v>23.2731901931467</v>
      </c>
      <c r="W52" s="14" t="e">
        <f t="shared" si="66"/>
        <v>#DIV/0!</v>
      </c>
      <c r="X52" s="14">
        <f t="shared" si="66"/>
        <v>33.920939378382982</v>
      </c>
      <c r="Y52" s="14">
        <f t="shared" si="66"/>
        <v>30.542308885504973</v>
      </c>
      <c r="Z52" s="14">
        <f t="shared" si="66"/>
        <v>29.571135293073556</v>
      </c>
      <c r="AA52" s="14">
        <f t="shared" si="66"/>
        <v>16.771491758143874</v>
      </c>
      <c r="AB52" s="14">
        <f t="shared" si="66"/>
        <v>12.203084181446055</v>
      </c>
      <c r="AC52" s="14">
        <f t="shared" si="66"/>
        <v>22.256139627386563</v>
      </c>
      <c r="AD52" s="14">
        <f t="shared" si="66"/>
        <v>17.959427718077634</v>
      </c>
      <c r="AE52" s="14">
        <f t="shared" si="66"/>
        <v>21.304378651719396</v>
      </c>
      <c r="AF52" s="14">
        <f t="shared" si="66"/>
        <v>14.551839955821016</v>
      </c>
      <c r="AG52" s="14">
        <f t="shared" si="66"/>
        <v>16.361343393648522</v>
      </c>
      <c r="AH52" s="14">
        <f t="shared" si="66"/>
        <v>21.100688416287039</v>
      </c>
      <c r="AI52" s="14">
        <f t="shared" si="66"/>
        <v>12.062847915001621</v>
      </c>
      <c r="AJ52" s="14">
        <f t="shared" si="66"/>
        <v>11.7714972818092</v>
      </c>
      <c r="AK52" s="14">
        <f t="shared" si="66"/>
        <v>28.760292159145642</v>
      </c>
      <c r="AL52" s="14" t="e">
        <f t="shared" si="66"/>
        <v>#DIV/0!</v>
      </c>
      <c r="AM52" s="14" t="e">
        <f t="shared" si="66"/>
        <v>#DIV/0!</v>
      </c>
      <c r="AN52" s="14">
        <f t="shared" si="66"/>
        <v>42.288165046190308</v>
      </c>
      <c r="AO52" s="14">
        <f t="shared" si="66"/>
        <v>43.358038374868094</v>
      </c>
      <c r="AP52" s="14">
        <f t="shared" si="66"/>
        <v>37.224158438851333</v>
      </c>
      <c r="AQ52" s="14" t="e">
        <f t="shared" si="66"/>
        <v>#DIV/0!</v>
      </c>
      <c r="AR52" s="14">
        <f t="shared" si="66"/>
        <v>28.760292159145642</v>
      </c>
      <c r="AS52" s="14">
        <f t="shared" si="66"/>
        <v>14.236616332581795</v>
      </c>
      <c r="AT52" s="14">
        <f t="shared" si="66"/>
        <v>14.553013982311926</v>
      </c>
      <c r="AU52" s="14">
        <f t="shared" si="66"/>
        <v>13.007833771494123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9"/>
  <sheetViews>
    <sheetView tabSelected="1"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" defaultRowHeight="15" x14ac:dyDescent="0"/>
  <cols>
    <col min="2" max="2" width="12.6640625" bestFit="1" customWidth="1"/>
    <col min="3" max="3" width="12.6640625" customWidth="1"/>
    <col min="4" max="6" width="15" bestFit="1" customWidth="1"/>
    <col min="7" max="10" width="13.83203125" bestFit="1" customWidth="1"/>
    <col min="11" max="18" width="15" bestFit="1" customWidth="1"/>
    <col min="19" max="20" width="13.83203125" bestFit="1" customWidth="1"/>
    <col min="21" max="21" width="15" bestFit="1" customWidth="1"/>
    <col min="22" max="22" width="13.83203125" bestFit="1" customWidth="1"/>
    <col min="24" max="25" width="15.5" bestFit="1" customWidth="1"/>
    <col min="26" max="27" width="14.5" bestFit="1" customWidth="1"/>
    <col min="28" max="29" width="13.83203125" bestFit="1" customWidth="1"/>
    <col min="30" max="35" width="14.5" bestFit="1" customWidth="1"/>
    <col min="36" max="36" width="14.5" style="6" bestFit="1" customWidth="1"/>
    <col min="37" max="37" width="15.5" bestFit="1" customWidth="1"/>
    <col min="40" max="40" width="15.5" bestFit="1" customWidth="1"/>
    <col min="41" max="42" width="15" bestFit="1" customWidth="1"/>
    <col min="44" max="44" width="15.5" bestFit="1" customWidth="1"/>
    <col min="45" max="47" width="14.5" bestFit="1" customWidth="1"/>
  </cols>
  <sheetData>
    <row r="1" spans="1:47" s="3" customFormat="1">
      <c r="A1" s="3" t="s">
        <v>35</v>
      </c>
      <c r="B1" s="3" t="s">
        <v>71</v>
      </c>
      <c r="C1" s="3" t="s">
        <v>68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42</v>
      </c>
      <c r="J1" s="4" t="s">
        <v>43</v>
      </c>
      <c r="K1" s="4" t="s">
        <v>44</v>
      </c>
      <c r="L1" s="4" t="s">
        <v>45</v>
      </c>
      <c r="M1" s="4" t="s">
        <v>46</v>
      </c>
      <c r="N1" s="4" t="s">
        <v>47</v>
      </c>
      <c r="O1" s="4" t="s">
        <v>48</v>
      </c>
      <c r="P1" s="4" t="s">
        <v>49</v>
      </c>
      <c r="Q1" s="4" t="s">
        <v>50</v>
      </c>
      <c r="R1" s="4" t="s">
        <v>51</v>
      </c>
      <c r="S1" s="4" t="s">
        <v>52</v>
      </c>
      <c r="T1" s="4" t="s">
        <v>53</v>
      </c>
      <c r="U1" s="4" t="s">
        <v>54</v>
      </c>
      <c r="V1" s="4" t="s">
        <v>55</v>
      </c>
      <c r="X1" s="4" t="s">
        <v>44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49</v>
      </c>
      <c r="AD1" s="4" t="s">
        <v>50</v>
      </c>
      <c r="AE1" s="4" t="s">
        <v>51</v>
      </c>
      <c r="AF1" s="4" t="s">
        <v>52</v>
      </c>
      <c r="AG1" s="4" t="s">
        <v>53</v>
      </c>
      <c r="AH1" s="4" t="s">
        <v>54</v>
      </c>
      <c r="AI1" s="4" t="s">
        <v>55</v>
      </c>
      <c r="AJ1" s="5" t="s">
        <v>56</v>
      </c>
      <c r="AK1" s="3" t="s">
        <v>57</v>
      </c>
      <c r="AN1" s="3" t="s">
        <v>58</v>
      </c>
      <c r="AO1" s="3" t="s">
        <v>59</v>
      </c>
      <c r="AP1" s="3" t="s">
        <v>60</v>
      </c>
      <c r="AR1" s="3" t="s">
        <v>61</v>
      </c>
      <c r="AS1" s="3" t="s">
        <v>62</v>
      </c>
      <c r="AT1" s="3" t="s">
        <v>63</v>
      </c>
      <c r="AU1" s="3" t="s">
        <v>64</v>
      </c>
    </row>
    <row r="2" spans="1:47">
      <c r="A2" s="1" t="s">
        <v>0</v>
      </c>
      <c r="B2" t="s">
        <v>31</v>
      </c>
      <c r="C2">
        <v>96</v>
      </c>
      <c r="D2" s="7">
        <v>144.16666666666666</v>
      </c>
      <c r="E2" s="7">
        <v>47.333333333333336</v>
      </c>
      <c r="F2" s="7">
        <v>66</v>
      </c>
      <c r="G2" s="7">
        <v>84.666666666666671</v>
      </c>
      <c r="H2" s="7">
        <v>41.166666669999998</v>
      </c>
      <c r="I2" s="7">
        <v>51.666666666666664</v>
      </c>
      <c r="J2" s="7">
        <v>41.5</v>
      </c>
      <c r="K2" s="7">
        <v>24.833333333333332</v>
      </c>
      <c r="L2" s="7">
        <v>33.666666666666664</v>
      </c>
      <c r="M2" s="7">
        <v>47.5</v>
      </c>
      <c r="N2" s="7">
        <v>46.333333333333336</v>
      </c>
      <c r="O2" s="7">
        <v>40.333333333333336</v>
      </c>
      <c r="P2" s="7">
        <v>47</v>
      </c>
      <c r="Q2" s="7">
        <v>46.5</v>
      </c>
      <c r="R2" s="7">
        <v>33.666666666666664</v>
      </c>
      <c r="S2" s="7">
        <v>29.833333333333332</v>
      </c>
      <c r="T2" s="7">
        <v>42.666666666666664</v>
      </c>
      <c r="U2" s="7">
        <v>58.333333333333336</v>
      </c>
      <c r="V2" s="7">
        <v>38.666666666666664</v>
      </c>
      <c r="W2" s="7"/>
      <c r="X2" s="7">
        <f t="shared" ref="X2:AI13" si="0">100-(100*K2/$E2)</f>
        <v>47.535211267605639</v>
      </c>
      <c r="Y2" s="7">
        <f t="shared" si="0"/>
        <v>28.873239436619727</v>
      </c>
      <c r="Z2" s="7">
        <f t="shared" si="0"/>
        <v>-0.35211267605633623</v>
      </c>
      <c r="AA2" s="7">
        <f t="shared" si="0"/>
        <v>2.1126760563380174</v>
      </c>
      <c r="AB2" s="7">
        <f t="shared" si="0"/>
        <v>14.788732394366193</v>
      </c>
      <c r="AC2" s="7">
        <f t="shared" si="0"/>
        <v>0.70422535211268666</v>
      </c>
      <c r="AD2" s="7">
        <f t="shared" si="0"/>
        <v>1.7605633802816953</v>
      </c>
      <c r="AE2" s="7">
        <f t="shared" si="0"/>
        <v>28.873239436619727</v>
      </c>
      <c r="AF2" s="7">
        <f t="shared" si="0"/>
        <v>36.971830985915503</v>
      </c>
      <c r="AG2" s="7">
        <f t="shared" si="0"/>
        <v>9.8591549295774854</v>
      </c>
      <c r="AH2" s="7">
        <f t="shared" si="0"/>
        <v>-23.239436619718319</v>
      </c>
      <c r="AI2" s="7">
        <f t="shared" si="0"/>
        <v>18.309859154929583</v>
      </c>
      <c r="AJ2" s="8">
        <f>AVERAGE(AA2:AI2)</f>
        <v>10.015649452269175</v>
      </c>
      <c r="AK2" s="7">
        <f>AVERAGE(X2:Z2)</f>
        <v>25.352112676056347</v>
      </c>
      <c r="AL2" s="7"/>
      <c r="AM2" s="7"/>
      <c r="AN2" s="7">
        <f>AVERAGE(AA2+AD2+AG2)</f>
        <v>13.732394366197198</v>
      </c>
      <c r="AO2" s="7">
        <f>AVERAGE(AB2+AE2+AH2)</f>
        <v>20.422535211267601</v>
      </c>
      <c r="AP2" s="7">
        <f>AVERAGE(AC2+AF2+AI2)</f>
        <v>55.985915492957773</v>
      </c>
      <c r="AQ2" s="7"/>
      <c r="AR2" s="7">
        <f>AVERAGE(X2:Z2)</f>
        <v>25.352112676056347</v>
      </c>
      <c r="AS2" s="7">
        <f>AVERAGE(AA2:AC2)</f>
        <v>5.8685446009389652</v>
      </c>
      <c r="AT2" s="7">
        <f>AVERAGE(AD2:AF2)</f>
        <v>22.535211267605643</v>
      </c>
      <c r="AU2" s="7">
        <f>AVERAGE(AG2:AI2)</f>
        <v>1.6431924882629165</v>
      </c>
    </row>
    <row r="3" spans="1:47">
      <c r="A3" s="1" t="s">
        <v>1</v>
      </c>
      <c r="B3" t="s">
        <v>31</v>
      </c>
      <c r="C3">
        <v>94</v>
      </c>
      <c r="D3" s="7">
        <v>80.666666666666671</v>
      </c>
      <c r="E3" s="7">
        <v>30.166666666666668</v>
      </c>
      <c r="F3" s="7">
        <v>59.666666666666664</v>
      </c>
      <c r="G3" s="7">
        <v>4</v>
      </c>
      <c r="H3" s="7">
        <v>2</v>
      </c>
      <c r="I3" s="7">
        <v>3</v>
      </c>
      <c r="J3" s="7">
        <v>5</v>
      </c>
      <c r="K3" s="7">
        <v>57.333333333333336</v>
      </c>
      <c r="L3" s="7">
        <v>56</v>
      </c>
      <c r="M3" s="7">
        <v>50</v>
      </c>
      <c r="N3" s="7">
        <v>28.166666666666668</v>
      </c>
      <c r="O3" s="7">
        <v>18.833333333333332</v>
      </c>
      <c r="P3" s="7">
        <v>15.833333333333334</v>
      </c>
      <c r="Q3" s="7">
        <v>28.333333333333332</v>
      </c>
      <c r="R3" s="7">
        <v>27.333333333333332</v>
      </c>
      <c r="S3" s="7">
        <v>15.166666666666666</v>
      </c>
      <c r="T3" s="7">
        <v>36.333333333333336</v>
      </c>
      <c r="U3" s="7">
        <v>28.666666666666668</v>
      </c>
      <c r="V3" s="7">
        <v>21.166666666666668</v>
      </c>
      <c r="W3" s="7"/>
      <c r="X3" s="7">
        <f t="shared" si="0"/>
        <v>-90.055248618784532</v>
      </c>
      <c r="Y3" s="7">
        <f t="shared" si="0"/>
        <v>-85.635359116022101</v>
      </c>
      <c r="Z3" s="7">
        <f t="shared" si="0"/>
        <v>-65.745856353591165</v>
      </c>
      <c r="AA3" s="7">
        <f t="shared" si="0"/>
        <v>6.6298342541436455</v>
      </c>
      <c r="AB3" s="7">
        <f t="shared" si="0"/>
        <v>37.569060773480665</v>
      </c>
      <c r="AC3" s="7">
        <f t="shared" si="0"/>
        <v>47.513812154696133</v>
      </c>
      <c r="AD3" s="7">
        <f t="shared" si="0"/>
        <v>6.0773480662983559</v>
      </c>
      <c r="AE3" s="7">
        <f t="shared" si="0"/>
        <v>9.3922651933701786</v>
      </c>
      <c r="AF3" s="7">
        <f t="shared" si="0"/>
        <v>49.723756906077355</v>
      </c>
      <c r="AG3" s="7">
        <f t="shared" si="0"/>
        <v>-20.44198895027624</v>
      </c>
      <c r="AH3" s="7">
        <f t="shared" si="0"/>
        <v>4.9723756906077341</v>
      </c>
      <c r="AI3" s="7">
        <f t="shared" si="0"/>
        <v>29.834254143646405</v>
      </c>
      <c r="AJ3" s="8">
        <f t="shared" ref="AJ3:AJ9" si="1">AVERAGE(AA3:AI3)</f>
        <v>19.030079803560469</v>
      </c>
      <c r="AK3" s="7">
        <f t="shared" ref="AK3:AK36" si="2">AVERAGE(X3:Z3)</f>
        <v>-80.478821362799266</v>
      </c>
      <c r="AL3" s="7"/>
      <c r="AM3" s="7"/>
      <c r="AN3" s="7">
        <f t="shared" ref="AN3:AP36" si="3">AVERAGE(AA3+AD3+AG3)</f>
        <v>-7.7348066298342388</v>
      </c>
      <c r="AO3" s="7">
        <f t="shared" si="3"/>
        <v>51.933701657458577</v>
      </c>
      <c r="AP3" s="7">
        <f t="shared" si="3"/>
        <v>127.0718232044199</v>
      </c>
      <c r="AQ3" s="7"/>
      <c r="AR3" s="7">
        <f t="shared" ref="AR3:AR36" si="4">AVERAGE(X3:Z3)</f>
        <v>-80.478821362799266</v>
      </c>
      <c r="AS3" s="7">
        <f t="shared" ref="AS3:AS36" si="5">AVERAGE(AA3:AC3)</f>
        <v>30.570902394106813</v>
      </c>
      <c r="AT3" s="7">
        <f t="shared" ref="AT3:AT36" si="6">AVERAGE(AD3:AF3)</f>
        <v>21.731123388581963</v>
      </c>
      <c r="AU3" s="7">
        <f t="shared" ref="AU3:AU36" si="7">AVERAGE(AG3:AI3)</f>
        <v>4.7882136279926328</v>
      </c>
    </row>
    <row r="4" spans="1:47">
      <c r="A4" s="1" t="s">
        <v>2</v>
      </c>
      <c r="B4" t="s">
        <v>31</v>
      </c>
      <c r="C4">
        <v>93</v>
      </c>
      <c r="D4" s="9">
        <v>178.16666666666666</v>
      </c>
      <c r="E4" s="9">
        <v>141.33333333333334</v>
      </c>
      <c r="F4" s="9">
        <v>76.666666666666671</v>
      </c>
      <c r="G4" s="9">
        <v>9.6666666666666661</v>
      </c>
      <c r="H4" s="9">
        <v>10.666666666666666</v>
      </c>
      <c r="I4" s="9">
        <v>10.666666666666666</v>
      </c>
      <c r="J4" s="9">
        <v>12</v>
      </c>
      <c r="K4" s="9">
        <v>93.666666666666671</v>
      </c>
      <c r="L4" s="9">
        <v>113.5</v>
      </c>
      <c r="M4" s="9">
        <v>65.666666666666671</v>
      </c>
      <c r="N4" s="9">
        <v>76.833333333333329</v>
      </c>
      <c r="O4" s="9">
        <v>75.666666666666671</v>
      </c>
      <c r="P4" s="9">
        <v>51</v>
      </c>
      <c r="Q4" s="9">
        <v>73.666666666666671</v>
      </c>
      <c r="R4" s="9">
        <v>69.333333333333329</v>
      </c>
      <c r="S4" s="9">
        <v>73.666666666666671</v>
      </c>
      <c r="T4" s="9">
        <v>96.666666666666671</v>
      </c>
      <c r="U4" s="9">
        <v>85.5</v>
      </c>
      <c r="V4" s="9">
        <v>94</v>
      </c>
      <c r="W4" s="7"/>
      <c r="X4" s="7">
        <f t="shared" si="0"/>
        <v>33.726415094339615</v>
      </c>
      <c r="Y4" s="7">
        <f t="shared" si="0"/>
        <v>19.693396226415103</v>
      </c>
      <c r="Z4" s="7">
        <f t="shared" si="0"/>
        <v>53.537735849056602</v>
      </c>
      <c r="AA4" s="7">
        <f t="shared" si="0"/>
        <v>45.636792452830193</v>
      </c>
      <c r="AB4" s="7">
        <f t="shared" si="0"/>
        <v>46.462264150943398</v>
      </c>
      <c r="AC4" s="7">
        <f t="shared" si="0"/>
        <v>63.915094339622641</v>
      </c>
      <c r="AD4" s="7">
        <f t="shared" si="0"/>
        <v>47.877358490566039</v>
      </c>
      <c r="AE4" s="7">
        <f t="shared" si="0"/>
        <v>50.943396226415096</v>
      </c>
      <c r="AF4" s="7">
        <f t="shared" si="0"/>
        <v>47.877358490566039</v>
      </c>
      <c r="AG4" s="7">
        <f t="shared" si="0"/>
        <v>31.603773584905653</v>
      </c>
      <c r="AH4" s="7">
        <f t="shared" si="0"/>
        <v>39.504716981132077</v>
      </c>
      <c r="AI4" s="7">
        <f t="shared" si="0"/>
        <v>33.49056603773586</v>
      </c>
      <c r="AJ4" s="8">
        <f t="shared" si="1"/>
        <v>45.256813417190777</v>
      </c>
      <c r="AK4" s="7">
        <f t="shared" si="2"/>
        <v>35.65251572327044</v>
      </c>
      <c r="AL4" s="7"/>
      <c r="AM4" s="7"/>
      <c r="AN4" s="7">
        <f t="shared" si="3"/>
        <v>125.11792452830188</v>
      </c>
      <c r="AO4" s="7">
        <f t="shared" si="3"/>
        <v>136.91037735849056</v>
      </c>
      <c r="AP4" s="7">
        <f t="shared" si="3"/>
        <v>145.28301886792454</v>
      </c>
      <c r="AQ4" s="7"/>
      <c r="AR4" s="7">
        <f t="shared" si="4"/>
        <v>35.65251572327044</v>
      </c>
      <c r="AS4" s="7">
        <f t="shared" si="5"/>
        <v>52.004716981132077</v>
      </c>
      <c r="AT4" s="7">
        <f t="shared" si="6"/>
        <v>48.899371069182394</v>
      </c>
      <c r="AU4" s="7">
        <f t="shared" si="7"/>
        <v>34.866352201257861</v>
      </c>
    </row>
    <row r="5" spans="1:47">
      <c r="A5" s="1" t="s">
        <v>3</v>
      </c>
      <c r="B5" t="s">
        <v>31</v>
      </c>
      <c r="C5">
        <v>92</v>
      </c>
      <c r="D5" s="9">
        <v>179.5</v>
      </c>
      <c r="E5" s="9">
        <v>101.66666666666667</v>
      </c>
      <c r="F5" s="9">
        <v>111.66666666666667</v>
      </c>
      <c r="G5" s="9">
        <v>9.8333333333333339</v>
      </c>
      <c r="H5" s="9">
        <v>12.5</v>
      </c>
      <c r="I5" s="9">
        <v>10.666666666666666</v>
      </c>
      <c r="J5" s="9">
        <v>15.166666666666666</v>
      </c>
      <c r="K5" s="9">
        <v>97.166666666666671</v>
      </c>
      <c r="L5" s="9">
        <v>81.833333333333329</v>
      </c>
      <c r="M5" s="9">
        <v>94.166666666666671</v>
      </c>
      <c r="N5" s="9">
        <v>93.5</v>
      </c>
      <c r="O5" s="9">
        <v>77.166666666666671</v>
      </c>
      <c r="P5" s="9">
        <v>81</v>
      </c>
      <c r="Q5" s="9">
        <v>120.16666666666667</v>
      </c>
      <c r="R5" s="9">
        <v>87.833333333333329</v>
      </c>
      <c r="S5" s="9">
        <v>75.666666666666671</v>
      </c>
      <c r="T5" s="9">
        <v>90.5</v>
      </c>
      <c r="U5" s="9">
        <v>109.16666666666667</v>
      </c>
      <c r="V5" s="9">
        <v>70.833333333333329</v>
      </c>
      <c r="W5" s="7"/>
      <c r="X5" s="7">
        <f t="shared" si="0"/>
        <v>4.4262295081967125</v>
      </c>
      <c r="Y5" s="7">
        <f t="shared" si="0"/>
        <v>19.508196721311478</v>
      </c>
      <c r="Z5" s="7">
        <f t="shared" si="0"/>
        <v>7.3770491803278588</v>
      </c>
      <c r="AA5" s="7">
        <f t="shared" si="0"/>
        <v>8.0327868852459119</v>
      </c>
      <c r="AB5" s="7">
        <f t="shared" si="0"/>
        <v>24.098360655737707</v>
      </c>
      <c r="AC5" s="7">
        <f t="shared" si="0"/>
        <v>20.327868852459019</v>
      </c>
      <c r="AD5" s="7">
        <f t="shared" si="0"/>
        <v>-18.196721311475414</v>
      </c>
      <c r="AE5" s="7">
        <f t="shared" si="0"/>
        <v>13.606557377049199</v>
      </c>
      <c r="AF5" s="7">
        <f t="shared" si="0"/>
        <v>25.573770491803273</v>
      </c>
      <c r="AG5" s="7">
        <f t="shared" si="0"/>
        <v>10.983606557377058</v>
      </c>
      <c r="AH5" s="7">
        <f t="shared" si="0"/>
        <v>-7.377049180327873</v>
      </c>
      <c r="AI5" s="7">
        <f t="shared" si="0"/>
        <v>30.327868852459019</v>
      </c>
      <c r="AJ5" s="8">
        <f t="shared" si="1"/>
        <v>11.930783242258656</v>
      </c>
      <c r="AK5" s="7">
        <f t="shared" si="2"/>
        <v>10.43715846994535</v>
      </c>
      <c r="AL5" s="7"/>
      <c r="AM5" s="7"/>
      <c r="AN5" s="7">
        <f t="shared" si="3"/>
        <v>0.81967213114755566</v>
      </c>
      <c r="AO5" s="7">
        <f t="shared" si="3"/>
        <v>30.327868852459034</v>
      </c>
      <c r="AP5" s="7">
        <f t="shared" si="3"/>
        <v>76.229508196721312</v>
      </c>
      <c r="AQ5" s="7"/>
      <c r="AR5" s="7">
        <f t="shared" si="4"/>
        <v>10.43715846994535</v>
      </c>
      <c r="AS5" s="7">
        <f t="shared" si="5"/>
        <v>17.486338797814213</v>
      </c>
      <c r="AT5" s="7">
        <f t="shared" si="6"/>
        <v>6.9945355191256864</v>
      </c>
      <c r="AU5" s="7">
        <f t="shared" si="7"/>
        <v>11.311475409836069</v>
      </c>
    </row>
    <row r="6" spans="1:47">
      <c r="A6" s="2" t="s">
        <v>4</v>
      </c>
      <c r="B6" t="s">
        <v>31</v>
      </c>
      <c r="C6">
        <v>91</v>
      </c>
      <c r="D6" s="9">
        <v>114.16666666666667</v>
      </c>
      <c r="E6" s="9">
        <v>78.166666666666671</v>
      </c>
      <c r="F6" s="9">
        <v>73.833333333333329</v>
      </c>
      <c r="G6" s="9">
        <v>1.8333333333333333</v>
      </c>
      <c r="H6" s="9">
        <v>3</v>
      </c>
      <c r="I6" s="9">
        <v>3.8333333333333335</v>
      </c>
      <c r="J6" s="9">
        <v>3.3333333333333335</v>
      </c>
      <c r="K6" s="9">
        <v>85</v>
      </c>
      <c r="L6" s="9">
        <v>89.166666666666671</v>
      </c>
      <c r="M6" s="9">
        <v>62.166666666666664</v>
      </c>
      <c r="N6" s="9">
        <v>79</v>
      </c>
      <c r="O6" s="9">
        <f>AVERAGE(N1:N6)</f>
        <v>64.766666666666666</v>
      </c>
      <c r="P6" s="9">
        <v>65.166666666666671</v>
      </c>
      <c r="Q6" s="9">
        <v>73.333333333333329</v>
      </c>
      <c r="R6" s="9">
        <v>98.833333333333329</v>
      </c>
      <c r="S6" s="9">
        <v>67.5</v>
      </c>
      <c r="T6" s="9">
        <v>71.833333333333329</v>
      </c>
      <c r="U6" s="9">
        <v>67.666666666666671</v>
      </c>
      <c r="V6" s="9">
        <v>69.333333333333329</v>
      </c>
      <c r="W6" s="7"/>
      <c r="X6" s="7">
        <f t="shared" si="0"/>
        <v>-8.742004264392321</v>
      </c>
      <c r="Y6" s="7">
        <f t="shared" si="0"/>
        <v>-14.072494669509609</v>
      </c>
      <c r="Z6" s="7">
        <f t="shared" si="0"/>
        <v>20.469083155650338</v>
      </c>
      <c r="AA6" s="7">
        <f t="shared" si="0"/>
        <v>-1.0660980810234548</v>
      </c>
      <c r="AB6" s="7">
        <f t="shared" si="0"/>
        <v>17.142857142857139</v>
      </c>
      <c r="AC6" s="7">
        <f t="shared" si="0"/>
        <v>16.631130063965884</v>
      </c>
      <c r="AD6" s="7">
        <f t="shared" si="0"/>
        <v>6.1833688699360465</v>
      </c>
      <c r="AE6" s="7">
        <f t="shared" si="0"/>
        <v>-26.439232409381646</v>
      </c>
      <c r="AF6" s="7">
        <f t="shared" si="0"/>
        <v>13.646055437100216</v>
      </c>
      <c r="AG6" s="7">
        <f t="shared" si="0"/>
        <v>8.1023454157782595</v>
      </c>
      <c r="AH6" s="7">
        <f t="shared" si="0"/>
        <v>13.432835820895519</v>
      </c>
      <c r="AI6" s="7">
        <f t="shared" si="0"/>
        <v>11.300639658848624</v>
      </c>
      <c r="AJ6" s="8">
        <f t="shared" si="1"/>
        <v>6.5482113243307323</v>
      </c>
      <c r="AK6" s="7">
        <f t="shared" si="2"/>
        <v>-0.78180525941719736</v>
      </c>
      <c r="AL6" s="7"/>
      <c r="AM6" s="7"/>
      <c r="AN6" s="7">
        <f t="shared" si="3"/>
        <v>13.219616204690851</v>
      </c>
      <c r="AO6" s="7">
        <f t="shared" si="3"/>
        <v>4.1364605543710127</v>
      </c>
      <c r="AP6" s="7">
        <f t="shared" si="3"/>
        <v>41.577825159914724</v>
      </c>
      <c r="AQ6" s="7"/>
      <c r="AR6" s="7">
        <f t="shared" si="4"/>
        <v>-0.78180525941719736</v>
      </c>
      <c r="AS6" s="7">
        <f t="shared" si="5"/>
        <v>10.902629708599855</v>
      </c>
      <c r="AT6" s="7">
        <f t="shared" si="6"/>
        <v>-2.2032693674484611</v>
      </c>
      <c r="AU6" s="7">
        <f t="shared" si="7"/>
        <v>10.9452736318408</v>
      </c>
    </row>
    <row r="7" spans="1:47">
      <c r="A7" s="2" t="s">
        <v>5</v>
      </c>
      <c r="B7" t="s">
        <v>31</v>
      </c>
      <c r="C7">
        <v>81</v>
      </c>
      <c r="D7" s="7">
        <v>125.66666666666667</v>
      </c>
      <c r="E7" s="7">
        <v>71</v>
      </c>
      <c r="F7" s="7">
        <v>73.666666666666671</v>
      </c>
      <c r="G7" s="7">
        <v>11</v>
      </c>
      <c r="H7" s="7">
        <v>12</v>
      </c>
      <c r="I7" s="7">
        <v>11</v>
      </c>
      <c r="J7" s="7">
        <v>14</v>
      </c>
      <c r="K7" s="7">
        <v>85.666666666666671</v>
      </c>
      <c r="L7" s="7">
        <v>64.833333333333329</v>
      </c>
      <c r="M7" s="7">
        <v>43.5</v>
      </c>
      <c r="N7" s="7">
        <v>63.5</v>
      </c>
      <c r="O7" s="7">
        <v>51.666666666666664</v>
      </c>
      <c r="P7" s="7">
        <v>39.666666666666664</v>
      </c>
      <c r="Q7" s="7">
        <v>52.333333333333336</v>
      </c>
      <c r="R7" s="7">
        <v>46.333333333333336</v>
      </c>
      <c r="S7" s="7">
        <v>52</v>
      </c>
      <c r="T7" s="7">
        <v>53.833333333333336</v>
      </c>
      <c r="U7" s="7">
        <v>59.666666666666664</v>
      </c>
      <c r="V7" s="7">
        <v>46</v>
      </c>
      <c r="W7" s="7"/>
      <c r="X7" s="7">
        <f t="shared" si="0"/>
        <v>-20.657276995305182</v>
      </c>
      <c r="Y7" s="7">
        <f t="shared" si="0"/>
        <v>8.685446009389679</v>
      </c>
      <c r="Z7" s="7">
        <f t="shared" si="0"/>
        <v>38.732394366197184</v>
      </c>
      <c r="AA7" s="7">
        <f t="shared" si="0"/>
        <v>10.563380281690144</v>
      </c>
      <c r="AB7" s="7">
        <f t="shared" si="0"/>
        <v>27.230046948356815</v>
      </c>
      <c r="AC7" s="7">
        <f t="shared" si="0"/>
        <v>44.131455399061032</v>
      </c>
      <c r="AD7" s="7">
        <f t="shared" si="0"/>
        <v>26.291079812206561</v>
      </c>
      <c r="AE7" s="7">
        <f t="shared" si="0"/>
        <v>34.741784037558674</v>
      </c>
      <c r="AF7" s="7">
        <f t="shared" si="0"/>
        <v>26.760563380281695</v>
      </c>
      <c r="AG7" s="7">
        <f t="shared" si="0"/>
        <v>24.17840375586853</v>
      </c>
      <c r="AH7" s="7">
        <f t="shared" si="0"/>
        <v>15.962441314553999</v>
      </c>
      <c r="AI7" s="7">
        <f t="shared" si="0"/>
        <v>35.211267605633807</v>
      </c>
      <c r="AJ7" s="8">
        <f t="shared" si="1"/>
        <v>27.230046948356801</v>
      </c>
      <c r="AK7" s="7">
        <f t="shared" si="2"/>
        <v>8.9201877934272265</v>
      </c>
      <c r="AL7" s="7"/>
      <c r="AM7" s="7"/>
      <c r="AN7" s="7">
        <f t="shared" si="3"/>
        <v>61.032863849765235</v>
      </c>
      <c r="AO7" s="7">
        <f t="shared" si="3"/>
        <v>77.934272300469488</v>
      </c>
      <c r="AP7" s="7">
        <f t="shared" si="3"/>
        <v>106.10328638497653</v>
      </c>
      <c r="AQ7" s="7"/>
      <c r="AR7" s="7">
        <f t="shared" si="4"/>
        <v>8.9201877934272265</v>
      </c>
      <c r="AS7" s="7">
        <f t="shared" si="5"/>
        <v>27.308294209702666</v>
      </c>
      <c r="AT7" s="7">
        <f t="shared" si="6"/>
        <v>29.264475743348978</v>
      </c>
      <c r="AU7" s="7">
        <f t="shared" si="7"/>
        <v>25.11737089201878</v>
      </c>
    </row>
    <row r="8" spans="1:47">
      <c r="A8" s="2" t="s">
        <v>6</v>
      </c>
      <c r="B8" t="s">
        <v>31</v>
      </c>
      <c r="C8">
        <v>86</v>
      </c>
      <c r="D8" s="7">
        <v>72.5</v>
      </c>
      <c r="E8" s="7">
        <v>49.333333333333336</v>
      </c>
      <c r="F8" s="7">
        <v>52</v>
      </c>
      <c r="G8" s="7">
        <v>2.5</v>
      </c>
      <c r="H8" s="7">
        <v>3.3333333333333335</v>
      </c>
      <c r="I8" s="7">
        <v>4.833333333333333</v>
      </c>
      <c r="J8" s="7">
        <v>5.5</v>
      </c>
      <c r="K8" s="7">
        <v>46.333333333333336</v>
      </c>
      <c r="L8" s="7">
        <v>45.833333333333336</v>
      </c>
      <c r="M8" s="7">
        <v>43.666666666666664</v>
      </c>
      <c r="N8" s="7">
        <v>56.833333333333336</v>
      </c>
      <c r="O8" s="7">
        <v>37</v>
      </c>
      <c r="P8" s="7">
        <v>47.5</v>
      </c>
      <c r="Q8" s="7">
        <v>40.833333333333336</v>
      </c>
      <c r="R8" s="7">
        <v>35.833333333333336</v>
      </c>
      <c r="S8" s="7">
        <v>33.5</v>
      </c>
      <c r="T8" s="7">
        <v>33.833333333333336</v>
      </c>
      <c r="U8" s="7">
        <v>33</v>
      </c>
      <c r="V8" s="7">
        <v>27.833333333333332</v>
      </c>
      <c r="W8" s="7"/>
      <c r="X8" s="7">
        <f t="shared" si="0"/>
        <v>6.0810810810810665</v>
      </c>
      <c r="Y8" s="7">
        <f t="shared" si="0"/>
        <v>7.0945945945945823</v>
      </c>
      <c r="Z8" s="7">
        <f t="shared" si="0"/>
        <v>11.486486486486498</v>
      </c>
      <c r="AA8" s="7">
        <f t="shared" si="0"/>
        <v>-15.202702702702709</v>
      </c>
      <c r="AB8" s="7">
        <f t="shared" si="0"/>
        <v>25</v>
      </c>
      <c r="AC8" s="7">
        <f t="shared" si="0"/>
        <v>3.7162162162162247</v>
      </c>
      <c r="AD8" s="7">
        <f t="shared" si="0"/>
        <v>17.229729729729726</v>
      </c>
      <c r="AE8" s="7">
        <f t="shared" si="0"/>
        <v>27.36486486486487</v>
      </c>
      <c r="AF8" s="7">
        <f t="shared" si="0"/>
        <v>32.094594594594597</v>
      </c>
      <c r="AG8" s="7">
        <f t="shared" si="0"/>
        <v>31.418918918918919</v>
      </c>
      <c r="AH8" s="7">
        <f t="shared" si="0"/>
        <v>33.108108108108112</v>
      </c>
      <c r="AI8" s="7">
        <f t="shared" si="0"/>
        <v>43.581081081081088</v>
      </c>
      <c r="AJ8" s="8">
        <f t="shared" si="1"/>
        <v>22.034534534534536</v>
      </c>
      <c r="AK8" s="7">
        <f t="shared" si="2"/>
        <v>8.2207207207207151</v>
      </c>
      <c r="AL8" s="7"/>
      <c r="AM8" s="7"/>
      <c r="AN8" s="7">
        <f t="shared" si="3"/>
        <v>33.445945945945937</v>
      </c>
      <c r="AO8" s="7">
        <f t="shared" si="3"/>
        <v>85.472972972972983</v>
      </c>
      <c r="AP8" s="7">
        <f t="shared" si="3"/>
        <v>79.391891891891902</v>
      </c>
      <c r="AQ8" s="7"/>
      <c r="AR8" s="7">
        <f t="shared" si="4"/>
        <v>8.2207207207207151</v>
      </c>
      <c r="AS8" s="7">
        <f t="shared" si="5"/>
        <v>4.5045045045045056</v>
      </c>
      <c r="AT8" s="7">
        <f t="shared" si="6"/>
        <v>25.563063063063066</v>
      </c>
      <c r="AU8" s="7">
        <f t="shared" si="7"/>
        <v>36.036036036036045</v>
      </c>
    </row>
    <row r="9" spans="1:47">
      <c r="A9" s="2" t="s">
        <v>7</v>
      </c>
      <c r="B9" t="s">
        <v>31</v>
      </c>
      <c r="C9">
        <v>80</v>
      </c>
      <c r="D9" s="9">
        <v>126.16666666666667</v>
      </c>
      <c r="E9" s="9">
        <v>90.5</v>
      </c>
      <c r="F9" s="9">
        <v>109.16666666666667</v>
      </c>
      <c r="G9" s="9">
        <v>10</v>
      </c>
      <c r="H9" s="9">
        <v>10.333333333333334</v>
      </c>
      <c r="I9" s="9">
        <v>10.5</v>
      </c>
      <c r="J9" s="9">
        <v>12.833333333333334</v>
      </c>
      <c r="K9" s="9">
        <v>100.66666666666667</v>
      </c>
      <c r="L9" s="9">
        <v>98</v>
      </c>
      <c r="M9" s="9">
        <v>52.333333333333336</v>
      </c>
      <c r="N9" s="9">
        <v>67.5</v>
      </c>
      <c r="O9" s="9">
        <v>68.666666666666671</v>
      </c>
      <c r="P9" s="9">
        <v>28</v>
      </c>
      <c r="Q9" s="9">
        <v>49.5</v>
      </c>
      <c r="R9" s="9">
        <v>64.166666666666671</v>
      </c>
      <c r="S9" s="9">
        <v>34.333333333333336</v>
      </c>
      <c r="T9" s="9">
        <v>62.333333333333336</v>
      </c>
      <c r="U9" s="9">
        <v>77.333333333333329</v>
      </c>
      <c r="V9" s="9">
        <v>45.333333333333336</v>
      </c>
      <c r="W9" s="7"/>
      <c r="X9" s="7">
        <f t="shared" si="0"/>
        <v>-11.233885819521191</v>
      </c>
      <c r="Y9" s="7">
        <f t="shared" si="0"/>
        <v>-8.2872928176795568</v>
      </c>
      <c r="Z9" s="7">
        <f t="shared" si="0"/>
        <v>42.173112338858189</v>
      </c>
      <c r="AA9" s="7">
        <f t="shared" si="0"/>
        <v>25.414364640883974</v>
      </c>
      <c r="AB9" s="7">
        <f t="shared" si="0"/>
        <v>24.125230202578265</v>
      </c>
      <c r="AC9" s="7">
        <f t="shared" si="0"/>
        <v>69.060773480662988</v>
      </c>
      <c r="AD9" s="7">
        <f t="shared" si="0"/>
        <v>45.303867403314918</v>
      </c>
      <c r="AE9" s="7">
        <f t="shared" si="0"/>
        <v>29.097605893186</v>
      </c>
      <c r="AF9" s="7">
        <f t="shared" si="0"/>
        <v>62.062615101289133</v>
      </c>
      <c r="AG9" s="7">
        <f t="shared" si="0"/>
        <v>31.123388581952113</v>
      </c>
      <c r="AH9" s="7">
        <f t="shared" si="0"/>
        <v>14.548802946593</v>
      </c>
      <c r="AI9" s="7">
        <f t="shared" si="0"/>
        <v>49.907918968692442</v>
      </c>
      <c r="AJ9" s="8">
        <f t="shared" si="1"/>
        <v>38.960507468794759</v>
      </c>
      <c r="AK9" s="7">
        <f t="shared" si="2"/>
        <v>7.5506445672191473</v>
      </c>
      <c r="AL9" s="7"/>
      <c r="AM9" s="7"/>
      <c r="AN9" s="7">
        <f t="shared" si="3"/>
        <v>101.841620626151</v>
      </c>
      <c r="AO9" s="7">
        <f t="shared" si="3"/>
        <v>67.771639042357265</v>
      </c>
      <c r="AP9" s="7">
        <f t="shared" si="3"/>
        <v>181.03130755064456</v>
      </c>
      <c r="AQ9" s="7"/>
      <c r="AR9" s="7">
        <f t="shared" si="4"/>
        <v>7.5506445672191473</v>
      </c>
      <c r="AS9" s="7">
        <f t="shared" si="5"/>
        <v>39.53345610804174</v>
      </c>
      <c r="AT9" s="7">
        <f t="shared" si="6"/>
        <v>45.488029465930019</v>
      </c>
      <c r="AU9" s="7">
        <f t="shared" si="7"/>
        <v>31.860036832412518</v>
      </c>
    </row>
    <row r="10" spans="1:47">
      <c r="A10" s="2" t="s">
        <v>20</v>
      </c>
      <c r="B10" t="s">
        <v>32</v>
      </c>
      <c r="C10">
        <v>81</v>
      </c>
      <c r="D10" s="9">
        <v>233.5</v>
      </c>
      <c r="E10" s="7">
        <v>126.66666666666667</v>
      </c>
      <c r="F10" s="7">
        <v>105.83333333333333</v>
      </c>
      <c r="G10" s="7">
        <v>11.333333333333334</v>
      </c>
      <c r="H10" s="7">
        <v>12.166666666666666</v>
      </c>
      <c r="I10" s="7">
        <v>11.666666666666666</v>
      </c>
      <c r="J10" s="7">
        <v>16</v>
      </c>
      <c r="K10" s="7">
        <v>145.83333333333334</v>
      </c>
      <c r="L10" s="7">
        <v>121.33333333333333</v>
      </c>
      <c r="M10" s="7">
        <v>109.5</v>
      </c>
      <c r="N10" s="7">
        <v>131.33333333333334</v>
      </c>
      <c r="O10" s="7">
        <v>125</v>
      </c>
      <c r="P10" s="7">
        <v>84.166666666666671</v>
      </c>
      <c r="Q10" s="7">
        <v>112.83333333333333</v>
      </c>
      <c r="R10" s="7">
        <v>101.5</v>
      </c>
      <c r="S10" s="7">
        <v>97.666666666666671</v>
      </c>
      <c r="T10" s="7">
        <v>97.833333333333329</v>
      </c>
      <c r="U10" s="7">
        <v>108.5</v>
      </c>
      <c r="V10" s="7">
        <v>79.833333333333329</v>
      </c>
      <c r="W10" s="7"/>
      <c r="X10" s="7">
        <f t="shared" si="0"/>
        <v>-15.131578947368425</v>
      </c>
      <c r="Y10" s="7">
        <f t="shared" si="0"/>
        <v>4.2105263157894939</v>
      </c>
      <c r="Z10" s="7">
        <f t="shared" si="0"/>
        <v>13.55263157894737</v>
      </c>
      <c r="AA10" s="7">
        <f t="shared" si="0"/>
        <v>-3.6842105263157947</v>
      </c>
      <c r="AB10" s="7">
        <f t="shared" si="0"/>
        <v>1.3157894736842195</v>
      </c>
      <c r="AC10" s="7">
        <f t="shared" si="0"/>
        <v>33.552631578947356</v>
      </c>
      <c r="AD10" s="7">
        <f t="shared" si="0"/>
        <v>10.921052631578959</v>
      </c>
      <c r="AE10" s="7">
        <f t="shared" si="0"/>
        <v>19.868421052631575</v>
      </c>
      <c r="AF10" s="7">
        <f t="shared" si="0"/>
        <v>22.89473684210526</v>
      </c>
      <c r="AG10" s="7">
        <f t="shared" si="0"/>
        <v>22.76315789473685</v>
      </c>
      <c r="AH10" s="7">
        <f t="shared" si="0"/>
        <v>14.342105263157904</v>
      </c>
      <c r="AI10" s="7">
        <f t="shared" si="0"/>
        <v>36.973684210526322</v>
      </c>
      <c r="AJ10" s="8">
        <f t="shared" ref="AJ10:AJ36" si="8">AVERAGE(AA10:AI10)</f>
        <v>17.660818713450297</v>
      </c>
      <c r="AK10" s="7">
        <f t="shared" si="2"/>
        <v>0.8771929824561463</v>
      </c>
      <c r="AL10" s="7"/>
      <c r="AM10" s="7"/>
      <c r="AN10" s="7">
        <f t="shared" si="3"/>
        <v>30.000000000000014</v>
      </c>
      <c r="AO10" s="7">
        <f t="shared" si="3"/>
        <v>35.526315789473699</v>
      </c>
      <c r="AP10" s="7">
        <f t="shared" si="3"/>
        <v>93.421052631578931</v>
      </c>
      <c r="AQ10" s="7"/>
      <c r="AR10" s="7">
        <f t="shared" si="4"/>
        <v>0.8771929824561463</v>
      </c>
      <c r="AS10" s="7">
        <f t="shared" si="5"/>
        <v>10.39473684210526</v>
      </c>
      <c r="AT10" s="7">
        <f t="shared" si="6"/>
        <v>17.894736842105264</v>
      </c>
      <c r="AU10" s="7">
        <f t="shared" si="7"/>
        <v>24.692982456140356</v>
      </c>
    </row>
    <row r="11" spans="1:47">
      <c r="A11" s="2" t="s">
        <v>21</v>
      </c>
      <c r="B11" t="s">
        <v>32</v>
      </c>
      <c r="C11">
        <v>84</v>
      </c>
      <c r="D11" s="7">
        <v>110.83333333333333</v>
      </c>
      <c r="E11" s="7">
        <v>62.833333333333336</v>
      </c>
      <c r="F11" s="7">
        <v>101.16666666666667</v>
      </c>
      <c r="G11" s="7">
        <v>3.5</v>
      </c>
      <c r="H11" s="7">
        <v>3.3333333333333335</v>
      </c>
      <c r="I11" s="7">
        <v>6.5</v>
      </c>
      <c r="J11" s="7">
        <v>5.166666666666667</v>
      </c>
      <c r="K11" s="7">
        <v>65.833333333333329</v>
      </c>
      <c r="L11" s="7">
        <v>67.5</v>
      </c>
      <c r="M11" s="7">
        <v>57.666666666666664</v>
      </c>
      <c r="N11" s="7">
        <v>56.5</v>
      </c>
      <c r="O11" s="7">
        <v>52.166666666666664</v>
      </c>
      <c r="P11" s="7">
        <v>34.833333333333336</v>
      </c>
      <c r="Q11" s="7">
        <v>56.166666666666664</v>
      </c>
      <c r="R11" s="7">
        <v>36.5</v>
      </c>
      <c r="S11" s="7">
        <v>41.166666666666664</v>
      </c>
      <c r="T11" s="7">
        <v>62.833333333333336</v>
      </c>
      <c r="U11" s="7">
        <v>47.5</v>
      </c>
      <c r="V11" s="7">
        <v>30.666666666666668</v>
      </c>
      <c r="W11" s="7"/>
      <c r="X11" s="7">
        <f t="shared" si="0"/>
        <v>-4.774535809018559</v>
      </c>
      <c r="Y11" s="7">
        <f t="shared" si="0"/>
        <v>-7.4270557029177695</v>
      </c>
      <c r="Z11" s="7">
        <f t="shared" si="0"/>
        <v>8.2228116710875412</v>
      </c>
      <c r="AA11" s="7">
        <f t="shared" si="0"/>
        <v>10.07957559681698</v>
      </c>
      <c r="AB11" s="7">
        <f t="shared" si="0"/>
        <v>16.976127320954916</v>
      </c>
      <c r="AC11" s="7">
        <f t="shared" si="0"/>
        <v>44.562334217506631</v>
      </c>
      <c r="AD11" s="7">
        <f t="shared" si="0"/>
        <v>10.610079575596828</v>
      </c>
      <c r="AE11" s="7">
        <f t="shared" si="0"/>
        <v>41.909814323607428</v>
      </c>
      <c r="AF11" s="7">
        <f t="shared" si="0"/>
        <v>34.482758620689665</v>
      </c>
      <c r="AG11" s="7">
        <f t="shared" si="0"/>
        <v>0</v>
      </c>
      <c r="AH11" s="7">
        <f t="shared" si="0"/>
        <v>24.403183023872685</v>
      </c>
      <c r="AI11" s="7">
        <f t="shared" si="0"/>
        <v>51.193633952254636</v>
      </c>
      <c r="AJ11" s="8">
        <f t="shared" si="8"/>
        <v>26.024167403477751</v>
      </c>
      <c r="AK11" s="7">
        <f t="shared" si="2"/>
        <v>-1.3262599469495957</v>
      </c>
      <c r="AL11" s="7"/>
      <c r="AM11" s="7"/>
      <c r="AN11" s="7">
        <f t="shared" si="3"/>
        <v>20.689655172413808</v>
      </c>
      <c r="AO11" s="7">
        <f t="shared" si="3"/>
        <v>83.289124668435022</v>
      </c>
      <c r="AP11" s="7">
        <f t="shared" si="3"/>
        <v>130.23872679045093</v>
      </c>
      <c r="AQ11" s="7"/>
      <c r="AR11" s="7">
        <f t="shared" si="4"/>
        <v>-1.3262599469495957</v>
      </c>
      <c r="AS11" s="7">
        <f t="shared" si="5"/>
        <v>23.872679045092841</v>
      </c>
      <c r="AT11" s="7">
        <f t="shared" si="6"/>
        <v>29.000884173297976</v>
      </c>
      <c r="AU11" s="7">
        <f t="shared" si="7"/>
        <v>25.198938992042439</v>
      </c>
    </row>
    <row r="12" spans="1:47">
      <c r="A12" s="2" t="s">
        <v>22</v>
      </c>
      <c r="B12" t="s">
        <v>32</v>
      </c>
      <c r="C12">
        <v>83</v>
      </c>
      <c r="D12" s="7">
        <v>109.16666666666667</v>
      </c>
      <c r="E12" s="7">
        <v>60</v>
      </c>
      <c r="F12" s="7">
        <v>29.666666666666668</v>
      </c>
      <c r="G12" s="7">
        <v>3.6666666666666665</v>
      </c>
      <c r="H12" s="7">
        <v>2.5</v>
      </c>
      <c r="I12" s="7">
        <v>4.333333333333333</v>
      </c>
      <c r="J12" s="7">
        <v>3.1666666666666665</v>
      </c>
      <c r="K12" s="7">
        <v>67.666666666666671</v>
      </c>
      <c r="L12" s="7">
        <v>64.166666666666671</v>
      </c>
      <c r="M12" s="7">
        <v>65.666666666666671</v>
      </c>
      <c r="N12" s="7">
        <v>52.333333333333336</v>
      </c>
      <c r="O12" s="7">
        <v>46.833333333333336</v>
      </c>
      <c r="P12" s="7">
        <v>41.166666666666664</v>
      </c>
      <c r="Q12" s="7">
        <v>56.666666666666664</v>
      </c>
      <c r="R12" s="7">
        <v>51</v>
      </c>
      <c r="S12" s="7">
        <v>25.666666666666668</v>
      </c>
      <c r="T12" s="7">
        <v>46.666666666666664</v>
      </c>
      <c r="U12" s="7">
        <v>40.333333333333336</v>
      </c>
      <c r="V12" s="7">
        <v>49.5</v>
      </c>
      <c r="W12" s="7"/>
      <c r="X12" s="7">
        <f t="shared" si="0"/>
        <v>-12.777777777777786</v>
      </c>
      <c r="Y12" s="7">
        <f t="shared" si="0"/>
        <v>-6.9444444444444429</v>
      </c>
      <c r="Z12" s="7">
        <f t="shared" si="0"/>
        <v>-9.4444444444444429</v>
      </c>
      <c r="AA12" s="7">
        <f t="shared" si="0"/>
        <v>12.777777777777771</v>
      </c>
      <c r="AB12" s="7">
        <f t="shared" si="0"/>
        <v>21.944444444444429</v>
      </c>
      <c r="AC12" s="7">
        <f t="shared" si="0"/>
        <v>31.3888888888889</v>
      </c>
      <c r="AD12" s="7">
        <f t="shared" si="0"/>
        <v>5.5555555555555713</v>
      </c>
      <c r="AE12" s="7">
        <f t="shared" si="0"/>
        <v>15</v>
      </c>
      <c r="AF12" s="7">
        <f t="shared" si="0"/>
        <v>57.222222222222214</v>
      </c>
      <c r="AG12" s="7">
        <f t="shared" si="0"/>
        <v>22.222222222222229</v>
      </c>
      <c r="AH12" s="7">
        <f t="shared" si="0"/>
        <v>32.777777777777771</v>
      </c>
      <c r="AI12" s="7">
        <f t="shared" si="0"/>
        <v>17.5</v>
      </c>
      <c r="AJ12" s="8">
        <f t="shared" si="8"/>
        <v>24.043209876543209</v>
      </c>
      <c r="AK12" s="7">
        <f t="shared" si="2"/>
        <v>-9.7222222222222232</v>
      </c>
      <c r="AL12" s="7"/>
      <c r="AM12" s="7"/>
      <c r="AN12" s="7">
        <f t="shared" si="3"/>
        <v>40.555555555555571</v>
      </c>
      <c r="AO12" s="7">
        <f t="shared" si="3"/>
        <v>69.7222222222222</v>
      </c>
      <c r="AP12" s="7">
        <f t="shared" si="3"/>
        <v>106.11111111111111</v>
      </c>
      <c r="AQ12" s="7"/>
      <c r="AR12" s="7">
        <f t="shared" si="4"/>
        <v>-9.7222222222222232</v>
      </c>
      <c r="AS12" s="7">
        <f t="shared" si="5"/>
        <v>22.037037037037035</v>
      </c>
      <c r="AT12" s="7">
        <f t="shared" si="6"/>
        <v>25.925925925925927</v>
      </c>
      <c r="AU12" s="7">
        <f t="shared" si="7"/>
        <v>24.166666666666668</v>
      </c>
    </row>
    <row r="13" spans="1:47">
      <c r="A13" s="2" t="s">
        <v>23</v>
      </c>
      <c r="B13" t="s">
        <v>32</v>
      </c>
      <c r="C13">
        <v>87</v>
      </c>
      <c r="D13" s="7">
        <v>155.33333333333334</v>
      </c>
      <c r="E13" s="7">
        <v>125</v>
      </c>
      <c r="F13" s="7">
        <v>87.166666666666671</v>
      </c>
      <c r="G13" s="7">
        <v>11.333333333333334</v>
      </c>
      <c r="H13" s="7">
        <v>11.333333333333334</v>
      </c>
      <c r="I13" s="7">
        <v>12</v>
      </c>
      <c r="J13" s="7">
        <v>16.333333333333332</v>
      </c>
      <c r="K13" s="7">
        <v>89.666666666666671</v>
      </c>
      <c r="L13" s="7">
        <v>100.16666666666667</v>
      </c>
      <c r="M13" s="7">
        <v>102</v>
      </c>
      <c r="N13" s="7">
        <v>80.166666666666671</v>
      </c>
      <c r="O13" s="7">
        <v>70.666666666666671</v>
      </c>
      <c r="P13" s="7">
        <v>81.666666666666671</v>
      </c>
      <c r="Q13" s="7">
        <v>101.33333333333333</v>
      </c>
      <c r="R13" s="7">
        <v>62.333333333333336</v>
      </c>
      <c r="S13" s="7">
        <v>81.333333333333329</v>
      </c>
      <c r="T13" s="7">
        <v>86.5</v>
      </c>
      <c r="U13" s="7">
        <v>59.833333333333336</v>
      </c>
      <c r="V13" s="7">
        <v>84.5</v>
      </c>
      <c r="W13" s="7"/>
      <c r="X13" s="7">
        <f t="shared" si="0"/>
        <v>28.266666666666652</v>
      </c>
      <c r="Y13" s="7">
        <f t="shared" si="0"/>
        <v>19.86666666666666</v>
      </c>
      <c r="Z13" s="7">
        <f t="shared" si="0"/>
        <v>18.400000000000006</v>
      </c>
      <c r="AA13" s="7">
        <f t="shared" si="0"/>
        <v>35.86666666666666</v>
      </c>
      <c r="AB13" s="7">
        <f t="shared" si="0"/>
        <v>43.466666666666661</v>
      </c>
      <c r="AC13" s="7">
        <f t="shared" si="0"/>
        <v>34.666666666666657</v>
      </c>
      <c r="AD13" s="7">
        <f t="shared" si="0"/>
        <v>18.933333333333337</v>
      </c>
      <c r="AE13" s="7">
        <f t="shared" si="0"/>
        <v>50.133333333333326</v>
      </c>
      <c r="AF13" s="7">
        <f t="shared" si="0"/>
        <v>34.933333333333337</v>
      </c>
      <c r="AG13" s="7">
        <f t="shared" si="0"/>
        <v>30.799999999999997</v>
      </c>
      <c r="AH13" s="7">
        <f t="shared" si="0"/>
        <v>52.133333333333326</v>
      </c>
      <c r="AI13" s="7">
        <f t="shared" si="0"/>
        <v>32.400000000000006</v>
      </c>
      <c r="AJ13" s="8">
        <f t="shared" si="8"/>
        <v>37.037037037037031</v>
      </c>
      <c r="AK13" s="7">
        <f t="shared" si="2"/>
        <v>22.177777777777774</v>
      </c>
      <c r="AL13" s="7"/>
      <c r="AM13" s="7"/>
      <c r="AN13" s="7">
        <f t="shared" si="3"/>
        <v>85.6</v>
      </c>
      <c r="AO13" s="7">
        <f t="shared" si="3"/>
        <v>145.73333333333332</v>
      </c>
      <c r="AP13" s="7">
        <f t="shared" si="3"/>
        <v>102</v>
      </c>
      <c r="AQ13" s="7"/>
      <c r="AR13" s="7">
        <f t="shared" si="4"/>
        <v>22.177777777777774</v>
      </c>
      <c r="AS13" s="7">
        <f t="shared" si="5"/>
        <v>37.999999999999993</v>
      </c>
      <c r="AT13" s="7">
        <f t="shared" si="6"/>
        <v>34.666666666666664</v>
      </c>
      <c r="AU13" s="7">
        <f t="shared" si="7"/>
        <v>38.444444444444443</v>
      </c>
    </row>
    <row r="14" spans="1:47">
      <c r="A14" s="2" t="s">
        <v>24</v>
      </c>
      <c r="B14" t="s">
        <v>32</v>
      </c>
      <c r="C14">
        <v>79</v>
      </c>
      <c r="D14" s="7">
        <v>110</v>
      </c>
      <c r="E14" s="7">
        <v>108.16666666666667</v>
      </c>
      <c r="F14" s="7">
        <v>68.166666666666671</v>
      </c>
      <c r="G14" s="7">
        <v>2.8333333333333335</v>
      </c>
      <c r="H14" s="7">
        <v>3</v>
      </c>
      <c r="I14" s="7">
        <v>3</v>
      </c>
      <c r="J14" s="7">
        <v>5.5</v>
      </c>
      <c r="K14" s="7">
        <v>85.5</v>
      </c>
      <c r="L14" s="7">
        <v>67.833333333333329</v>
      </c>
      <c r="M14" s="7">
        <v>75</v>
      </c>
      <c r="N14" s="7">
        <v>80.166666666666671</v>
      </c>
      <c r="O14" s="7">
        <v>86.166666666666671</v>
      </c>
      <c r="P14" s="7">
        <v>105</v>
      </c>
      <c r="Q14" s="7">
        <v>77.666666666666671</v>
      </c>
      <c r="R14" s="7">
        <v>54.5</v>
      </c>
      <c r="S14" s="7">
        <v>51.833333333333336</v>
      </c>
      <c r="T14" s="7">
        <v>66.5</v>
      </c>
      <c r="U14" s="7">
        <v>59.833333333333336</v>
      </c>
      <c r="V14" s="7">
        <v>64.666666666666671</v>
      </c>
      <c r="W14" s="7"/>
      <c r="X14" s="7">
        <f t="shared" ref="X14:AI36" si="9">100-(100*K14/$E14)</f>
        <v>20.955315870570118</v>
      </c>
      <c r="Y14" s="7">
        <f t="shared" si="9"/>
        <v>37.288135593220346</v>
      </c>
      <c r="Z14" s="7">
        <f t="shared" si="9"/>
        <v>30.662557781201855</v>
      </c>
      <c r="AA14" s="7">
        <f t="shared" si="9"/>
        <v>25.885978428351308</v>
      </c>
      <c r="AB14" s="7">
        <f t="shared" si="9"/>
        <v>20.338983050847446</v>
      </c>
      <c r="AC14" s="7">
        <f t="shared" si="9"/>
        <v>2.9275808936825882</v>
      </c>
      <c r="AD14" s="7">
        <f t="shared" si="9"/>
        <v>28.197226502311253</v>
      </c>
      <c r="AE14" s="7">
        <f t="shared" si="9"/>
        <v>49.614791987673343</v>
      </c>
      <c r="AF14" s="7">
        <f t="shared" si="9"/>
        <v>52.080123266563938</v>
      </c>
      <c r="AG14" s="7">
        <f t="shared" si="9"/>
        <v>38.52080123266564</v>
      </c>
      <c r="AH14" s="7">
        <f t="shared" si="9"/>
        <v>44.684129429892138</v>
      </c>
      <c r="AI14" s="7">
        <f t="shared" si="9"/>
        <v>40.215716486902927</v>
      </c>
      <c r="AJ14" s="8">
        <f t="shared" si="8"/>
        <v>33.607259030987841</v>
      </c>
      <c r="AK14" s="7">
        <f t="shared" si="2"/>
        <v>29.63533641499744</v>
      </c>
      <c r="AL14" s="7"/>
      <c r="AM14" s="7"/>
      <c r="AN14" s="7">
        <f t="shared" si="3"/>
        <v>92.604006163328194</v>
      </c>
      <c r="AO14" s="7">
        <f t="shared" si="3"/>
        <v>114.63790446841293</v>
      </c>
      <c r="AP14" s="7">
        <f t="shared" si="3"/>
        <v>95.223420647149453</v>
      </c>
      <c r="AQ14" s="7"/>
      <c r="AR14" s="7">
        <f t="shared" si="4"/>
        <v>29.63533641499744</v>
      </c>
      <c r="AS14" s="7">
        <f t="shared" si="5"/>
        <v>16.384180790960446</v>
      </c>
      <c r="AT14" s="7">
        <f t="shared" si="6"/>
        <v>43.29738058551618</v>
      </c>
      <c r="AU14" s="7">
        <f t="shared" si="7"/>
        <v>41.1402157164869</v>
      </c>
    </row>
    <row r="15" spans="1:47" s="6" customFormat="1">
      <c r="C15" s="6">
        <f>AVERAGE(C2:C14)</f>
        <v>86.692307692307693</v>
      </c>
      <c r="D15" s="8">
        <f>AVERAGE(D2:D14)</f>
        <v>133.83333333333331</v>
      </c>
      <c r="E15" s="8">
        <f t="shared" ref="E15:AU15" si="10">AVERAGE(E2:E14)</f>
        <v>84.012820512820525</v>
      </c>
      <c r="F15" s="8">
        <f t="shared" si="10"/>
        <v>78.051282051282044</v>
      </c>
      <c r="G15" s="8">
        <f t="shared" si="10"/>
        <v>12.782051282051283</v>
      </c>
      <c r="H15" s="8">
        <f t="shared" si="10"/>
        <v>9.7948717951282038</v>
      </c>
      <c r="I15" s="8">
        <f t="shared" si="10"/>
        <v>11.051282051282051</v>
      </c>
      <c r="J15" s="8">
        <f t="shared" si="10"/>
        <v>11.961538461538462</v>
      </c>
      <c r="K15" s="8">
        <f t="shared" si="10"/>
        <v>80.397435897435884</v>
      </c>
      <c r="L15" s="8">
        <f t="shared" si="10"/>
        <v>77.217948717948715</v>
      </c>
      <c r="M15" s="8">
        <f t="shared" si="10"/>
        <v>66.833333333333329</v>
      </c>
      <c r="N15" s="8">
        <f t="shared" si="10"/>
        <v>70.166666666666657</v>
      </c>
      <c r="O15" s="8">
        <f t="shared" si="10"/>
        <v>62.687179487179485</v>
      </c>
      <c r="P15" s="8">
        <f t="shared" si="10"/>
        <v>55.53846153846154</v>
      </c>
      <c r="Q15" s="8">
        <f t="shared" si="10"/>
        <v>68.410256410256409</v>
      </c>
      <c r="R15" s="8">
        <f t="shared" si="10"/>
        <v>59.166666666666664</v>
      </c>
      <c r="S15" s="8">
        <f t="shared" si="10"/>
        <v>52.256410256410263</v>
      </c>
      <c r="T15" s="8">
        <f t="shared" si="10"/>
        <v>65.256410256410248</v>
      </c>
      <c r="U15" s="8">
        <f t="shared" si="10"/>
        <v>64.256410256410263</v>
      </c>
      <c r="V15" s="8">
        <f t="shared" si="10"/>
        <v>55.564102564102548</v>
      </c>
      <c r="W15" s="8"/>
      <c r="X15" s="8">
        <f t="shared" si="10"/>
        <v>-1.7216452879775539</v>
      </c>
      <c r="Y15" s="8">
        <f t="shared" si="10"/>
        <v>1.7579657548795069</v>
      </c>
      <c r="Z15" s="8">
        <f t="shared" si="10"/>
        <v>13.00549607182473</v>
      </c>
      <c r="AA15" s="8">
        <f t="shared" si="10"/>
        <v>12.542063210054049</v>
      </c>
      <c r="AB15" s="8">
        <f t="shared" si="10"/>
        <v>24.650658709609061</v>
      </c>
      <c r="AC15" s="8">
        <f t="shared" si="10"/>
        <v>31.77682139265298</v>
      </c>
      <c r="AD15" s="8">
        <f t="shared" si="10"/>
        <v>15.903372464556453</v>
      </c>
      <c r="AE15" s="8">
        <f t="shared" si="10"/>
        <v>26.46975702437906</v>
      </c>
      <c r="AF15" s="8">
        <f t="shared" si="10"/>
        <v>38.178747667118628</v>
      </c>
      <c r="AG15" s="8">
        <f t="shared" si="10"/>
        <v>18.548752626440496</v>
      </c>
      <c r="AH15" s="8">
        <f t="shared" si="10"/>
        <v>19.942563376144467</v>
      </c>
      <c r="AI15" s="8">
        <f t="shared" si="10"/>
        <v>33.09588385790083</v>
      </c>
      <c r="AJ15" s="8">
        <f t="shared" si="10"/>
        <v>24.567624480984005</v>
      </c>
      <c r="AK15" s="8">
        <f t="shared" si="10"/>
        <v>4.3472721795755618</v>
      </c>
      <c r="AL15" s="8"/>
      <c r="AM15" s="8"/>
      <c r="AN15" s="8">
        <f t="shared" si="10"/>
        <v>46.994188301051004</v>
      </c>
      <c r="AO15" s="8">
        <f t="shared" si="10"/>
        <v>71.062979110132588</v>
      </c>
      <c r="AP15" s="8">
        <f t="shared" si="10"/>
        <v>103.05145291767242</v>
      </c>
      <c r="AQ15" s="8"/>
      <c r="AR15" s="8">
        <f t="shared" si="10"/>
        <v>4.3472721795755618</v>
      </c>
      <c r="AS15" s="8">
        <f t="shared" si="10"/>
        <v>22.98984777077203</v>
      </c>
      <c r="AT15" s="8">
        <f t="shared" si="10"/>
        <v>26.850625718684718</v>
      </c>
      <c r="AU15" s="8">
        <f t="shared" si="10"/>
        <v>23.862399953495263</v>
      </c>
    </row>
    <row r="16" spans="1:47" s="14" customFormat="1">
      <c r="D16" s="15">
        <f>_xlfn.STDEV.S(D2:D14)</f>
        <v>44.120625897981434</v>
      </c>
      <c r="E16" s="15">
        <f t="shared" ref="E16:AU16" si="11">_xlfn.STDEV.S(E2:E14)</f>
        <v>34.638908594295927</v>
      </c>
      <c r="F16" s="15">
        <f t="shared" si="11"/>
        <v>24.370442082437698</v>
      </c>
      <c r="G16" s="15">
        <f t="shared" si="11"/>
        <v>21.931436153108891</v>
      </c>
      <c r="H16" s="15">
        <f t="shared" si="11"/>
        <v>10.389220252421557</v>
      </c>
      <c r="I16" s="15">
        <f t="shared" si="11"/>
        <v>12.707424305445716</v>
      </c>
      <c r="J16" s="15">
        <f t="shared" si="11"/>
        <v>10.218708751452336</v>
      </c>
      <c r="K16" s="15">
        <f t="shared" si="11"/>
        <v>29.53070737491198</v>
      </c>
      <c r="L16" s="15">
        <f t="shared" si="11"/>
        <v>26.177756373970052</v>
      </c>
      <c r="M16" s="15">
        <f t="shared" si="11"/>
        <v>22.226110770892884</v>
      </c>
      <c r="N16" s="15">
        <f t="shared" si="11"/>
        <v>25.289069517027279</v>
      </c>
      <c r="O16" s="15">
        <f t="shared" si="11"/>
        <v>26.586666591655327</v>
      </c>
      <c r="P16" s="15">
        <f t="shared" si="11"/>
        <v>25.93235090310602</v>
      </c>
      <c r="Q16" s="15">
        <f t="shared" si="11"/>
        <v>28.319900033222897</v>
      </c>
      <c r="R16" s="15">
        <f t="shared" si="11"/>
        <v>24.665634362783365</v>
      </c>
      <c r="S16" s="15">
        <f t="shared" si="11"/>
        <v>25.046772486007303</v>
      </c>
      <c r="T16" s="15">
        <f t="shared" si="11"/>
        <v>22.371714054662664</v>
      </c>
      <c r="U16" s="15">
        <f t="shared" si="11"/>
        <v>25.495607408943922</v>
      </c>
      <c r="V16" s="15">
        <f t="shared" si="11"/>
        <v>23.273190193146789</v>
      </c>
      <c r="W16" s="15"/>
      <c r="X16" s="15">
        <f t="shared" si="11"/>
        <v>33.920939378382982</v>
      </c>
      <c r="Y16" s="15">
        <f t="shared" si="11"/>
        <v>30.542308885504973</v>
      </c>
      <c r="Z16" s="15">
        <f t="shared" si="11"/>
        <v>29.571135293073556</v>
      </c>
      <c r="AA16" s="15">
        <f t="shared" si="11"/>
        <v>16.771491758143874</v>
      </c>
      <c r="AB16" s="15">
        <f t="shared" si="11"/>
        <v>12.20308418144606</v>
      </c>
      <c r="AC16" s="15">
        <f t="shared" si="11"/>
        <v>22.256139627386563</v>
      </c>
      <c r="AD16" s="15">
        <f t="shared" si="11"/>
        <v>17.959427718077634</v>
      </c>
      <c r="AE16" s="15">
        <f t="shared" si="11"/>
        <v>21.304378651719389</v>
      </c>
      <c r="AF16" s="15">
        <f t="shared" si="11"/>
        <v>14.551839955821057</v>
      </c>
      <c r="AG16" s="15">
        <f t="shared" si="11"/>
        <v>16.361343393648522</v>
      </c>
      <c r="AH16" s="15">
        <f t="shared" si="11"/>
        <v>21.100688416287039</v>
      </c>
      <c r="AI16" s="15">
        <f t="shared" si="11"/>
        <v>12.062847915001621</v>
      </c>
      <c r="AJ16" s="15">
        <f t="shared" si="11"/>
        <v>11.771497281809193</v>
      </c>
      <c r="AK16" s="15">
        <f t="shared" si="11"/>
        <v>28.760292159145646</v>
      </c>
      <c r="AL16" s="15"/>
      <c r="AM16" s="15"/>
      <c r="AN16" s="15">
        <f t="shared" si="11"/>
        <v>42.288165046190329</v>
      </c>
      <c r="AO16" s="15">
        <f t="shared" si="11"/>
        <v>43.358038374868066</v>
      </c>
      <c r="AP16" s="15">
        <f t="shared" si="11"/>
        <v>37.224158438851397</v>
      </c>
      <c r="AQ16" s="15"/>
      <c r="AR16" s="15">
        <f t="shared" si="11"/>
        <v>28.760292159145646</v>
      </c>
      <c r="AS16" s="15">
        <f t="shared" si="11"/>
        <v>14.236616332581795</v>
      </c>
      <c r="AT16" s="15">
        <f t="shared" si="11"/>
        <v>14.553013982311915</v>
      </c>
      <c r="AU16" s="15">
        <f t="shared" si="11"/>
        <v>13.007833771494123</v>
      </c>
    </row>
    <row r="17" spans="1:47" s="12" customFormat="1">
      <c r="D17" s="16">
        <v>13</v>
      </c>
      <c r="E17" s="16">
        <v>13</v>
      </c>
      <c r="F17" s="16">
        <v>13</v>
      </c>
      <c r="G17" s="16">
        <v>13</v>
      </c>
      <c r="H17" s="16">
        <v>13</v>
      </c>
      <c r="I17" s="16">
        <v>13</v>
      </c>
      <c r="J17" s="16">
        <v>13</v>
      </c>
      <c r="K17" s="16">
        <v>13</v>
      </c>
      <c r="L17" s="16">
        <v>13</v>
      </c>
      <c r="M17" s="16">
        <v>13</v>
      </c>
      <c r="N17" s="16">
        <v>13</v>
      </c>
      <c r="O17" s="16">
        <v>13</v>
      </c>
      <c r="P17" s="16">
        <v>13</v>
      </c>
      <c r="Q17" s="16">
        <v>13</v>
      </c>
      <c r="R17" s="16">
        <v>13</v>
      </c>
      <c r="S17" s="16">
        <v>13</v>
      </c>
      <c r="T17" s="16">
        <v>13</v>
      </c>
      <c r="U17" s="16">
        <v>13</v>
      </c>
      <c r="V17" s="16">
        <v>13</v>
      </c>
      <c r="W17" s="16"/>
      <c r="X17" s="16">
        <v>13</v>
      </c>
      <c r="Y17" s="16">
        <v>13</v>
      </c>
      <c r="Z17" s="16">
        <v>13</v>
      </c>
      <c r="AA17" s="16">
        <v>13</v>
      </c>
      <c r="AB17" s="16">
        <v>13</v>
      </c>
      <c r="AC17" s="16">
        <v>13</v>
      </c>
      <c r="AD17" s="16">
        <v>13</v>
      </c>
      <c r="AE17" s="16">
        <v>13</v>
      </c>
      <c r="AF17" s="16">
        <v>13</v>
      </c>
      <c r="AG17" s="16">
        <v>13</v>
      </c>
      <c r="AH17" s="16">
        <v>13</v>
      </c>
      <c r="AI17" s="16">
        <v>13</v>
      </c>
      <c r="AJ17" s="16">
        <v>13</v>
      </c>
      <c r="AK17" s="16">
        <v>13</v>
      </c>
      <c r="AL17" s="16"/>
      <c r="AM17" s="16"/>
      <c r="AN17" s="16">
        <v>13</v>
      </c>
      <c r="AO17" s="16">
        <v>13</v>
      </c>
      <c r="AP17" s="16">
        <v>13</v>
      </c>
      <c r="AQ17" s="16"/>
      <c r="AR17" s="16">
        <v>13</v>
      </c>
      <c r="AS17" s="16">
        <v>13</v>
      </c>
      <c r="AT17" s="16">
        <v>13</v>
      </c>
      <c r="AU17" s="16">
        <v>13</v>
      </c>
    </row>
    <row r="18" spans="1:47">
      <c r="A18" s="2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8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1:47">
      <c r="A19" s="2" t="s">
        <v>8</v>
      </c>
      <c r="B19" t="s">
        <v>33</v>
      </c>
      <c r="C19">
        <v>125</v>
      </c>
      <c r="D19" s="7">
        <v>48.333333333333336</v>
      </c>
      <c r="E19" s="7">
        <v>18.5</v>
      </c>
      <c r="F19" s="7">
        <v>20</v>
      </c>
      <c r="G19" s="7">
        <v>11.333333333333334</v>
      </c>
      <c r="H19" s="7">
        <v>10.666666666666666</v>
      </c>
      <c r="I19" s="7">
        <v>11.5</v>
      </c>
      <c r="J19" s="7">
        <v>11.666666666666666</v>
      </c>
      <c r="K19" s="7">
        <v>29.333333333333332</v>
      </c>
      <c r="L19" s="7">
        <v>24</v>
      </c>
      <c r="M19" s="7">
        <v>25.666666666666668</v>
      </c>
      <c r="N19" s="7">
        <v>30.666666666666668</v>
      </c>
      <c r="O19" s="7">
        <v>17.333333333333332</v>
      </c>
      <c r="P19" s="7">
        <v>18.5</v>
      </c>
      <c r="Q19" s="7">
        <v>21.333333333333332</v>
      </c>
      <c r="R19" s="7">
        <v>24.833333333333332</v>
      </c>
      <c r="S19" s="7">
        <v>18.333333333333332</v>
      </c>
      <c r="T19" s="7">
        <v>17</v>
      </c>
      <c r="U19" s="7">
        <v>16.166666666666668</v>
      </c>
      <c r="V19" s="7">
        <v>24.6666666666667</v>
      </c>
      <c r="W19" s="7"/>
      <c r="X19" s="7">
        <f t="shared" si="9"/>
        <v>-58.558558558558531</v>
      </c>
      <c r="Y19" s="7">
        <f t="shared" si="9"/>
        <v>-29.72972972972974</v>
      </c>
      <c r="Z19" s="7">
        <f t="shared" si="9"/>
        <v>-38.738738738738761</v>
      </c>
      <c r="AA19" s="7">
        <f t="shared" si="9"/>
        <v>-65.765765765765792</v>
      </c>
      <c r="AB19" s="7">
        <f t="shared" si="9"/>
        <v>6.3063063063063112</v>
      </c>
      <c r="AC19" s="7">
        <f t="shared" si="9"/>
        <v>0</v>
      </c>
      <c r="AD19" s="7">
        <f t="shared" si="9"/>
        <v>-15.315315315315303</v>
      </c>
      <c r="AE19" s="7">
        <f t="shared" si="9"/>
        <v>-34.234234234234208</v>
      </c>
      <c r="AF19" s="7">
        <f t="shared" si="9"/>
        <v>0.90090090090090769</v>
      </c>
      <c r="AG19" s="7">
        <f t="shared" si="9"/>
        <v>8.1081081081081123</v>
      </c>
      <c r="AH19" s="7">
        <f t="shared" si="9"/>
        <v>12.612612612612608</v>
      </c>
      <c r="AI19" s="7">
        <f t="shared" si="9"/>
        <v>-33.333333333333513</v>
      </c>
      <c r="AJ19" s="8">
        <f t="shared" si="8"/>
        <v>-13.41341341341343</v>
      </c>
      <c r="AK19" s="7">
        <f t="shared" si="2"/>
        <v>-42.342342342342342</v>
      </c>
      <c r="AL19" s="7"/>
      <c r="AM19" s="7"/>
      <c r="AN19" s="7">
        <f t="shared" si="3"/>
        <v>-72.972972972972983</v>
      </c>
      <c r="AO19" s="7">
        <f t="shared" si="3"/>
        <v>-15.315315315315289</v>
      </c>
      <c r="AP19" s="7">
        <f t="shared" si="3"/>
        <v>-32.432432432432606</v>
      </c>
      <c r="AQ19" s="7"/>
      <c r="AR19" s="7">
        <f t="shared" si="4"/>
        <v>-42.342342342342342</v>
      </c>
      <c r="AS19" s="7">
        <f t="shared" si="5"/>
        <v>-19.819819819819827</v>
      </c>
      <c r="AT19" s="7">
        <f t="shared" si="6"/>
        <v>-16.2162162162162</v>
      </c>
      <c r="AU19" s="7">
        <f t="shared" si="7"/>
        <v>-4.204204204204264</v>
      </c>
    </row>
    <row r="20" spans="1:47">
      <c r="A20" s="1" t="s">
        <v>9</v>
      </c>
      <c r="B20" t="s">
        <v>33</v>
      </c>
      <c r="C20">
        <v>131</v>
      </c>
      <c r="D20" s="7">
        <v>80</v>
      </c>
      <c r="E20" s="7">
        <v>28</v>
      </c>
      <c r="F20" s="7">
        <v>18.166666666666668</v>
      </c>
      <c r="G20" s="7">
        <v>3</v>
      </c>
      <c r="H20" s="7">
        <v>3.3333333333333335</v>
      </c>
      <c r="I20" s="7">
        <v>2.8333333333333335</v>
      </c>
      <c r="J20" s="7">
        <v>2.5</v>
      </c>
      <c r="K20" s="7">
        <v>39</v>
      </c>
      <c r="L20" s="7">
        <v>38.166666666666664</v>
      </c>
      <c r="M20" s="7">
        <v>26</v>
      </c>
      <c r="N20" s="7">
        <v>32.333333333333336</v>
      </c>
      <c r="O20" s="7">
        <v>14</v>
      </c>
      <c r="P20" s="7">
        <v>12.833333333333334</v>
      </c>
      <c r="Q20" s="7">
        <v>33</v>
      </c>
      <c r="R20" s="7">
        <v>30.666666666666668</v>
      </c>
      <c r="S20" s="7">
        <v>25.5</v>
      </c>
      <c r="T20" s="7">
        <v>24.5</v>
      </c>
      <c r="U20" s="7">
        <v>24.5</v>
      </c>
      <c r="V20" s="7">
        <v>27.166666666666668</v>
      </c>
      <c r="W20" s="7"/>
      <c r="X20" s="7">
        <f t="shared" si="9"/>
        <v>-39.285714285714278</v>
      </c>
      <c r="Y20" s="7">
        <f t="shared" si="9"/>
        <v>-36.309523809523796</v>
      </c>
      <c r="Z20" s="7">
        <f t="shared" si="9"/>
        <v>7.1428571428571388</v>
      </c>
      <c r="AA20" s="7">
        <f t="shared" si="9"/>
        <v>-15.476190476190482</v>
      </c>
      <c r="AB20" s="7">
        <f t="shared" si="9"/>
        <v>50</v>
      </c>
      <c r="AC20" s="7">
        <f t="shared" si="9"/>
        <v>54.166666666666664</v>
      </c>
      <c r="AD20" s="7">
        <f t="shared" si="9"/>
        <v>-17.857142857142861</v>
      </c>
      <c r="AE20" s="7">
        <f t="shared" si="9"/>
        <v>-9.5238095238095326</v>
      </c>
      <c r="AF20" s="7">
        <f t="shared" si="9"/>
        <v>8.9285714285714306</v>
      </c>
      <c r="AG20" s="7">
        <f t="shared" si="9"/>
        <v>12.5</v>
      </c>
      <c r="AH20" s="7">
        <f t="shared" si="9"/>
        <v>12.5</v>
      </c>
      <c r="AI20" s="7">
        <f t="shared" si="9"/>
        <v>2.9761904761904674</v>
      </c>
      <c r="AJ20" s="8">
        <f t="shared" si="8"/>
        <v>10.912698412698409</v>
      </c>
      <c r="AK20" s="7">
        <f t="shared" si="2"/>
        <v>-22.817460317460313</v>
      </c>
      <c r="AL20" s="7"/>
      <c r="AM20" s="7"/>
      <c r="AN20" s="7">
        <f t="shared" si="3"/>
        <v>-20.833333333333343</v>
      </c>
      <c r="AO20" s="7">
        <f t="shared" si="3"/>
        <v>52.976190476190467</v>
      </c>
      <c r="AP20" s="7">
        <f t="shared" si="3"/>
        <v>66.071428571428555</v>
      </c>
      <c r="AQ20" s="7"/>
      <c r="AR20" s="7">
        <f t="shared" si="4"/>
        <v>-22.817460317460313</v>
      </c>
      <c r="AS20" s="7">
        <f t="shared" si="5"/>
        <v>29.56349206349206</v>
      </c>
      <c r="AT20" s="7">
        <f t="shared" si="6"/>
        <v>-6.1507936507936547</v>
      </c>
      <c r="AU20" s="7">
        <f t="shared" si="7"/>
        <v>9.3253968253968225</v>
      </c>
    </row>
    <row r="21" spans="1:47">
      <c r="A21" s="2" t="s">
        <v>10</v>
      </c>
      <c r="B21" t="s">
        <v>33</v>
      </c>
      <c r="C21">
        <v>128</v>
      </c>
      <c r="D21" s="7">
        <v>117.83333333333333</v>
      </c>
      <c r="E21" s="7">
        <v>43.666666666666664</v>
      </c>
      <c r="F21" s="7">
        <v>25.666666666666668</v>
      </c>
      <c r="G21" s="7">
        <v>10.666666666666666</v>
      </c>
      <c r="H21" s="7">
        <v>10.5</v>
      </c>
      <c r="I21" s="7">
        <v>11.833333333333334</v>
      </c>
      <c r="J21" s="7">
        <v>12.5</v>
      </c>
      <c r="K21" s="7">
        <v>59.333333333333336</v>
      </c>
      <c r="L21" s="7">
        <v>55</v>
      </c>
      <c r="M21" s="7">
        <v>40.666666666666664</v>
      </c>
      <c r="N21" s="7">
        <v>36.833333333333336</v>
      </c>
      <c r="O21" s="7">
        <v>39.5</v>
      </c>
      <c r="P21" s="7">
        <v>26.666666666666668</v>
      </c>
      <c r="Q21" s="7">
        <v>45.5</v>
      </c>
      <c r="R21" s="7">
        <v>37.166666666666664</v>
      </c>
      <c r="S21" s="7">
        <v>26</v>
      </c>
      <c r="T21" s="7">
        <v>46</v>
      </c>
      <c r="U21" s="7">
        <v>47.5</v>
      </c>
      <c r="V21" s="7">
        <v>32.333333333333336</v>
      </c>
      <c r="W21" s="7"/>
      <c r="X21" s="7">
        <f t="shared" si="9"/>
        <v>-35.877862595419856</v>
      </c>
      <c r="Y21" s="7">
        <f t="shared" si="9"/>
        <v>-25.954198473282446</v>
      </c>
      <c r="Z21" s="7">
        <f t="shared" si="9"/>
        <v>6.8702290076335828</v>
      </c>
      <c r="AA21" s="7">
        <f t="shared" si="9"/>
        <v>15.648854961832058</v>
      </c>
      <c r="AB21" s="7">
        <f t="shared" si="9"/>
        <v>9.5419847328244174</v>
      </c>
      <c r="AC21" s="7">
        <f t="shared" si="9"/>
        <v>38.931297709923655</v>
      </c>
      <c r="AD21" s="7">
        <f t="shared" si="9"/>
        <v>-4.1984732824427482</v>
      </c>
      <c r="AE21" s="7">
        <f t="shared" si="9"/>
        <v>14.885496183206101</v>
      </c>
      <c r="AF21" s="7">
        <f t="shared" si="9"/>
        <v>40.458015267175568</v>
      </c>
      <c r="AG21" s="7">
        <f t="shared" si="9"/>
        <v>-5.3435114503816834</v>
      </c>
      <c r="AH21" s="7">
        <f t="shared" si="9"/>
        <v>-8.7786259541984748</v>
      </c>
      <c r="AI21" s="7">
        <f t="shared" si="9"/>
        <v>25.954198473282432</v>
      </c>
      <c r="AJ21" s="8">
        <f t="shared" si="8"/>
        <v>14.122137404580148</v>
      </c>
      <c r="AK21" s="7">
        <f t="shared" si="2"/>
        <v>-18.320610687022906</v>
      </c>
      <c r="AL21" s="7"/>
      <c r="AM21" s="7"/>
      <c r="AN21" s="7">
        <f t="shared" si="3"/>
        <v>6.106870229007626</v>
      </c>
      <c r="AO21" s="7">
        <f t="shared" si="3"/>
        <v>15.648854961832043</v>
      </c>
      <c r="AP21" s="7">
        <f t="shared" si="3"/>
        <v>105.34351145038165</v>
      </c>
      <c r="AQ21" s="7"/>
      <c r="AR21" s="7">
        <f t="shared" si="4"/>
        <v>-18.320610687022906</v>
      </c>
      <c r="AS21" s="7">
        <f t="shared" si="5"/>
        <v>21.374045801526709</v>
      </c>
      <c r="AT21" s="7">
        <f t="shared" si="6"/>
        <v>17.048346055979639</v>
      </c>
      <c r="AU21" s="7">
        <f t="shared" si="7"/>
        <v>3.9440203562340912</v>
      </c>
    </row>
    <row r="22" spans="1:47">
      <c r="A22" s="2" t="s">
        <v>11</v>
      </c>
      <c r="B22" t="s">
        <v>33</v>
      </c>
      <c r="C22">
        <v>125</v>
      </c>
      <c r="D22" s="7">
        <v>115</v>
      </c>
      <c r="E22" s="7">
        <v>28</v>
      </c>
      <c r="F22" s="7">
        <v>24.333333333333332</v>
      </c>
      <c r="G22" s="7">
        <v>4.5</v>
      </c>
      <c r="H22" s="7">
        <v>3.5</v>
      </c>
      <c r="I22" s="7">
        <v>4</v>
      </c>
      <c r="J22" s="7">
        <v>3.8333333333333335</v>
      </c>
      <c r="K22" s="7">
        <v>52.5</v>
      </c>
      <c r="L22" s="7">
        <v>56.166666666666664</v>
      </c>
      <c r="M22" s="7">
        <v>38</v>
      </c>
      <c r="N22" s="7">
        <v>29.666666666666668</v>
      </c>
      <c r="O22" s="7">
        <v>30</v>
      </c>
      <c r="P22" s="7">
        <v>25.166666666666668</v>
      </c>
      <c r="Q22" s="7">
        <v>41.5</v>
      </c>
      <c r="R22" s="7">
        <v>27</v>
      </c>
      <c r="S22" s="7">
        <v>18.5</v>
      </c>
      <c r="T22" s="7">
        <v>30.333333333333332</v>
      </c>
      <c r="U22" s="7">
        <v>31</v>
      </c>
      <c r="V22" s="7">
        <v>20.833333333333332</v>
      </c>
      <c r="W22" s="7"/>
      <c r="X22" s="7">
        <f t="shared" si="9"/>
        <v>-87.5</v>
      </c>
      <c r="Y22" s="7">
        <f t="shared" si="9"/>
        <v>-100.59523809523807</v>
      </c>
      <c r="Z22" s="7">
        <f t="shared" si="9"/>
        <v>-35.714285714285722</v>
      </c>
      <c r="AA22" s="7">
        <f t="shared" si="9"/>
        <v>-5.9523809523809632</v>
      </c>
      <c r="AB22" s="7">
        <f t="shared" si="9"/>
        <v>-7.1428571428571388</v>
      </c>
      <c r="AC22" s="7">
        <f t="shared" si="9"/>
        <v>10.119047619047606</v>
      </c>
      <c r="AD22" s="7">
        <f t="shared" si="9"/>
        <v>-48.214285714285722</v>
      </c>
      <c r="AE22" s="7">
        <f t="shared" si="9"/>
        <v>3.5714285714285694</v>
      </c>
      <c r="AF22" s="7">
        <f t="shared" si="9"/>
        <v>33.928571428571431</v>
      </c>
      <c r="AG22" s="7">
        <f t="shared" si="9"/>
        <v>-8.3333333333333286</v>
      </c>
      <c r="AH22" s="7">
        <f t="shared" si="9"/>
        <v>-10.714285714285708</v>
      </c>
      <c r="AI22" s="7">
        <f t="shared" si="9"/>
        <v>25.595238095238102</v>
      </c>
      <c r="AJ22" s="8">
        <f t="shared" si="8"/>
        <v>-0.79365079365079483</v>
      </c>
      <c r="AK22" s="7">
        <f t="shared" si="2"/>
        <v>-74.603174603174594</v>
      </c>
      <c r="AL22" s="7"/>
      <c r="AM22" s="7"/>
      <c r="AN22" s="7">
        <f t="shared" si="3"/>
        <v>-62.500000000000014</v>
      </c>
      <c r="AO22" s="7">
        <f t="shared" si="3"/>
        <v>-14.285714285714278</v>
      </c>
      <c r="AP22" s="7">
        <f t="shared" si="3"/>
        <v>69.642857142857139</v>
      </c>
      <c r="AQ22" s="7"/>
      <c r="AR22" s="7">
        <f t="shared" si="4"/>
        <v>-74.603174603174594</v>
      </c>
      <c r="AS22" s="7">
        <f t="shared" si="5"/>
        <v>-0.99206349206349864</v>
      </c>
      <c r="AT22" s="7">
        <f t="shared" si="6"/>
        <v>-3.5714285714285743</v>
      </c>
      <c r="AU22" s="7">
        <f t="shared" si="7"/>
        <v>2.1825396825396886</v>
      </c>
    </row>
    <row r="23" spans="1:47">
      <c r="A23" s="2" t="s">
        <v>12</v>
      </c>
      <c r="B23" t="s">
        <v>33</v>
      </c>
      <c r="C23">
        <v>121</v>
      </c>
      <c r="D23" s="9">
        <v>86.166666666666671</v>
      </c>
      <c r="E23" s="9">
        <v>35.833333333333336</v>
      </c>
      <c r="F23" s="9">
        <v>20.333333333333332</v>
      </c>
      <c r="G23" s="9">
        <v>4.166666666666667</v>
      </c>
      <c r="H23" s="9">
        <v>6</v>
      </c>
      <c r="I23" s="9">
        <v>4.666666666666667</v>
      </c>
      <c r="J23" s="9">
        <v>6.5</v>
      </c>
      <c r="K23" s="9">
        <v>39.166666666666664</v>
      </c>
      <c r="L23" s="9">
        <v>41.333333333333336</v>
      </c>
      <c r="M23" s="9">
        <v>18.833333333333332</v>
      </c>
      <c r="N23" s="9">
        <v>23.833333333333332</v>
      </c>
      <c r="O23" s="9">
        <v>20.333333333333332</v>
      </c>
      <c r="P23" s="9">
        <v>13.833333333333334</v>
      </c>
      <c r="Q23" s="9">
        <v>25.166666666666668</v>
      </c>
      <c r="R23" s="9">
        <v>29</v>
      </c>
      <c r="S23" s="9">
        <v>18.666666666666668</v>
      </c>
      <c r="T23" s="9">
        <v>30.333333333333332</v>
      </c>
      <c r="U23" s="9">
        <v>22.5</v>
      </c>
      <c r="V23" s="9">
        <v>24.5</v>
      </c>
      <c r="W23" s="7"/>
      <c r="X23" s="7">
        <f t="shared" si="9"/>
        <v>-9.3023255813953369</v>
      </c>
      <c r="Y23" s="7">
        <f t="shared" si="9"/>
        <v>-15.348837209302332</v>
      </c>
      <c r="Z23" s="7">
        <f t="shared" si="9"/>
        <v>47.441860465116285</v>
      </c>
      <c r="AA23" s="7">
        <f t="shared" si="9"/>
        <v>33.488372093023273</v>
      </c>
      <c r="AB23" s="7">
        <f t="shared" si="9"/>
        <v>43.255813953488378</v>
      </c>
      <c r="AC23" s="7">
        <f t="shared" si="9"/>
        <v>61.395348837209298</v>
      </c>
      <c r="AD23" s="7">
        <f t="shared" si="9"/>
        <v>29.767441860465112</v>
      </c>
      <c r="AE23" s="7">
        <f t="shared" si="9"/>
        <v>19.069767441860463</v>
      </c>
      <c r="AF23" s="7">
        <f t="shared" si="9"/>
        <v>47.906976744186046</v>
      </c>
      <c r="AG23" s="7">
        <f t="shared" si="9"/>
        <v>15.348837209302346</v>
      </c>
      <c r="AH23" s="7">
        <f t="shared" si="9"/>
        <v>37.209302325581397</v>
      </c>
      <c r="AI23" s="7">
        <f t="shared" si="9"/>
        <v>31.627906976744185</v>
      </c>
      <c r="AJ23" s="8">
        <f t="shared" si="8"/>
        <v>35.452196382428937</v>
      </c>
      <c r="AK23" s="7">
        <f t="shared" si="2"/>
        <v>7.5968992248062053</v>
      </c>
      <c r="AL23" s="7"/>
      <c r="AM23" s="7"/>
      <c r="AN23" s="7">
        <f t="shared" si="3"/>
        <v>78.604651162790731</v>
      </c>
      <c r="AO23" s="7">
        <f t="shared" si="3"/>
        <v>99.534883720930239</v>
      </c>
      <c r="AP23" s="7">
        <f t="shared" si="3"/>
        <v>140.93023255813952</v>
      </c>
      <c r="AQ23" s="7"/>
      <c r="AR23" s="7">
        <f t="shared" si="4"/>
        <v>7.5968992248062053</v>
      </c>
      <c r="AS23" s="7">
        <f t="shared" si="5"/>
        <v>46.046511627906987</v>
      </c>
      <c r="AT23" s="7">
        <f t="shared" si="6"/>
        <v>32.248062015503876</v>
      </c>
      <c r="AU23" s="7">
        <f t="shared" si="7"/>
        <v>28.062015503875973</v>
      </c>
    </row>
    <row r="24" spans="1:47">
      <c r="A24" s="1" t="s">
        <v>13</v>
      </c>
      <c r="B24" t="s">
        <v>33</v>
      </c>
      <c r="C24">
        <v>107</v>
      </c>
      <c r="D24" s="7">
        <v>142.83333333333334</v>
      </c>
      <c r="E24" s="7">
        <v>60</v>
      </c>
      <c r="F24" s="7">
        <v>22</v>
      </c>
      <c r="G24" s="7">
        <v>60.833333333333336</v>
      </c>
      <c r="H24" s="7">
        <v>20.333333333333332</v>
      </c>
      <c r="I24" s="7">
        <v>17.333333333333332</v>
      </c>
      <c r="J24" s="7">
        <v>19.833333333333332</v>
      </c>
      <c r="K24" s="7">
        <v>16.166666666666668</v>
      </c>
      <c r="L24" s="7">
        <v>15</v>
      </c>
      <c r="M24" s="7">
        <v>32.5</v>
      </c>
      <c r="N24" s="7">
        <v>33.666666666666664</v>
      </c>
      <c r="O24" s="7">
        <v>22</v>
      </c>
      <c r="P24" s="7">
        <v>42</v>
      </c>
      <c r="Q24" s="7">
        <v>33</v>
      </c>
      <c r="R24" s="7">
        <v>21.666666666666668</v>
      </c>
      <c r="S24" s="7">
        <v>34.833333333333336</v>
      </c>
      <c r="T24" s="7">
        <v>18.833333333333332</v>
      </c>
      <c r="U24" s="7">
        <v>23.166666666666668</v>
      </c>
      <c r="V24" s="7">
        <v>33.166666666666664</v>
      </c>
      <c r="W24" s="7"/>
      <c r="X24" s="7">
        <f t="shared" si="9"/>
        <v>73.055555555555557</v>
      </c>
      <c r="Y24" s="7">
        <f t="shared" si="9"/>
        <v>75</v>
      </c>
      <c r="Z24" s="7">
        <f t="shared" si="9"/>
        <v>45.833333333333336</v>
      </c>
      <c r="AA24" s="7">
        <f t="shared" si="9"/>
        <v>43.888888888888893</v>
      </c>
      <c r="AB24" s="7">
        <f t="shared" si="9"/>
        <v>63.333333333333336</v>
      </c>
      <c r="AC24" s="7">
        <f t="shared" si="9"/>
        <v>30</v>
      </c>
      <c r="AD24" s="7">
        <f t="shared" si="9"/>
        <v>45</v>
      </c>
      <c r="AE24" s="7">
        <f t="shared" si="9"/>
        <v>63.888888888888886</v>
      </c>
      <c r="AF24" s="7">
        <f t="shared" si="9"/>
        <v>41.944444444444443</v>
      </c>
      <c r="AG24" s="7">
        <f t="shared" si="9"/>
        <v>68.611111111111114</v>
      </c>
      <c r="AH24" s="7">
        <f t="shared" si="9"/>
        <v>61.388888888888886</v>
      </c>
      <c r="AI24" s="7">
        <f t="shared" si="9"/>
        <v>44.722222222222221</v>
      </c>
      <c r="AJ24" s="8">
        <f t="shared" si="8"/>
        <v>51.419753086419753</v>
      </c>
      <c r="AK24" s="7">
        <f t="shared" si="2"/>
        <v>64.629629629629633</v>
      </c>
      <c r="AL24" s="7"/>
      <c r="AM24" s="7"/>
      <c r="AN24" s="7">
        <f t="shared" si="3"/>
        <v>157.5</v>
      </c>
      <c r="AO24" s="7">
        <f t="shared" si="3"/>
        <v>188.61111111111111</v>
      </c>
      <c r="AP24" s="7">
        <f t="shared" si="3"/>
        <v>116.66666666666666</v>
      </c>
      <c r="AQ24" s="7"/>
      <c r="AR24" s="7">
        <f t="shared" si="4"/>
        <v>64.629629629629633</v>
      </c>
      <c r="AS24" s="7">
        <f t="shared" si="5"/>
        <v>45.74074074074074</v>
      </c>
      <c r="AT24" s="7">
        <f t="shared" si="6"/>
        <v>50.277777777777771</v>
      </c>
      <c r="AU24" s="7">
        <f t="shared" si="7"/>
        <v>58.24074074074074</v>
      </c>
    </row>
    <row r="25" spans="1:47">
      <c r="A25" s="2" t="s">
        <v>14</v>
      </c>
      <c r="B25" t="s">
        <v>33</v>
      </c>
      <c r="C25">
        <v>121</v>
      </c>
      <c r="D25" s="7">
        <v>115.16666666666667</v>
      </c>
      <c r="E25" s="7">
        <v>27.666666666666668</v>
      </c>
      <c r="F25" s="7">
        <v>15.666666666666666</v>
      </c>
      <c r="G25" s="7">
        <v>3.8333333333333335</v>
      </c>
      <c r="H25" s="7">
        <v>3.5</v>
      </c>
      <c r="I25" s="7">
        <v>5</v>
      </c>
      <c r="J25" s="7">
        <v>4</v>
      </c>
      <c r="K25" s="7">
        <v>38.166666666666664</v>
      </c>
      <c r="L25" s="7">
        <v>24.333333333333332</v>
      </c>
      <c r="M25" s="7">
        <v>20.833333333333332</v>
      </c>
      <c r="N25" s="7">
        <v>41.666666666666664</v>
      </c>
      <c r="O25" s="7">
        <v>14</v>
      </c>
      <c r="P25" s="7">
        <v>18.333333333333332</v>
      </c>
      <c r="Q25" s="7">
        <v>27.666666666666668</v>
      </c>
      <c r="R25" s="7">
        <v>26.5</v>
      </c>
      <c r="S25" s="7">
        <v>12.5</v>
      </c>
      <c r="T25" s="7">
        <v>23.833333333333332</v>
      </c>
      <c r="U25" s="7">
        <v>24.333333333333332</v>
      </c>
      <c r="V25" s="7">
        <v>18.333333333333332</v>
      </c>
      <c r="W25" s="7"/>
      <c r="X25" s="7">
        <f t="shared" si="9"/>
        <v>-37.951807228915641</v>
      </c>
      <c r="Y25" s="7">
        <f t="shared" si="9"/>
        <v>12.048192771084345</v>
      </c>
      <c r="Z25" s="7">
        <f t="shared" si="9"/>
        <v>24.698795180722911</v>
      </c>
      <c r="AA25" s="7">
        <f t="shared" si="9"/>
        <v>-50.602409638554178</v>
      </c>
      <c r="AB25" s="7">
        <f t="shared" si="9"/>
        <v>49.397590361445786</v>
      </c>
      <c r="AC25" s="7">
        <f t="shared" si="9"/>
        <v>33.734939759036152</v>
      </c>
      <c r="AD25" s="7">
        <f t="shared" si="9"/>
        <v>0</v>
      </c>
      <c r="AE25" s="7">
        <f t="shared" si="9"/>
        <v>4.2168674698795172</v>
      </c>
      <c r="AF25" s="7">
        <f t="shared" si="9"/>
        <v>54.819277108433738</v>
      </c>
      <c r="AG25" s="7">
        <f t="shared" si="9"/>
        <v>13.855421686747007</v>
      </c>
      <c r="AH25" s="7">
        <f t="shared" si="9"/>
        <v>12.048192771084345</v>
      </c>
      <c r="AI25" s="7">
        <f t="shared" si="9"/>
        <v>33.734939759036152</v>
      </c>
      <c r="AJ25" s="8">
        <f t="shared" si="8"/>
        <v>16.80053547523428</v>
      </c>
      <c r="AK25" s="7">
        <f t="shared" si="2"/>
        <v>-0.40160642570279492</v>
      </c>
      <c r="AL25" s="7"/>
      <c r="AM25" s="7"/>
      <c r="AN25" s="7">
        <f t="shared" si="3"/>
        <v>-36.746987951807171</v>
      </c>
      <c r="AO25" s="7">
        <f t="shared" si="3"/>
        <v>65.662650602409656</v>
      </c>
      <c r="AP25" s="7">
        <f t="shared" si="3"/>
        <v>122.28915662650604</v>
      </c>
      <c r="AQ25" s="7"/>
      <c r="AR25" s="7">
        <f t="shared" si="4"/>
        <v>-0.40160642570279492</v>
      </c>
      <c r="AS25" s="7">
        <f t="shared" si="5"/>
        <v>10.843373493975919</v>
      </c>
      <c r="AT25" s="7">
        <f t="shared" si="6"/>
        <v>19.678714859437751</v>
      </c>
      <c r="AU25" s="7">
        <f t="shared" si="7"/>
        <v>19.879518072289169</v>
      </c>
    </row>
    <row r="26" spans="1:47">
      <c r="A26" s="1" t="s">
        <v>15</v>
      </c>
      <c r="B26" t="s">
        <v>33</v>
      </c>
      <c r="C26">
        <v>119</v>
      </c>
      <c r="D26" s="9">
        <v>100.33333333333333</v>
      </c>
      <c r="E26" s="9">
        <v>39.5</v>
      </c>
      <c r="F26" s="9">
        <v>24</v>
      </c>
      <c r="G26" s="9">
        <v>12.666666666666666</v>
      </c>
      <c r="H26" s="9">
        <v>11</v>
      </c>
      <c r="I26" s="9">
        <v>13.5</v>
      </c>
      <c r="J26" s="9">
        <v>11.666666666666666</v>
      </c>
      <c r="K26" s="9">
        <v>50.333333333333336</v>
      </c>
      <c r="L26" s="9">
        <v>39.666666666666664</v>
      </c>
      <c r="M26" s="9">
        <v>33.166666666666664</v>
      </c>
      <c r="N26" s="9">
        <v>31.833333333333332</v>
      </c>
      <c r="O26" s="9">
        <v>29.333333333333332</v>
      </c>
      <c r="P26" s="9">
        <v>18.666666666666668</v>
      </c>
      <c r="Q26" s="9">
        <v>52</v>
      </c>
      <c r="R26" s="9">
        <v>45.166666666666664</v>
      </c>
      <c r="S26" s="9">
        <v>30.666666666666668</v>
      </c>
      <c r="T26" s="9">
        <v>23.333333333333332</v>
      </c>
      <c r="U26" s="9">
        <v>31.166666666666668</v>
      </c>
      <c r="V26" s="9">
        <v>55.833333333333336</v>
      </c>
      <c r="W26" s="7"/>
      <c r="X26" s="7">
        <f t="shared" si="9"/>
        <v>-27.426160337552759</v>
      </c>
      <c r="Y26" s="7">
        <f t="shared" si="9"/>
        <v>-0.4219409282700326</v>
      </c>
      <c r="Z26" s="7">
        <f t="shared" si="9"/>
        <v>16.033755274261608</v>
      </c>
      <c r="AA26" s="7">
        <f t="shared" si="9"/>
        <v>19.409282700421954</v>
      </c>
      <c r="AB26" s="7">
        <f t="shared" si="9"/>
        <v>25.738396624472585</v>
      </c>
      <c r="AC26" s="7">
        <f t="shared" si="9"/>
        <v>52.742616033755276</v>
      </c>
      <c r="AD26" s="7">
        <f t="shared" si="9"/>
        <v>-31.645569620253156</v>
      </c>
      <c r="AE26" s="7">
        <f t="shared" si="9"/>
        <v>-14.345991561181421</v>
      </c>
      <c r="AF26" s="7">
        <f t="shared" si="9"/>
        <v>22.362869198312225</v>
      </c>
      <c r="AG26" s="7">
        <f t="shared" si="9"/>
        <v>40.9282700421941</v>
      </c>
      <c r="AH26" s="7">
        <f t="shared" si="9"/>
        <v>21.097046413502099</v>
      </c>
      <c r="AI26" s="7">
        <f t="shared" si="9"/>
        <v>-41.350210970464161</v>
      </c>
      <c r="AJ26" s="8">
        <f t="shared" si="8"/>
        <v>10.548523206751055</v>
      </c>
      <c r="AK26" s="7">
        <f t="shared" si="2"/>
        <v>-3.9381153305203944</v>
      </c>
      <c r="AL26" s="7"/>
      <c r="AM26" s="7"/>
      <c r="AN26" s="7">
        <f t="shared" si="3"/>
        <v>28.691983122362899</v>
      </c>
      <c r="AO26" s="7">
        <f t="shared" si="3"/>
        <v>32.489451476793263</v>
      </c>
      <c r="AP26" s="7">
        <f t="shared" si="3"/>
        <v>33.755274261603347</v>
      </c>
      <c r="AQ26" s="7"/>
      <c r="AR26" s="7">
        <f t="shared" si="4"/>
        <v>-3.9381153305203944</v>
      </c>
      <c r="AS26" s="7">
        <f t="shared" si="5"/>
        <v>32.630098452883267</v>
      </c>
      <c r="AT26" s="7">
        <f t="shared" si="6"/>
        <v>-7.8762306610407835</v>
      </c>
      <c r="AU26" s="7">
        <f t="shared" si="7"/>
        <v>6.891701828410679</v>
      </c>
    </row>
    <row r="27" spans="1:47">
      <c r="A27" s="2" t="s">
        <v>16</v>
      </c>
      <c r="B27" t="s">
        <v>33</v>
      </c>
      <c r="C27">
        <v>112</v>
      </c>
      <c r="D27" s="9">
        <v>77</v>
      </c>
      <c r="E27" s="9">
        <v>27.833333333333332</v>
      </c>
      <c r="F27" s="9">
        <v>23.666666666666668</v>
      </c>
      <c r="G27" s="9">
        <v>5.5</v>
      </c>
      <c r="H27" s="9">
        <v>4.333333333333333</v>
      </c>
      <c r="I27" s="9">
        <v>5.666666666666667</v>
      </c>
      <c r="J27" s="9">
        <v>5.666666666666667</v>
      </c>
      <c r="K27" s="9">
        <v>36.166666666666664</v>
      </c>
      <c r="L27" s="9">
        <v>32.333333333333336</v>
      </c>
      <c r="M27" s="9">
        <v>40.5</v>
      </c>
      <c r="N27" s="9">
        <v>40.666666666666664</v>
      </c>
      <c r="O27" s="9">
        <v>27</v>
      </c>
      <c r="P27" s="9">
        <v>23.5</v>
      </c>
      <c r="Q27" s="9">
        <v>52.5</v>
      </c>
      <c r="R27" s="9">
        <v>32</v>
      </c>
      <c r="S27" s="9">
        <v>24.166666666666668</v>
      </c>
      <c r="T27" s="9">
        <v>40</v>
      </c>
      <c r="U27" s="9">
        <v>35.333333333333336</v>
      </c>
      <c r="V27" s="9">
        <v>31.5</v>
      </c>
      <c r="W27" s="7"/>
      <c r="X27" s="7">
        <f t="shared" si="9"/>
        <v>-29.940119760479035</v>
      </c>
      <c r="Y27" s="7">
        <f t="shared" si="9"/>
        <v>-16.167664670658695</v>
      </c>
      <c r="Z27" s="7">
        <f t="shared" si="9"/>
        <v>-45.508982035928142</v>
      </c>
      <c r="AA27" s="7">
        <f t="shared" si="9"/>
        <v>-46.107784431137731</v>
      </c>
      <c r="AB27" s="7">
        <f t="shared" si="9"/>
        <v>2.9940119760479007</v>
      </c>
      <c r="AC27" s="7">
        <f t="shared" si="9"/>
        <v>15.568862275449092</v>
      </c>
      <c r="AD27" s="7">
        <f t="shared" si="9"/>
        <v>-88.622754491017986</v>
      </c>
      <c r="AE27" s="7">
        <f t="shared" si="9"/>
        <v>-14.970059880239532</v>
      </c>
      <c r="AF27" s="7">
        <f t="shared" si="9"/>
        <v>13.173652694610766</v>
      </c>
      <c r="AG27" s="7">
        <f t="shared" si="9"/>
        <v>-43.712574850299404</v>
      </c>
      <c r="AH27" s="7">
        <f t="shared" si="9"/>
        <v>-26.946107784431149</v>
      </c>
      <c r="AI27" s="7">
        <f t="shared" si="9"/>
        <v>-13.17365269461078</v>
      </c>
      <c r="AJ27" s="8">
        <f t="shared" si="8"/>
        <v>-22.421823020625425</v>
      </c>
      <c r="AK27" s="7">
        <f t="shared" si="2"/>
        <v>-30.538922155688624</v>
      </c>
      <c r="AL27" s="7"/>
      <c r="AM27" s="7"/>
      <c r="AN27" s="7">
        <f t="shared" si="3"/>
        <v>-178.44311377245512</v>
      </c>
      <c r="AO27" s="7">
        <f t="shared" si="3"/>
        <v>-38.92215568862278</v>
      </c>
      <c r="AP27" s="7">
        <f t="shared" si="3"/>
        <v>15.568862275449078</v>
      </c>
      <c r="AQ27" s="7"/>
      <c r="AR27" s="7">
        <f t="shared" si="4"/>
        <v>-30.538922155688624</v>
      </c>
      <c r="AS27" s="7">
        <f t="shared" si="5"/>
        <v>-9.1816367265469125</v>
      </c>
      <c r="AT27" s="7">
        <f t="shared" si="6"/>
        <v>-30.139720558882249</v>
      </c>
      <c r="AU27" s="7">
        <f t="shared" si="7"/>
        <v>-27.944111776447112</v>
      </c>
    </row>
    <row r="28" spans="1:47">
      <c r="A28" s="2" t="s">
        <v>17</v>
      </c>
      <c r="B28" t="s">
        <v>33</v>
      </c>
      <c r="C28">
        <v>114</v>
      </c>
      <c r="D28" s="9">
        <v>81.166666666666671</v>
      </c>
      <c r="E28" s="9">
        <v>20.166666666666668</v>
      </c>
      <c r="F28" s="9">
        <v>20.5</v>
      </c>
      <c r="G28" s="9">
        <v>3.8333333333333335</v>
      </c>
      <c r="H28" s="9">
        <v>3</v>
      </c>
      <c r="I28" s="9">
        <v>3.5</v>
      </c>
      <c r="J28" s="9">
        <v>2.8333333333333335</v>
      </c>
      <c r="K28" s="9">
        <v>31.5</v>
      </c>
      <c r="L28" s="9">
        <v>18</v>
      </c>
      <c r="M28" s="9">
        <v>14.5</v>
      </c>
      <c r="N28" s="9">
        <v>13.5</v>
      </c>
      <c r="O28" s="9">
        <v>12.833333333333334</v>
      </c>
      <c r="P28" s="9">
        <v>8.8333333333333339</v>
      </c>
      <c r="Q28" s="9">
        <v>12.833333333333334</v>
      </c>
      <c r="R28" s="9">
        <v>21.833333333333332</v>
      </c>
      <c r="S28" s="9">
        <v>11.166666666666666</v>
      </c>
      <c r="T28" s="9">
        <v>14.5</v>
      </c>
      <c r="U28" s="9">
        <v>17.166666666666668</v>
      </c>
      <c r="V28" s="9">
        <v>10.666666666666666</v>
      </c>
      <c r="W28" s="7"/>
      <c r="X28" s="7">
        <f t="shared" si="9"/>
        <v>-56.198347107437996</v>
      </c>
      <c r="Y28" s="7">
        <f t="shared" si="9"/>
        <v>10.743801652892571</v>
      </c>
      <c r="Z28" s="7">
        <f t="shared" si="9"/>
        <v>28.099173553719012</v>
      </c>
      <c r="AA28" s="7">
        <f t="shared" si="9"/>
        <v>33.057851239669432</v>
      </c>
      <c r="AB28" s="7">
        <f t="shared" si="9"/>
        <v>36.36363636363636</v>
      </c>
      <c r="AC28" s="7">
        <f t="shared" si="9"/>
        <v>56.198347107438018</v>
      </c>
      <c r="AD28" s="7">
        <f t="shared" si="9"/>
        <v>36.36363636363636</v>
      </c>
      <c r="AE28" s="7">
        <f t="shared" si="9"/>
        <v>-8.2644628099173332</v>
      </c>
      <c r="AF28" s="7">
        <f t="shared" si="9"/>
        <v>44.628099173553728</v>
      </c>
      <c r="AG28" s="7">
        <f t="shared" si="9"/>
        <v>28.099173553719012</v>
      </c>
      <c r="AH28" s="7">
        <f t="shared" si="9"/>
        <v>14.876033057851245</v>
      </c>
      <c r="AI28" s="7">
        <f t="shared" si="9"/>
        <v>47.107438016528938</v>
      </c>
      <c r="AJ28" s="8">
        <f t="shared" si="8"/>
        <v>32.047750229568422</v>
      </c>
      <c r="AK28" s="7">
        <f t="shared" si="2"/>
        <v>-5.7851239669421375</v>
      </c>
      <c r="AL28" s="7"/>
      <c r="AM28" s="7"/>
      <c r="AN28" s="7">
        <f t="shared" si="3"/>
        <v>97.520661157024804</v>
      </c>
      <c r="AO28" s="7">
        <f t="shared" si="3"/>
        <v>42.975206611570272</v>
      </c>
      <c r="AP28" s="7">
        <f t="shared" si="3"/>
        <v>147.93388429752068</v>
      </c>
      <c r="AQ28" s="7"/>
      <c r="AR28" s="7">
        <f t="shared" si="4"/>
        <v>-5.7851239669421375</v>
      </c>
      <c r="AS28" s="7">
        <f t="shared" si="5"/>
        <v>41.873278236914608</v>
      </c>
      <c r="AT28" s="7">
        <f t="shared" si="6"/>
        <v>24.242424242424249</v>
      </c>
      <c r="AU28" s="7">
        <f t="shared" si="7"/>
        <v>30.027548209366397</v>
      </c>
    </row>
    <row r="29" spans="1:47">
      <c r="A29" s="2" t="s">
        <v>18</v>
      </c>
      <c r="B29" t="s">
        <v>33</v>
      </c>
      <c r="C29">
        <v>114</v>
      </c>
      <c r="D29" s="7">
        <v>146.5</v>
      </c>
      <c r="E29" s="7">
        <v>50.833333333333336</v>
      </c>
      <c r="F29" s="7">
        <v>33.333333333333336</v>
      </c>
      <c r="G29" s="7">
        <v>11.666666666666666</v>
      </c>
      <c r="H29" s="7">
        <v>10.833333333333334</v>
      </c>
      <c r="I29" s="7">
        <v>12.833333333333334</v>
      </c>
      <c r="J29" s="7">
        <v>11.333333333333334</v>
      </c>
      <c r="K29" s="7">
        <v>79.666666666666671</v>
      </c>
      <c r="L29" s="7">
        <v>79</v>
      </c>
      <c r="M29" s="7">
        <v>56</v>
      </c>
      <c r="N29" s="7">
        <v>68.166666666666671</v>
      </c>
      <c r="O29" s="7">
        <v>49.333333333333336</v>
      </c>
      <c r="P29" s="7">
        <v>27.166666666666668</v>
      </c>
      <c r="Q29" s="7">
        <v>51.166666666666664</v>
      </c>
      <c r="R29" s="7">
        <v>51.166666666666664</v>
      </c>
      <c r="S29" s="7">
        <v>32.833333333333336</v>
      </c>
      <c r="T29" s="7">
        <v>45.666666666666664</v>
      </c>
      <c r="U29" s="7">
        <v>61</v>
      </c>
      <c r="V29" s="7">
        <v>44.333333333333336</v>
      </c>
      <c r="W29" s="7"/>
      <c r="X29" s="7">
        <f t="shared" si="9"/>
        <v>-56.721311475409834</v>
      </c>
      <c r="Y29" s="7">
        <f t="shared" si="9"/>
        <v>-55.409836065573757</v>
      </c>
      <c r="Z29" s="7">
        <f t="shared" si="9"/>
        <v>-10.163934426229503</v>
      </c>
      <c r="AA29" s="7">
        <f t="shared" si="9"/>
        <v>-34.098360655737707</v>
      </c>
      <c r="AB29" s="7">
        <f t="shared" si="9"/>
        <v>2.9508196721311464</v>
      </c>
      <c r="AC29" s="7">
        <f t="shared" si="9"/>
        <v>46.557377049180324</v>
      </c>
      <c r="AD29" s="7">
        <f t="shared" si="9"/>
        <v>-0.65573770491801042</v>
      </c>
      <c r="AE29" s="7">
        <f t="shared" si="9"/>
        <v>-0.65573770491801042</v>
      </c>
      <c r="AF29" s="7">
        <f t="shared" si="9"/>
        <v>35.409836065573771</v>
      </c>
      <c r="AG29" s="7">
        <f t="shared" si="9"/>
        <v>10.163934426229531</v>
      </c>
      <c r="AH29" s="7">
        <f t="shared" si="9"/>
        <v>-20</v>
      </c>
      <c r="AI29" s="7">
        <f t="shared" si="9"/>
        <v>12.78688524590163</v>
      </c>
      <c r="AJ29" s="8">
        <f t="shared" si="8"/>
        <v>5.8287795992714084</v>
      </c>
      <c r="AK29" s="7">
        <f t="shared" si="2"/>
        <v>-40.765027322404364</v>
      </c>
      <c r="AL29" s="7"/>
      <c r="AM29" s="7"/>
      <c r="AN29" s="7">
        <f t="shared" si="3"/>
        <v>-24.590163934426187</v>
      </c>
      <c r="AO29" s="7">
        <f t="shared" si="3"/>
        <v>-17.704918032786864</v>
      </c>
      <c r="AP29" s="7">
        <f t="shared" si="3"/>
        <v>94.754098360655718</v>
      </c>
      <c r="AQ29" s="7"/>
      <c r="AR29" s="7">
        <f t="shared" si="4"/>
        <v>-40.765027322404364</v>
      </c>
      <c r="AS29" s="7">
        <f t="shared" si="5"/>
        <v>5.1366120218579212</v>
      </c>
      <c r="AT29" s="7">
        <f t="shared" si="6"/>
        <v>11.366120218579249</v>
      </c>
      <c r="AU29" s="7">
        <f t="shared" si="7"/>
        <v>0.98360655737705349</v>
      </c>
    </row>
    <row r="30" spans="1:47">
      <c r="A30" s="2" t="s">
        <v>19</v>
      </c>
      <c r="B30" t="s">
        <v>33</v>
      </c>
      <c r="C30">
        <v>97</v>
      </c>
      <c r="D30" s="7">
        <v>79.666666666666671</v>
      </c>
      <c r="E30" s="7">
        <v>31.833333333333332</v>
      </c>
      <c r="F30" s="7">
        <v>27</v>
      </c>
      <c r="G30" s="7">
        <v>5.166666666666667</v>
      </c>
      <c r="H30" s="7">
        <v>5</v>
      </c>
      <c r="I30" s="7">
        <v>2.6666666666666665</v>
      </c>
      <c r="J30" s="7">
        <v>3.6666666666666665</v>
      </c>
      <c r="K30" s="7">
        <v>36.333333333333336</v>
      </c>
      <c r="L30" s="7">
        <v>44.5</v>
      </c>
      <c r="M30" s="7">
        <v>27.5</v>
      </c>
      <c r="N30" s="7">
        <v>39.166666666666664</v>
      </c>
      <c r="O30" s="7">
        <v>34.333333333333336</v>
      </c>
      <c r="P30" s="7">
        <v>16.666666666666668</v>
      </c>
      <c r="Q30" s="7">
        <v>31.666666666666668</v>
      </c>
      <c r="R30" s="7">
        <v>29.333333333333332</v>
      </c>
      <c r="S30" s="7">
        <v>25.833333333333332</v>
      </c>
      <c r="T30" s="7">
        <v>36</v>
      </c>
      <c r="U30" s="7">
        <v>23.166666666666668</v>
      </c>
      <c r="V30" s="7">
        <v>24.833333333333332</v>
      </c>
      <c r="W30" s="7"/>
      <c r="X30" s="7">
        <f t="shared" si="9"/>
        <v>-14.136125654450268</v>
      </c>
      <c r="Y30" s="7">
        <f t="shared" si="9"/>
        <v>-39.790575916230381</v>
      </c>
      <c r="Z30" s="7">
        <f t="shared" si="9"/>
        <v>13.612565445026178</v>
      </c>
      <c r="AA30" s="7">
        <f t="shared" si="9"/>
        <v>-23.03664921465969</v>
      </c>
      <c r="AB30" s="7">
        <f t="shared" si="9"/>
        <v>-7.8534031413612695</v>
      </c>
      <c r="AC30" s="7">
        <f t="shared" si="9"/>
        <v>47.643979057591622</v>
      </c>
      <c r="AD30" s="7">
        <f t="shared" si="9"/>
        <v>0.52356020942407611</v>
      </c>
      <c r="AE30" s="7">
        <f t="shared" si="9"/>
        <v>7.8534031413612695</v>
      </c>
      <c r="AF30" s="7">
        <f t="shared" si="9"/>
        <v>18.848167539267024</v>
      </c>
      <c r="AG30" s="7">
        <f t="shared" si="9"/>
        <v>-13.089005235602102</v>
      </c>
      <c r="AH30" s="7">
        <f t="shared" si="9"/>
        <v>27.225130890052341</v>
      </c>
      <c r="AI30" s="7">
        <f t="shared" si="9"/>
        <v>21.989528795811523</v>
      </c>
      <c r="AJ30" s="8">
        <f t="shared" si="8"/>
        <v>8.9005235602094217</v>
      </c>
      <c r="AK30" s="7">
        <f t="shared" si="2"/>
        <v>-13.438045375218158</v>
      </c>
      <c r="AL30" s="7"/>
      <c r="AM30" s="7"/>
      <c r="AN30" s="7">
        <f t="shared" si="3"/>
        <v>-35.602094240837715</v>
      </c>
      <c r="AO30" s="7">
        <f t="shared" si="3"/>
        <v>27.225130890052341</v>
      </c>
      <c r="AP30" s="7">
        <f t="shared" si="3"/>
        <v>88.481675392670169</v>
      </c>
      <c r="AQ30" s="7"/>
      <c r="AR30" s="7">
        <f t="shared" si="4"/>
        <v>-13.438045375218158</v>
      </c>
      <c r="AS30" s="7">
        <f t="shared" si="5"/>
        <v>5.5846422338568873</v>
      </c>
      <c r="AT30" s="7">
        <f t="shared" si="6"/>
        <v>9.075043630017456</v>
      </c>
      <c r="AU30" s="7">
        <f t="shared" si="7"/>
        <v>12.041884816753921</v>
      </c>
    </row>
    <row r="31" spans="1:47">
      <c r="A31" s="1" t="s">
        <v>25</v>
      </c>
      <c r="B31" t="s">
        <v>34</v>
      </c>
      <c r="C31">
        <v>111</v>
      </c>
      <c r="D31" s="7">
        <v>76.833333333333329</v>
      </c>
      <c r="E31" s="7">
        <v>56.166666666666664</v>
      </c>
      <c r="F31" s="7">
        <v>32.333333333333336</v>
      </c>
      <c r="G31" s="7">
        <v>13.5</v>
      </c>
      <c r="H31" s="7">
        <v>12.166666666666666</v>
      </c>
      <c r="I31" s="7">
        <v>13.666666666666666</v>
      </c>
      <c r="J31" s="7">
        <v>11.333333333333334</v>
      </c>
      <c r="K31" s="7">
        <v>78.833333333333329</v>
      </c>
      <c r="L31" s="7">
        <v>53.333333333333336</v>
      </c>
      <c r="M31" s="7">
        <v>35.5</v>
      </c>
      <c r="N31" s="7">
        <v>36</v>
      </c>
      <c r="O31" s="7">
        <v>28.5</v>
      </c>
      <c r="P31" s="7">
        <v>20.833333333333332</v>
      </c>
      <c r="Q31" s="7">
        <v>45.5</v>
      </c>
      <c r="R31" s="7">
        <v>44</v>
      </c>
      <c r="S31" s="7">
        <v>26.5</v>
      </c>
      <c r="T31" s="7">
        <v>34.833333333333336</v>
      </c>
      <c r="U31" s="7">
        <v>35.833333333333336</v>
      </c>
      <c r="V31" s="7">
        <v>23.5</v>
      </c>
      <c r="W31" s="7"/>
      <c r="X31" s="7">
        <f t="shared" si="9"/>
        <v>-40.356083086053417</v>
      </c>
      <c r="Y31" s="7">
        <f t="shared" si="9"/>
        <v>5.0445103857566664</v>
      </c>
      <c r="Z31" s="7">
        <f t="shared" si="9"/>
        <v>36.795252225519285</v>
      </c>
      <c r="AA31" s="7">
        <f t="shared" si="9"/>
        <v>35.90504451038575</v>
      </c>
      <c r="AB31" s="7">
        <f t="shared" si="9"/>
        <v>49.258160237388722</v>
      </c>
      <c r="AC31" s="7">
        <f t="shared" si="9"/>
        <v>62.908011869436208</v>
      </c>
      <c r="AD31" s="7">
        <f t="shared" si="9"/>
        <v>18.991097922848667</v>
      </c>
      <c r="AE31" s="7">
        <f t="shared" si="9"/>
        <v>21.66172106824925</v>
      </c>
      <c r="AF31" s="7">
        <f t="shared" si="9"/>
        <v>52.818991097922847</v>
      </c>
      <c r="AG31" s="7">
        <f t="shared" si="9"/>
        <v>37.982195845697326</v>
      </c>
      <c r="AH31" s="7">
        <f t="shared" si="9"/>
        <v>36.201780415430264</v>
      </c>
      <c r="AI31" s="7">
        <f t="shared" si="9"/>
        <v>58.160237388724035</v>
      </c>
      <c r="AJ31" s="8">
        <f t="shared" si="8"/>
        <v>41.543026706231458</v>
      </c>
      <c r="AK31" s="7">
        <f t="shared" si="2"/>
        <v>0.49455984174084477</v>
      </c>
      <c r="AL31" s="7"/>
      <c r="AM31" s="7"/>
      <c r="AN31" s="7">
        <f t="shared" si="3"/>
        <v>92.87833827893175</v>
      </c>
      <c r="AO31" s="7">
        <f t="shared" si="3"/>
        <v>107.12166172106824</v>
      </c>
      <c r="AP31" s="7">
        <f t="shared" si="3"/>
        <v>173.88724035608308</v>
      </c>
      <c r="AQ31" s="7"/>
      <c r="AR31" s="7">
        <f t="shared" si="4"/>
        <v>0.49455984174084477</v>
      </c>
      <c r="AS31" s="7">
        <f t="shared" si="5"/>
        <v>49.357072205736891</v>
      </c>
      <c r="AT31" s="7">
        <f t="shared" si="6"/>
        <v>31.157270029673587</v>
      </c>
      <c r="AU31" s="7">
        <f t="shared" si="7"/>
        <v>44.114737883283873</v>
      </c>
    </row>
    <row r="32" spans="1:47">
      <c r="A32" s="1" t="s">
        <v>26</v>
      </c>
      <c r="B32" t="s">
        <v>34</v>
      </c>
      <c r="C32">
        <v>107</v>
      </c>
      <c r="D32" s="7">
        <v>129.33333333333334</v>
      </c>
      <c r="E32" s="7">
        <v>32.166666666666664</v>
      </c>
      <c r="F32" s="7">
        <v>42</v>
      </c>
      <c r="G32" s="7">
        <v>9.5</v>
      </c>
      <c r="H32" s="7">
        <v>7.166666666666667</v>
      </c>
      <c r="I32" s="7">
        <v>6.5</v>
      </c>
      <c r="J32" s="7">
        <v>4.5</v>
      </c>
      <c r="K32" s="7">
        <v>71</v>
      </c>
      <c r="L32" s="7">
        <v>62.5</v>
      </c>
      <c r="M32" s="7">
        <v>62.666666666666664</v>
      </c>
      <c r="N32" s="7">
        <v>26.166666666666668</v>
      </c>
      <c r="O32" s="7">
        <v>32.666666666666664</v>
      </c>
      <c r="P32" s="7">
        <v>20.666666666666668</v>
      </c>
      <c r="Q32" s="7">
        <v>36</v>
      </c>
      <c r="R32" s="7">
        <v>32.333333333333336</v>
      </c>
      <c r="S32" s="7">
        <v>29</v>
      </c>
      <c r="T32" s="7">
        <v>22.333333333333332</v>
      </c>
      <c r="U32" s="7">
        <v>27.833333333333332</v>
      </c>
      <c r="V32" s="7">
        <v>32.166666666666664</v>
      </c>
      <c r="W32" s="7"/>
      <c r="X32" s="7">
        <f t="shared" si="9"/>
        <v>-120.72538860103629</v>
      </c>
      <c r="Y32" s="7">
        <f t="shared" si="9"/>
        <v>-94.300518134715048</v>
      </c>
      <c r="Z32" s="7">
        <f t="shared" si="9"/>
        <v>-94.818652849740914</v>
      </c>
      <c r="AA32" s="7">
        <f t="shared" si="9"/>
        <v>18.652849740932623</v>
      </c>
      <c r="AB32" s="7">
        <f t="shared" si="9"/>
        <v>-1.5544041450777257</v>
      </c>
      <c r="AC32" s="7">
        <f t="shared" si="9"/>
        <v>35.75129533678755</v>
      </c>
      <c r="AD32" s="7">
        <f t="shared" si="9"/>
        <v>-11.917098445595869</v>
      </c>
      <c r="AE32" s="7">
        <f t="shared" si="9"/>
        <v>-0.51813471502592279</v>
      </c>
      <c r="AF32" s="7">
        <f t="shared" si="9"/>
        <v>9.8445595854922203</v>
      </c>
      <c r="AG32" s="7">
        <f t="shared" si="9"/>
        <v>30.569948186528507</v>
      </c>
      <c r="AH32" s="7">
        <f t="shared" si="9"/>
        <v>13.47150259067358</v>
      </c>
      <c r="AI32" s="7">
        <f t="shared" si="9"/>
        <v>0</v>
      </c>
      <c r="AJ32" s="8">
        <f t="shared" si="8"/>
        <v>10.477835348301662</v>
      </c>
      <c r="AK32" s="7">
        <f t="shared" si="2"/>
        <v>-103.28151986183074</v>
      </c>
      <c r="AL32" s="7"/>
      <c r="AM32" s="7"/>
      <c r="AN32" s="7">
        <f t="shared" si="3"/>
        <v>37.305699481865261</v>
      </c>
      <c r="AO32" s="7">
        <f t="shared" si="3"/>
        <v>11.398963730569932</v>
      </c>
      <c r="AP32" s="7">
        <f t="shared" si="3"/>
        <v>45.59585492227977</v>
      </c>
      <c r="AQ32" s="7"/>
      <c r="AR32" s="7">
        <f t="shared" si="4"/>
        <v>-103.28151986183074</v>
      </c>
      <c r="AS32" s="7">
        <f t="shared" si="5"/>
        <v>17.616580310880817</v>
      </c>
      <c r="AT32" s="7">
        <f t="shared" si="6"/>
        <v>-0.86355785837652377</v>
      </c>
      <c r="AU32" s="7">
        <f t="shared" si="7"/>
        <v>14.680483592400696</v>
      </c>
    </row>
    <row r="33" spans="1:47">
      <c r="A33" s="1" t="s">
        <v>27</v>
      </c>
      <c r="B33" t="s">
        <v>34</v>
      </c>
      <c r="C33">
        <v>109</v>
      </c>
      <c r="D33" s="7">
        <v>74.666666666666671</v>
      </c>
      <c r="E33" s="7">
        <v>36.333333333333336</v>
      </c>
      <c r="F33" s="7">
        <v>32.5</v>
      </c>
      <c r="G33" s="7">
        <v>11</v>
      </c>
      <c r="H33" s="7">
        <v>13</v>
      </c>
      <c r="I33" s="7">
        <v>13</v>
      </c>
      <c r="J33" s="7">
        <v>13.166666666666666</v>
      </c>
      <c r="K33" s="7">
        <v>46</v>
      </c>
      <c r="L33" s="7">
        <v>44.833333333333336</v>
      </c>
      <c r="M33" s="7">
        <v>40.166666666666664</v>
      </c>
      <c r="N33" s="7">
        <v>30.166666666666668</v>
      </c>
      <c r="O33" s="7">
        <v>30.666666666666668</v>
      </c>
      <c r="P33" s="7">
        <v>25.166666666666668</v>
      </c>
      <c r="Q33" s="7">
        <v>40.666666666666664</v>
      </c>
      <c r="R33" s="7">
        <v>38.833333333333336</v>
      </c>
      <c r="S33" s="7">
        <v>31.166666666666668</v>
      </c>
      <c r="T33" s="7">
        <v>30.166666666666668</v>
      </c>
      <c r="U33" s="7">
        <v>27.333333333333332</v>
      </c>
      <c r="V33" s="7">
        <v>32.5</v>
      </c>
      <c r="W33" s="7"/>
      <c r="X33" s="7">
        <f t="shared" si="9"/>
        <v>-26.605504587155949</v>
      </c>
      <c r="Y33" s="7">
        <f t="shared" si="9"/>
        <v>-23.394495412844051</v>
      </c>
      <c r="Z33" s="7">
        <f t="shared" si="9"/>
        <v>-10.550458715596321</v>
      </c>
      <c r="AA33" s="7">
        <f t="shared" si="9"/>
        <v>16.972477064220186</v>
      </c>
      <c r="AB33" s="7">
        <f t="shared" si="9"/>
        <v>15.596330275229349</v>
      </c>
      <c r="AC33" s="7">
        <f t="shared" si="9"/>
        <v>30.733944954128432</v>
      </c>
      <c r="AD33" s="7">
        <f t="shared" si="9"/>
        <v>-11.926605504587144</v>
      </c>
      <c r="AE33" s="7">
        <f t="shared" si="9"/>
        <v>-6.8807339449541303</v>
      </c>
      <c r="AF33" s="7">
        <f t="shared" si="9"/>
        <v>14.220183486238525</v>
      </c>
      <c r="AG33" s="7">
        <f t="shared" si="9"/>
        <v>16.972477064220186</v>
      </c>
      <c r="AH33" s="7">
        <f t="shared" si="9"/>
        <v>24.770642201834875</v>
      </c>
      <c r="AI33" s="7">
        <f t="shared" si="9"/>
        <v>10.550458715596335</v>
      </c>
      <c r="AJ33" s="8">
        <f t="shared" si="8"/>
        <v>12.33435270132518</v>
      </c>
      <c r="AK33" s="7">
        <f t="shared" si="2"/>
        <v>-20.183486238532108</v>
      </c>
      <c r="AL33" s="7"/>
      <c r="AM33" s="7"/>
      <c r="AN33" s="7">
        <f t="shared" si="3"/>
        <v>22.018348623853228</v>
      </c>
      <c r="AO33" s="7">
        <f t="shared" si="3"/>
        <v>33.486238532110093</v>
      </c>
      <c r="AP33" s="7">
        <f t="shared" si="3"/>
        <v>55.504587155963293</v>
      </c>
      <c r="AQ33" s="7"/>
      <c r="AR33" s="7">
        <f t="shared" si="4"/>
        <v>-20.183486238532108</v>
      </c>
      <c r="AS33" s="7">
        <f t="shared" si="5"/>
        <v>21.100917431192656</v>
      </c>
      <c r="AT33" s="7">
        <f t="shared" si="6"/>
        <v>-1.529051987767583</v>
      </c>
      <c r="AU33" s="7">
        <f t="shared" si="7"/>
        <v>17.431192660550465</v>
      </c>
    </row>
    <row r="34" spans="1:47">
      <c r="A34" s="1" t="s">
        <v>28</v>
      </c>
      <c r="B34" t="s">
        <v>34</v>
      </c>
      <c r="C34">
        <v>105</v>
      </c>
      <c r="D34" s="7">
        <v>45.666666666666664</v>
      </c>
      <c r="E34" s="7">
        <v>39.166666666666664</v>
      </c>
      <c r="F34" s="7">
        <v>19.166666666666668</v>
      </c>
      <c r="G34" s="7">
        <v>12</v>
      </c>
      <c r="H34" s="7">
        <v>11.166666666666666</v>
      </c>
      <c r="I34" s="7">
        <v>10.5</v>
      </c>
      <c r="J34" s="7">
        <v>11.666666666666666</v>
      </c>
      <c r="K34" s="7">
        <v>53.833333333333336</v>
      </c>
      <c r="L34" s="7">
        <v>36.666666666666664</v>
      </c>
      <c r="M34" s="7">
        <v>26</v>
      </c>
      <c r="N34" s="7">
        <v>31.833333333333332</v>
      </c>
      <c r="O34" s="7">
        <v>20.5</v>
      </c>
      <c r="P34" s="7">
        <v>16.5</v>
      </c>
      <c r="Q34" s="7">
        <v>23.666666666666668</v>
      </c>
      <c r="R34" s="7">
        <v>31.666666666666668</v>
      </c>
      <c r="S34" s="7">
        <v>24.833333333333332</v>
      </c>
      <c r="T34" s="7">
        <v>21</v>
      </c>
      <c r="U34" s="7">
        <v>25.666666666666668</v>
      </c>
      <c r="V34" s="7">
        <v>30.833333333333332</v>
      </c>
      <c r="W34" s="7"/>
      <c r="X34" s="7">
        <f t="shared" si="9"/>
        <v>-37.446808510638334</v>
      </c>
      <c r="Y34" s="7">
        <f t="shared" si="9"/>
        <v>6.3829787234042499</v>
      </c>
      <c r="Z34" s="7">
        <f t="shared" si="9"/>
        <v>33.617021276595736</v>
      </c>
      <c r="AA34" s="7">
        <f t="shared" si="9"/>
        <v>18.723404255319153</v>
      </c>
      <c r="AB34" s="7">
        <f t="shared" si="9"/>
        <v>47.659574468085104</v>
      </c>
      <c r="AC34" s="7">
        <f t="shared" si="9"/>
        <v>57.87234042553191</v>
      </c>
      <c r="AD34" s="7">
        <f t="shared" si="9"/>
        <v>39.574468085106375</v>
      </c>
      <c r="AE34" s="7">
        <f t="shared" si="9"/>
        <v>19.14893617021275</v>
      </c>
      <c r="AF34" s="7">
        <f t="shared" si="9"/>
        <v>36.59574468085107</v>
      </c>
      <c r="AG34" s="7">
        <f t="shared" si="9"/>
        <v>46.38297872340425</v>
      </c>
      <c r="AH34" s="7">
        <f t="shared" si="9"/>
        <v>34.468085106382972</v>
      </c>
      <c r="AI34" s="7">
        <f t="shared" si="9"/>
        <v>21.276595744680847</v>
      </c>
      <c r="AJ34" s="8">
        <f t="shared" si="8"/>
        <v>35.744680851063833</v>
      </c>
      <c r="AK34" s="7">
        <f t="shared" si="2"/>
        <v>0.85106382978721717</v>
      </c>
      <c r="AL34" s="7"/>
      <c r="AM34" s="7"/>
      <c r="AN34" s="7">
        <f t="shared" si="3"/>
        <v>104.68085106382978</v>
      </c>
      <c r="AO34" s="7">
        <f t="shared" si="3"/>
        <v>101.27659574468083</v>
      </c>
      <c r="AP34" s="7">
        <f t="shared" si="3"/>
        <v>115.74468085106382</v>
      </c>
      <c r="AQ34" s="7"/>
      <c r="AR34" s="7">
        <f t="shared" si="4"/>
        <v>0.85106382978721717</v>
      </c>
      <c r="AS34" s="7">
        <f t="shared" si="5"/>
        <v>41.418439716312058</v>
      </c>
      <c r="AT34" s="7">
        <f t="shared" si="6"/>
        <v>31.773049645390063</v>
      </c>
      <c r="AU34" s="7">
        <f t="shared" si="7"/>
        <v>34.042553191489354</v>
      </c>
    </row>
    <row r="35" spans="1:47">
      <c r="A35" s="2" t="s">
        <v>29</v>
      </c>
      <c r="B35" t="s">
        <v>34</v>
      </c>
      <c r="C35">
        <v>103</v>
      </c>
      <c r="D35" s="7">
        <v>53.333333333333336</v>
      </c>
      <c r="E35" s="7">
        <v>23.833333333333332</v>
      </c>
      <c r="F35" s="7">
        <v>14.5</v>
      </c>
      <c r="G35" s="7">
        <v>1.8333333333333333</v>
      </c>
      <c r="H35" s="7">
        <v>2.8333333333333335</v>
      </c>
      <c r="I35" s="7">
        <v>3</v>
      </c>
      <c r="J35" s="7">
        <v>3.8333333333333335</v>
      </c>
      <c r="K35" s="7">
        <v>67.833333333333329</v>
      </c>
      <c r="L35" s="7">
        <v>60.666666666666664</v>
      </c>
      <c r="M35" s="7">
        <v>31.333333333333332</v>
      </c>
      <c r="N35" s="7">
        <v>32.166666666666664</v>
      </c>
      <c r="O35" s="7">
        <v>17.333333333333332</v>
      </c>
      <c r="P35" s="7">
        <v>19.5</v>
      </c>
      <c r="Q35" s="7">
        <v>32.833333333333336</v>
      </c>
      <c r="R35" s="7">
        <v>35.5</v>
      </c>
      <c r="S35" s="7">
        <v>35.333333333333336</v>
      </c>
      <c r="T35" s="7">
        <v>22.5</v>
      </c>
      <c r="U35" s="7">
        <v>23.166666666666668</v>
      </c>
      <c r="V35" s="7">
        <v>26.5</v>
      </c>
      <c r="W35" s="7"/>
      <c r="X35" s="7">
        <f t="shared" si="9"/>
        <v>-184.61538461538464</v>
      </c>
      <c r="Y35" s="7">
        <f t="shared" si="9"/>
        <v>-154.54545454545453</v>
      </c>
      <c r="Z35" s="7">
        <f t="shared" si="9"/>
        <v>-31.468531468531467</v>
      </c>
      <c r="AA35" s="7">
        <f t="shared" si="9"/>
        <v>-34.96503496503496</v>
      </c>
      <c r="AB35" s="7">
        <f t="shared" si="9"/>
        <v>27.272727272727266</v>
      </c>
      <c r="AC35" s="7">
        <f t="shared" si="9"/>
        <v>18.181818181818173</v>
      </c>
      <c r="AD35" s="7">
        <f t="shared" si="9"/>
        <v>-37.762237762237788</v>
      </c>
      <c r="AE35" s="7">
        <f t="shared" si="9"/>
        <v>-48.951048951048961</v>
      </c>
      <c r="AF35" s="7">
        <f t="shared" si="9"/>
        <v>-48.251748251748268</v>
      </c>
      <c r="AG35" s="7">
        <f t="shared" si="9"/>
        <v>5.5944055944055862</v>
      </c>
      <c r="AH35" s="7">
        <f t="shared" si="9"/>
        <v>2.797202797202786</v>
      </c>
      <c r="AI35" s="7">
        <f t="shared" si="9"/>
        <v>-11.188811188811201</v>
      </c>
      <c r="AJ35" s="8">
        <f t="shared" si="8"/>
        <v>-14.141414141414153</v>
      </c>
      <c r="AK35" s="7">
        <f t="shared" si="2"/>
        <v>-123.54312354312354</v>
      </c>
      <c r="AL35" s="7"/>
      <c r="AM35" s="7"/>
      <c r="AN35" s="7">
        <f t="shared" si="3"/>
        <v>-67.132867132867162</v>
      </c>
      <c r="AO35" s="7">
        <f t="shared" si="3"/>
        <v>-18.881118881118908</v>
      </c>
      <c r="AP35" s="7">
        <f t="shared" si="3"/>
        <v>-41.258741258741296</v>
      </c>
      <c r="AQ35" s="7"/>
      <c r="AR35" s="7">
        <f t="shared" si="4"/>
        <v>-123.54312354312354</v>
      </c>
      <c r="AS35" s="7">
        <f t="shared" si="5"/>
        <v>3.4965034965034931</v>
      </c>
      <c r="AT35" s="7">
        <f t="shared" si="6"/>
        <v>-44.988344988345006</v>
      </c>
      <c r="AU35" s="7">
        <f t="shared" si="7"/>
        <v>-0.93240093240094291</v>
      </c>
    </row>
    <row r="36" spans="1:47">
      <c r="A36" s="2" t="s">
        <v>30</v>
      </c>
      <c r="B36" t="s">
        <v>34</v>
      </c>
      <c r="C36">
        <v>106</v>
      </c>
      <c r="D36" s="7">
        <v>135</v>
      </c>
      <c r="E36" s="7">
        <v>39.5</v>
      </c>
      <c r="F36" s="7">
        <v>32.333333333333336</v>
      </c>
      <c r="G36" s="7">
        <v>11.5</v>
      </c>
      <c r="H36" s="7">
        <v>12.166666666666666</v>
      </c>
      <c r="I36" s="7">
        <v>11.333333333333334</v>
      </c>
      <c r="J36" s="7">
        <v>12.333333333333334</v>
      </c>
      <c r="K36" s="7">
        <v>89.833333333333329</v>
      </c>
      <c r="L36" s="7">
        <v>59.666666666666664</v>
      </c>
      <c r="M36" s="7">
        <v>57.333333333333336</v>
      </c>
      <c r="N36" s="7">
        <v>34.166666666666664</v>
      </c>
      <c r="O36" s="7">
        <v>31.166666666666668</v>
      </c>
      <c r="P36" s="7">
        <v>22.833333333333332</v>
      </c>
      <c r="Q36" s="7">
        <v>43.833333333333336</v>
      </c>
      <c r="R36" s="7">
        <v>38</v>
      </c>
      <c r="S36" s="7">
        <v>27</v>
      </c>
      <c r="T36" s="7">
        <v>50.5</v>
      </c>
      <c r="U36" s="7">
        <v>33.666666666666664</v>
      </c>
      <c r="V36" s="7">
        <v>40.833333333333336</v>
      </c>
      <c r="W36" s="7"/>
      <c r="X36" s="7">
        <f t="shared" si="9"/>
        <v>-127.42616033755272</v>
      </c>
      <c r="Y36" s="7">
        <f t="shared" si="9"/>
        <v>-51.054852320675082</v>
      </c>
      <c r="Z36" s="7">
        <f t="shared" si="9"/>
        <v>-45.14767932489454</v>
      </c>
      <c r="AA36" s="7">
        <f t="shared" si="9"/>
        <v>13.502109704641356</v>
      </c>
      <c r="AB36" s="7">
        <f t="shared" si="9"/>
        <v>21.097046413502099</v>
      </c>
      <c r="AC36" s="7">
        <f t="shared" si="9"/>
        <v>42.194092827004226</v>
      </c>
      <c r="AD36" s="7">
        <f t="shared" si="9"/>
        <v>-10.970464135021118</v>
      </c>
      <c r="AE36" s="7">
        <f t="shared" si="9"/>
        <v>3.7974683544303787</v>
      </c>
      <c r="AF36" s="7">
        <f t="shared" si="9"/>
        <v>31.64556962025317</v>
      </c>
      <c r="AG36" s="7">
        <f t="shared" si="9"/>
        <v>-27.848101265822791</v>
      </c>
      <c r="AH36" s="7">
        <f t="shared" si="9"/>
        <v>14.767932489451482</v>
      </c>
      <c r="AI36" s="7">
        <f t="shared" si="9"/>
        <v>-3.3755274261603461</v>
      </c>
      <c r="AJ36" s="8">
        <f t="shared" si="8"/>
        <v>9.4233473980309395</v>
      </c>
      <c r="AK36" s="7">
        <f t="shared" si="2"/>
        <v>-74.54289732770745</v>
      </c>
      <c r="AL36" s="7"/>
      <c r="AM36" s="7"/>
      <c r="AN36" s="7">
        <f t="shared" si="3"/>
        <v>-25.316455696202553</v>
      </c>
      <c r="AO36" s="7">
        <f t="shared" si="3"/>
        <v>39.66244725738396</v>
      </c>
      <c r="AP36" s="7">
        <f t="shared" si="3"/>
        <v>70.46413502109705</v>
      </c>
      <c r="AQ36" s="7"/>
      <c r="AR36" s="7">
        <f t="shared" si="4"/>
        <v>-74.54289732770745</v>
      </c>
      <c r="AS36" s="7">
        <f t="shared" si="5"/>
        <v>25.59774964838256</v>
      </c>
      <c r="AT36" s="7">
        <f t="shared" si="6"/>
        <v>8.1575246132208097</v>
      </c>
      <c r="AU36" s="7">
        <f t="shared" si="7"/>
        <v>-5.4852320675105517</v>
      </c>
    </row>
    <row r="37" spans="1:47" s="6" customFormat="1">
      <c r="C37" s="6">
        <f>AVERAGE(C19:C36)</f>
        <v>114.16666666666667</v>
      </c>
      <c r="D37" s="8">
        <f>AVERAGE(D19:D36)</f>
        <v>94.712962962962976</v>
      </c>
      <c r="E37" s="8">
        <f t="shared" ref="E37:AU37" si="12">AVERAGE(E19:E36)</f>
        <v>35.5</v>
      </c>
      <c r="F37" s="8">
        <f t="shared" si="12"/>
        <v>24.861111111111107</v>
      </c>
      <c r="G37" s="8">
        <f t="shared" si="12"/>
        <v>10.916666666666666</v>
      </c>
      <c r="H37" s="8">
        <f t="shared" si="12"/>
        <v>8.3611111111111107</v>
      </c>
      <c r="I37" s="8">
        <f t="shared" si="12"/>
        <v>8.518518518518519</v>
      </c>
      <c r="J37" s="8">
        <f t="shared" si="12"/>
        <v>8.4907407407407405</v>
      </c>
      <c r="K37" s="8">
        <f t="shared" si="12"/>
        <v>50.833333333333343</v>
      </c>
      <c r="L37" s="8">
        <f t="shared" si="12"/>
        <v>43.620370370370367</v>
      </c>
      <c r="M37" s="8">
        <f t="shared" si="12"/>
        <v>34.842592592592595</v>
      </c>
      <c r="N37" s="8">
        <f t="shared" si="12"/>
        <v>34.027777777777779</v>
      </c>
      <c r="O37" s="8">
        <f t="shared" si="12"/>
        <v>26.157407407407408</v>
      </c>
      <c r="P37" s="8">
        <f t="shared" si="12"/>
        <v>20.981481481481481</v>
      </c>
      <c r="Q37" s="8">
        <f t="shared" si="12"/>
        <v>36.101851851851855</v>
      </c>
      <c r="R37" s="8">
        <f t="shared" si="12"/>
        <v>33.148148148148145</v>
      </c>
      <c r="S37" s="8">
        <f t="shared" si="12"/>
        <v>25.157407407407405</v>
      </c>
      <c r="T37" s="8">
        <f t="shared" si="12"/>
        <v>29.537037037037042</v>
      </c>
      <c r="U37" s="8">
        <f t="shared" si="12"/>
        <v>29.472222222222221</v>
      </c>
      <c r="V37" s="8">
        <f t="shared" si="12"/>
        <v>29.694444444444443</v>
      </c>
      <c r="W37" s="8"/>
      <c r="X37" s="8">
        <f t="shared" si="12"/>
        <v>-50.945450375977735</v>
      </c>
      <c r="Y37" s="8">
        <f t="shared" si="12"/>
        <v>-29.655743432131114</v>
      </c>
      <c r="Z37" s="8">
        <f t="shared" si="12"/>
        <v>-2.8870233538422383</v>
      </c>
      <c r="AA37" s="8">
        <f t="shared" si="12"/>
        <v>-1.4864133855626009</v>
      </c>
      <c r="AB37" s="8">
        <f t="shared" si="12"/>
        <v>24.123059308962368</v>
      </c>
      <c r="AC37" s="8">
        <f t="shared" si="12"/>
        <v>38.594443650555782</v>
      </c>
      <c r="AD37" s="8">
        <f t="shared" si="12"/>
        <v>-6.0480822439631723</v>
      </c>
      <c r="AE37" s="8">
        <f t="shared" si="12"/>
        <v>1.097209109121563</v>
      </c>
      <c r="AF37" s="8">
        <f t="shared" si="12"/>
        <v>25.565704567367256</v>
      </c>
      <c r="AG37" s="8">
        <f t="shared" si="12"/>
        <v>13.155018634234876</v>
      </c>
      <c r="AH37" s="8">
        <f t="shared" si="12"/>
        <v>14.388629617090752</v>
      </c>
      <c r="AI37" s="8">
        <f t="shared" si="12"/>
        <v>13.003350238698717</v>
      </c>
      <c r="AJ37" s="8">
        <f t="shared" si="12"/>
        <v>13.599213277389502</v>
      </c>
      <c r="AK37" s="8">
        <f t="shared" si="12"/>
        <v>-27.829405720650367</v>
      </c>
      <c r="AL37" s="8"/>
      <c r="AM37" s="8"/>
      <c r="AN37" s="8">
        <f t="shared" si="12"/>
        <v>5.6205230047091019</v>
      </c>
      <c r="AO37" s="8">
        <f t="shared" si="12"/>
        <v>39.60889803517469</v>
      </c>
      <c r="AP37" s="8">
        <f t="shared" si="12"/>
        <v>77.163498456621753</v>
      </c>
      <c r="AQ37" s="8"/>
      <c r="AR37" s="8">
        <f t="shared" si="12"/>
        <v>-27.829405720650367</v>
      </c>
      <c r="AS37" s="8">
        <f t="shared" si="12"/>
        <v>20.41036319131852</v>
      </c>
      <c r="AT37" s="8">
        <f t="shared" si="12"/>
        <v>6.8716104775085505</v>
      </c>
      <c r="AU37" s="8">
        <f t="shared" si="12"/>
        <v>13.515666163341447</v>
      </c>
    </row>
    <row r="38" spans="1:47" s="14" customFormat="1">
      <c r="D38" s="14">
        <f>_xlfn.STDEV.S(D19:D36)</f>
        <v>31.82554599111435</v>
      </c>
      <c r="E38" s="14">
        <f t="shared" ref="E38:AU38" si="13">_xlfn.STDEV.S(E19:E36)</f>
        <v>11.613464126590653</v>
      </c>
      <c r="F38" s="14">
        <f t="shared" si="13"/>
        <v>7.2097995222008127</v>
      </c>
      <c r="G38" s="14">
        <f t="shared" si="13"/>
        <v>13.061850102668274</v>
      </c>
      <c r="H38" s="14">
        <f t="shared" si="13"/>
        <v>4.7959167000130485</v>
      </c>
      <c r="I38" s="14">
        <f t="shared" si="13"/>
        <v>4.7371735626195894</v>
      </c>
      <c r="J38" s="14">
        <f t="shared" si="13"/>
        <v>4.913125086117522</v>
      </c>
      <c r="K38" s="14">
        <f t="shared" si="13"/>
        <v>20.057922660083925</v>
      </c>
      <c r="L38" s="14">
        <f t="shared" si="13"/>
        <v>17.147362604762328</v>
      </c>
      <c r="M38" s="14">
        <f t="shared" si="13"/>
        <v>13.314750803582845</v>
      </c>
      <c r="N38" s="14">
        <f t="shared" si="13"/>
        <v>10.722471973792146</v>
      </c>
      <c r="O38" s="14">
        <f t="shared" si="13"/>
        <v>9.7405010242461625</v>
      </c>
      <c r="P38" s="14">
        <f t="shared" si="13"/>
        <v>7.202007910127934</v>
      </c>
      <c r="Q38" s="14">
        <f t="shared" si="13"/>
        <v>11.348769604336692</v>
      </c>
      <c r="R38" s="14">
        <f t="shared" si="13"/>
        <v>8.1077081231036612</v>
      </c>
      <c r="S38" s="14">
        <f t="shared" si="13"/>
        <v>7.0036106986125208</v>
      </c>
      <c r="T38" s="14">
        <f t="shared" si="13"/>
        <v>10.627771542488656</v>
      </c>
      <c r="U38" s="14">
        <f t="shared" si="13"/>
        <v>10.808077649779365</v>
      </c>
      <c r="V38" s="14">
        <f t="shared" si="13"/>
        <v>10.174016950793479</v>
      </c>
      <c r="X38" s="14">
        <f t="shared" si="13"/>
        <v>54.729087935350286</v>
      </c>
      <c r="Y38" s="14">
        <f t="shared" si="13"/>
        <v>50.98914877214483</v>
      </c>
      <c r="Z38" s="14">
        <f t="shared" si="13"/>
        <v>38.886435231243595</v>
      </c>
      <c r="AA38" s="14">
        <f t="shared" si="13"/>
        <v>33.766458513384023</v>
      </c>
      <c r="AB38" s="14">
        <f t="shared" si="13"/>
        <v>22.656019369705167</v>
      </c>
      <c r="AC38" s="14">
        <f t="shared" si="13"/>
        <v>18.483993013677637</v>
      </c>
      <c r="AD38" s="14">
        <f t="shared" si="13"/>
        <v>33.505228902666843</v>
      </c>
      <c r="AE38" s="14">
        <f t="shared" si="13"/>
        <v>24.001281372484165</v>
      </c>
      <c r="AF38" s="14">
        <f t="shared" si="13"/>
        <v>24.489517863655639</v>
      </c>
      <c r="AG38" s="14">
        <f t="shared" si="13"/>
        <v>27.239227975177105</v>
      </c>
      <c r="AH38" s="14">
        <f t="shared" si="13"/>
        <v>21.871508926559901</v>
      </c>
      <c r="AI38" s="14">
        <f t="shared" si="13"/>
        <v>26.981831969604947</v>
      </c>
      <c r="AJ38" s="14">
        <f t="shared" si="13"/>
        <v>19.795648811221024</v>
      </c>
      <c r="AK38" s="14">
        <f t="shared" si="13"/>
        <v>44.210738142540137</v>
      </c>
      <c r="AN38" s="14">
        <f t="shared" si="13"/>
        <v>81.213464930326396</v>
      </c>
      <c r="AO38" s="14">
        <f t="shared" si="13"/>
        <v>57.100671964039428</v>
      </c>
      <c r="AP38" s="14">
        <f t="shared" si="13"/>
        <v>58.486031872215378</v>
      </c>
      <c r="AR38" s="14">
        <f t="shared" si="13"/>
        <v>44.210738142540137</v>
      </c>
      <c r="AS38" s="14">
        <f t="shared" si="13"/>
        <v>20.42328964207271</v>
      </c>
      <c r="AT38" s="14">
        <f t="shared" si="13"/>
        <v>23.70512619498113</v>
      </c>
      <c r="AU38" s="14">
        <f t="shared" si="13"/>
        <v>20.208934544027731</v>
      </c>
    </row>
    <row r="39" spans="1:47" s="12" customFormat="1">
      <c r="D39" s="12">
        <v>18</v>
      </c>
      <c r="E39" s="12">
        <v>18</v>
      </c>
      <c r="F39" s="12">
        <v>18</v>
      </c>
      <c r="G39" s="12">
        <v>18</v>
      </c>
      <c r="H39" s="12">
        <v>18</v>
      </c>
      <c r="I39" s="12">
        <v>18</v>
      </c>
      <c r="J39" s="12">
        <v>18</v>
      </c>
      <c r="K39" s="12">
        <v>18</v>
      </c>
      <c r="L39" s="12">
        <v>18</v>
      </c>
      <c r="M39" s="12">
        <v>18</v>
      </c>
      <c r="N39" s="12">
        <v>18</v>
      </c>
      <c r="O39" s="12">
        <v>18</v>
      </c>
      <c r="P39" s="12">
        <v>18</v>
      </c>
      <c r="Q39" s="12">
        <v>18</v>
      </c>
      <c r="R39" s="12">
        <v>18</v>
      </c>
      <c r="S39" s="12">
        <v>18</v>
      </c>
      <c r="T39" s="12">
        <v>18</v>
      </c>
      <c r="U39" s="12">
        <v>18</v>
      </c>
      <c r="V39" s="12">
        <v>18</v>
      </c>
      <c r="X39" s="12">
        <v>18</v>
      </c>
      <c r="Y39" s="12">
        <v>18</v>
      </c>
      <c r="Z39" s="12">
        <v>18</v>
      </c>
      <c r="AA39" s="12">
        <v>18</v>
      </c>
      <c r="AB39" s="12">
        <v>18</v>
      </c>
      <c r="AC39" s="12">
        <v>18</v>
      </c>
      <c r="AD39" s="12">
        <v>18</v>
      </c>
      <c r="AE39" s="12">
        <v>18</v>
      </c>
      <c r="AF39" s="12">
        <v>18</v>
      </c>
      <c r="AG39" s="12">
        <v>18</v>
      </c>
      <c r="AH39" s="12">
        <v>18</v>
      </c>
      <c r="AI39" s="12">
        <v>18</v>
      </c>
      <c r="AJ39" s="12">
        <v>18</v>
      </c>
      <c r="AK39" s="12">
        <v>18</v>
      </c>
      <c r="AN39" s="12">
        <v>18</v>
      </c>
      <c r="AO39" s="12">
        <v>18</v>
      </c>
      <c r="AP39" s="12">
        <v>18</v>
      </c>
      <c r="AR39" s="12">
        <v>18</v>
      </c>
      <c r="AS39" s="12">
        <v>18</v>
      </c>
      <c r="AT39" s="12">
        <v>18</v>
      </c>
      <c r="AU39" s="12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separate</vt:lpstr>
      <vt:lpstr>together</vt:lpstr>
    </vt:vector>
  </TitlesOfParts>
  <Company>University of Saskatchewan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Cavanagh</dc:creator>
  <cp:lastModifiedBy>Mary Cavanagh</cp:lastModifiedBy>
  <dcterms:created xsi:type="dcterms:W3CDTF">2014-05-28T14:33:06Z</dcterms:created>
  <dcterms:modified xsi:type="dcterms:W3CDTF">2014-06-05T00:15:20Z</dcterms:modified>
</cp:coreProperties>
</file>