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rizo\Documents\Potential Fields\"/>
    </mc:Choice>
  </mc:AlternateContent>
  <bookViews>
    <workbookView xWindow="0" yWindow="0" windowWidth="14370" windowHeight="7530"/>
  </bookViews>
  <sheets>
    <sheet name="Total Observed Gravity" sheetId="2" r:id="rId1"/>
    <sheet name="Adjusted Range" sheetId="4" r:id="rId2"/>
    <sheet name="Class Data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8" i="1"/>
  <c r="B37" i="1"/>
  <c r="B36" i="1"/>
  <c r="B35" i="1"/>
  <c r="B34" i="1"/>
  <c r="B33" i="1"/>
  <c r="B32" i="1"/>
  <c r="B30" i="1"/>
  <c r="B29" i="1"/>
  <c r="B28" i="1"/>
  <c r="B26" i="1"/>
  <c r="B25" i="1"/>
  <c r="B24" i="1"/>
  <c r="B22" i="1"/>
  <c r="B21" i="1"/>
  <c r="B20" i="1"/>
  <c r="B18" i="1"/>
  <c r="B17" i="1"/>
  <c r="B16" i="1"/>
  <c r="B14" i="1"/>
  <c r="B13" i="1"/>
  <c r="B12" i="1"/>
  <c r="B11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<sst xmlns="http://schemas.openxmlformats.org/spreadsheetml/2006/main" count="5" uniqueCount="5">
  <si>
    <t>Standard Deviation</t>
  </si>
  <si>
    <t>Earth-Tide Correction</t>
  </si>
  <si>
    <t>Level Correction</t>
  </si>
  <si>
    <t>Observed Gravity (mGal)</t>
  </si>
  <si>
    <t>Time from Start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</si>
</sst>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5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Data'!$C$1</c:f>
              <c:strCache>
                <c:ptCount val="1"/>
                <c:pt idx="0">
                  <c:v>Observed Gravity (mGal)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Data'!$B$2:$B$42</c:f>
              <c:numCache>
                <c:formatCode>General</c:formatCode>
                <c:ptCount val="41"/>
                <c:pt idx="0">
                  <c:v>21.3</c:v>
                </c:pt>
                <c:pt idx="1">
                  <c:v>21.416666666666668</c:v>
                </c:pt>
                <c:pt idx="2">
                  <c:v>21.516666666666666</c:v>
                </c:pt>
                <c:pt idx="4">
                  <c:v>41.866666666666667</c:v>
                </c:pt>
                <c:pt idx="5">
                  <c:v>41.95</c:v>
                </c:pt>
                <c:pt idx="6">
                  <c:v>42.016666666666666</c:v>
                </c:pt>
                <c:pt idx="7">
                  <c:v>42.083333333333336</c:v>
                </c:pt>
                <c:pt idx="9">
                  <c:v>70.150000000000006</c:v>
                </c:pt>
                <c:pt idx="10">
                  <c:v>70.233333333333334</c:v>
                </c:pt>
                <c:pt idx="11">
                  <c:v>70.266666666666666</c:v>
                </c:pt>
                <c:pt idx="12">
                  <c:v>70.316666666666663</c:v>
                </c:pt>
                <c:pt idx="14">
                  <c:v>95.766666666666666</c:v>
                </c:pt>
                <c:pt idx="15">
                  <c:v>95.8</c:v>
                </c:pt>
                <c:pt idx="16">
                  <c:v>95.85</c:v>
                </c:pt>
                <c:pt idx="18">
                  <c:v>116.61666666666666</c:v>
                </c:pt>
                <c:pt idx="19">
                  <c:v>116.71666666666667</c:v>
                </c:pt>
                <c:pt idx="20">
                  <c:v>116.78333333333333</c:v>
                </c:pt>
                <c:pt idx="22">
                  <c:v>140.6</c:v>
                </c:pt>
                <c:pt idx="23">
                  <c:v>140.65</c:v>
                </c:pt>
                <c:pt idx="24">
                  <c:v>140.69999999999999</c:v>
                </c:pt>
                <c:pt idx="26">
                  <c:v>163.6</c:v>
                </c:pt>
                <c:pt idx="27">
                  <c:v>163.61666666666667</c:v>
                </c:pt>
                <c:pt idx="28">
                  <c:v>163.65</c:v>
                </c:pt>
                <c:pt idx="30">
                  <c:v>187.58333333333334</c:v>
                </c:pt>
                <c:pt idx="31">
                  <c:v>187.63333333333333</c:v>
                </c:pt>
                <c:pt idx="32">
                  <c:v>187.68333333333334</c:v>
                </c:pt>
                <c:pt idx="33">
                  <c:v>187.81666666666666</c:v>
                </c:pt>
                <c:pt idx="34">
                  <c:v>187.85</c:v>
                </c:pt>
                <c:pt idx="35">
                  <c:v>187.85</c:v>
                </c:pt>
                <c:pt idx="36">
                  <c:v>187.86666666666667</c:v>
                </c:pt>
                <c:pt idx="38">
                  <c:v>212.83333333333334</c:v>
                </c:pt>
                <c:pt idx="39">
                  <c:v>212.9</c:v>
                </c:pt>
                <c:pt idx="40">
                  <c:v>212.96666666666667</c:v>
                </c:pt>
              </c:numCache>
            </c:numRef>
          </c:xVal>
          <c:yVal>
            <c:numRef>
              <c:f>'Class Data'!$C$2:$C$42</c:f>
              <c:numCache>
                <c:formatCode>General</c:formatCode>
                <c:ptCount val="41"/>
                <c:pt idx="0">
                  <c:v>2590.4989999999998</c:v>
                </c:pt>
                <c:pt idx="1">
                  <c:v>2590.48</c:v>
                </c:pt>
                <c:pt idx="2">
                  <c:v>2590.4949999999999</c:v>
                </c:pt>
                <c:pt idx="4">
                  <c:v>2590.4050000000002</c:v>
                </c:pt>
                <c:pt idx="5">
                  <c:v>2590.402</c:v>
                </c:pt>
                <c:pt idx="6">
                  <c:v>2590.3969999999999</c:v>
                </c:pt>
                <c:pt idx="7">
                  <c:v>2590.395</c:v>
                </c:pt>
                <c:pt idx="9">
                  <c:v>2590.3649999999998</c:v>
                </c:pt>
                <c:pt idx="10">
                  <c:v>2590.36</c:v>
                </c:pt>
                <c:pt idx="11">
                  <c:v>2590.3580000000002</c:v>
                </c:pt>
                <c:pt idx="12">
                  <c:v>2590.355</c:v>
                </c:pt>
                <c:pt idx="14">
                  <c:v>2590.3339999999998</c:v>
                </c:pt>
                <c:pt idx="15">
                  <c:v>2590.326</c:v>
                </c:pt>
                <c:pt idx="16">
                  <c:v>2590.335</c:v>
                </c:pt>
                <c:pt idx="18">
                  <c:v>2590.2910000000002</c:v>
                </c:pt>
                <c:pt idx="19">
                  <c:v>2590.2869999999998</c:v>
                </c:pt>
                <c:pt idx="20">
                  <c:v>2590.2809999999999</c:v>
                </c:pt>
                <c:pt idx="22">
                  <c:v>2590.3829999999998</c:v>
                </c:pt>
                <c:pt idx="23">
                  <c:v>2590.377</c:v>
                </c:pt>
                <c:pt idx="24">
                  <c:v>2590.3690000000001</c:v>
                </c:pt>
                <c:pt idx="26">
                  <c:v>2590.5169999999998</c:v>
                </c:pt>
                <c:pt idx="27">
                  <c:v>2590.5140000000001</c:v>
                </c:pt>
                <c:pt idx="28">
                  <c:v>2590.5149999999999</c:v>
                </c:pt>
                <c:pt idx="30">
                  <c:v>2590.6379999999999</c:v>
                </c:pt>
                <c:pt idx="31">
                  <c:v>2590.634</c:v>
                </c:pt>
                <c:pt idx="32">
                  <c:v>2590.634</c:v>
                </c:pt>
                <c:pt idx="33">
                  <c:v>2603.0810000000001</c:v>
                </c:pt>
                <c:pt idx="34">
                  <c:v>2603.0830000000001</c:v>
                </c:pt>
                <c:pt idx="35">
                  <c:v>2603.0830000000001</c:v>
                </c:pt>
                <c:pt idx="36">
                  <c:v>2603.0859999999998</c:v>
                </c:pt>
                <c:pt idx="38">
                  <c:v>2603.0500000000002</c:v>
                </c:pt>
                <c:pt idx="39">
                  <c:v>2603.0500000000002</c:v>
                </c:pt>
                <c:pt idx="40">
                  <c:v>2603.047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01360"/>
        <c:axId val="240802536"/>
      </c:scatterChart>
      <c:valAx>
        <c:axId val="240801360"/>
        <c:scaling>
          <c:orientation val="minMax"/>
          <c:max val="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02536"/>
        <c:crosses val="autoZero"/>
        <c:crossBetween val="midCat"/>
        <c:majorUnit val="24"/>
      </c:valAx>
      <c:valAx>
        <c:axId val="2408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Gravity (mGal)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 Observed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Data'!$B$2:$B$34</c:f>
              <c:numCache>
                <c:formatCode>General</c:formatCode>
                <c:ptCount val="33"/>
                <c:pt idx="0">
                  <c:v>21.3</c:v>
                </c:pt>
                <c:pt idx="1">
                  <c:v>21.416666666666668</c:v>
                </c:pt>
                <c:pt idx="2">
                  <c:v>21.516666666666666</c:v>
                </c:pt>
                <c:pt idx="4">
                  <c:v>41.866666666666667</c:v>
                </c:pt>
                <c:pt idx="5">
                  <c:v>41.95</c:v>
                </c:pt>
                <c:pt idx="6">
                  <c:v>42.016666666666666</c:v>
                </c:pt>
                <c:pt idx="7">
                  <c:v>42.083333333333336</c:v>
                </c:pt>
                <c:pt idx="9">
                  <c:v>70.150000000000006</c:v>
                </c:pt>
                <c:pt idx="10">
                  <c:v>70.233333333333334</c:v>
                </c:pt>
                <c:pt idx="11">
                  <c:v>70.266666666666666</c:v>
                </c:pt>
                <c:pt idx="12">
                  <c:v>70.316666666666663</c:v>
                </c:pt>
                <c:pt idx="14">
                  <c:v>95.766666666666666</c:v>
                </c:pt>
                <c:pt idx="15">
                  <c:v>95.8</c:v>
                </c:pt>
                <c:pt idx="16">
                  <c:v>95.85</c:v>
                </c:pt>
                <c:pt idx="18">
                  <c:v>116.61666666666666</c:v>
                </c:pt>
                <c:pt idx="19">
                  <c:v>116.71666666666667</c:v>
                </c:pt>
                <c:pt idx="20">
                  <c:v>116.78333333333333</c:v>
                </c:pt>
                <c:pt idx="22">
                  <c:v>140.6</c:v>
                </c:pt>
                <c:pt idx="23">
                  <c:v>140.65</c:v>
                </c:pt>
                <c:pt idx="24">
                  <c:v>140.69999999999999</c:v>
                </c:pt>
                <c:pt idx="26">
                  <c:v>163.6</c:v>
                </c:pt>
                <c:pt idx="27">
                  <c:v>163.61666666666667</c:v>
                </c:pt>
                <c:pt idx="28">
                  <c:v>163.65</c:v>
                </c:pt>
                <c:pt idx="30">
                  <c:v>187.58333333333334</c:v>
                </c:pt>
                <c:pt idx="31">
                  <c:v>187.63333333333333</c:v>
                </c:pt>
                <c:pt idx="32">
                  <c:v>187.68333333333334</c:v>
                </c:pt>
              </c:numCache>
            </c:numRef>
          </c:xVal>
          <c:yVal>
            <c:numRef>
              <c:f>'Class Data'!$C$2:$C$34</c:f>
              <c:numCache>
                <c:formatCode>General</c:formatCode>
                <c:ptCount val="33"/>
                <c:pt idx="0">
                  <c:v>2590.4989999999998</c:v>
                </c:pt>
                <c:pt idx="1">
                  <c:v>2590.48</c:v>
                </c:pt>
                <c:pt idx="2">
                  <c:v>2590.4949999999999</c:v>
                </c:pt>
                <c:pt idx="4">
                  <c:v>2590.4050000000002</c:v>
                </c:pt>
                <c:pt idx="5">
                  <c:v>2590.402</c:v>
                </c:pt>
                <c:pt idx="6">
                  <c:v>2590.3969999999999</c:v>
                </c:pt>
                <c:pt idx="7">
                  <c:v>2590.395</c:v>
                </c:pt>
                <c:pt idx="9">
                  <c:v>2590.3649999999998</c:v>
                </c:pt>
                <c:pt idx="10">
                  <c:v>2590.36</c:v>
                </c:pt>
                <c:pt idx="11">
                  <c:v>2590.3580000000002</c:v>
                </c:pt>
                <c:pt idx="12">
                  <c:v>2590.355</c:v>
                </c:pt>
                <c:pt idx="14">
                  <c:v>2590.3339999999998</c:v>
                </c:pt>
                <c:pt idx="15">
                  <c:v>2590.326</c:v>
                </c:pt>
                <c:pt idx="16">
                  <c:v>2590.335</c:v>
                </c:pt>
                <c:pt idx="18">
                  <c:v>2590.2910000000002</c:v>
                </c:pt>
                <c:pt idx="19">
                  <c:v>2590.2869999999998</c:v>
                </c:pt>
                <c:pt idx="20">
                  <c:v>2590.2809999999999</c:v>
                </c:pt>
                <c:pt idx="22">
                  <c:v>2590.3829999999998</c:v>
                </c:pt>
                <c:pt idx="23">
                  <c:v>2590.377</c:v>
                </c:pt>
                <c:pt idx="24">
                  <c:v>2590.3690000000001</c:v>
                </c:pt>
                <c:pt idx="26">
                  <c:v>2590.5169999999998</c:v>
                </c:pt>
                <c:pt idx="27">
                  <c:v>2590.5140000000001</c:v>
                </c:pt>
                <c:pt idx="28">
                  <c:v>2590.5149999999999</c:v>
                </c:pt>
                <c:pt idx="30">
                  <c:v>2590.6379999999999</c:v>
                </c:pt>
                <c:pt idx="31">
                  <c:v>2590.634</c:v>
                </c:pt>
                <c:pt idx="32">
                  <c:v>2590.634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9240"/>
        <c:axId val="138367496"/>
      </c:scatterChart>
      <c:valAx>
        <c:axId val="167739240"/>
        <c:scaling>
          <c:orientation val="minMax"/>
          <c:max val="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Start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7496"/>
        <c:crosses val="autoZero"/>
        <c:crossBetween val="midCat"/>
        <c:majorUnit val="24"/>
      </c:valAx>
      <c:valAx>
        <c:axId val="1383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in Gravity (mGal)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7" workbookViewId="0">
      <selection activeCell="B2" sqref="B2:C34"/>
    </sheetView>
  </sheetViews>
  <sheetFormatPr defaultRowHeight="15" x14ac:dyDescent="0.25"/>
  <cols>
    <col min="1" max="1" width="11.42578125" customWidth="1"/>
    <col min="2" max="2" width="21.85546875" customWidth="1"/>
    <col min="3" max="3" width="22.5703125" customWidth="1"/>
    <col min="4" max="4" width="18.140625" customWidth="1"/>
    <col min="5" max="5" width="19.42578125" customWidth="1"/>
    <col min="6" max="6" width="15.42578125" customWidth="1"/>
  </cols>
  <sheetData>
    <row r="1" spans="1:6" x14ac:dyDescent="0.25">
      <c r="A1" s="2">
        <v>42409</v>
      </c>
      <c r="B1" t="s">
        <v>4</v>
      </c>
      <c r="C1" t="s">
        <v>3</v>
      </c>
      <c r="D1" t="s">
        <v>0</v>
      </c>
      <c r="E1" t="s">
        <v>1</v>
      </c>
      <c r="F1" t="s">
        <v>2</v>
      </c>
    </row>
    <row r="2" spans="1:6" x14ac:dyDescent="0.25">
      <c r="A2" s="1">
        <v>0.88750000000000007</v>
      </c>
      <c r="B2" s="3">
        <f>21+18/60</f>
        <v>21.3</v>
      </c>
      <c r="C2" s="3">
        <v>2590.4989999999998</v>
      </c>
      <c r="D2" s="3">
        <v>1.14E-2</v>
      </c>
      <c r="E2" s="3">
        <v>-5.0000000000000001E-3</v>
      </c>
      <c r="F2" s="3">
        <v>5.0000000000000001E-3</v>
      </c>
    </row>
    <row r="3" spans="1:6" x14ac:dyDescent="0.25">
      <c r="A3" s="1">
        <v>0.89236111111111116</v>
      </c>
      <c r="B3" s="3">
        <f>21+25/60</f>
        <v>21.416666666666668</v>
      </c>
      <c r="C3" s="3">
        <v>2590.48</v>
      </c>
      <c r="D3" s="3">
        <v>1.1299999999999999E-2</v>
      </c>
      <c r="E3" s="3">
        <v>-1.17E-2</v>
      </c>
      <c r="F3" s="3">
        <v>0</v>
      </c>
    </row>
    <row r="4" spans="1:6" x14ac:dyDescent="0.25">
      <c r="A4" s="1">
        <v>0.8965277777777777</v>
      </c>
      <c r="B4" s="3">
        <f>21+31/60</f>
        <v>21.516666666666666</v>
      </c>
      <c r="C4" s="3">
        <v>2590.4949999999999</v>
      </c>
      <c r="D4" s="3">
        <v>5.7000000000000002E-3</v>
      </c>
      <c r="E4" s="3">
        <v>-1.6799999999999999E-2</v>
      </c>
      <c r="F4" s="3">
        <v>1E-3</v>
      </c>
    </row>
    <row r="5" spans="1:6" x14ac:dyDescent="0.25">
      <c r="A5" s="2">
        <v>42410</v>
      </c>
      <c r="B5" s="3"/>
      <c r="C5" s="3"/>
      <c r="D5" s="3"/>
      <c r="E5" s="3"/>
      <c r="F5" s="3"/>
    </row>
    <row r="6" spans="1:6" x14ac:dyDescent="0.25">
      <c r="A6" s="1">
        <v>0.74444444444444446</v>
      </c>
      <c r="B6" s="3">
        <f>24+17+52/60</f>
        <v>41.866666666666667</v>
      </c>
      <c r="C6" s="3">
        <v>2590.4050000000002</v>
      </c>
      <c r="D6" s="3">
        <v>7.9000000000000008E-3</v>
      </c>
      <c r="E6" s="3">
        <v>8.0100000000000005E-2</v>
      </c>
      <c r="F6" s="3">
        <v>2E-3</v>
      </c>
    </row>
    <row r="7" spans="1:6" x14ac:dyDescent="0.25">
      <c r="A7" s="1">
        <v>0.74791666666666667</v>
      </c>
      <c r="B7" s="3">
        <f>24+17+57/60</f>
        <v>41.95</v>
      </c>
      <c r="C7" s="3">
        <v>2590.402</v>
      </c>
      <c r="D7" s="3">
        <v>7.0000000000000001E-3</v>
      </c>
      <c r="E7" s="3">
        <v>8.2699999999999996E-2</v>
      </c>
      <c r="F7" s="3">
        <v>3.0000000000000001E-3</v>
      </c>
    </row>
    <row r="8" spans="1:6" x14ac:dyDescent="0.25">
      <c r="A8" s="1">
        <v>0.75069444444444444</v>
      </c>
      <c r="B8" s="3">
        <f>24+18+1/60</f>
        <v>42.016666666666666</v>
      </c>
      <c r="C8" s="3">
        <v>2590.3969999999999</v>
      </c>
      <c r="D8" s="3">
        <v>9.1999999999999998E-3</v>
      </c>
      <c r="E8" s="3">
        <v>8.5300000000000001E-2</v>
      </c>
      <c r="F8" s="3">
        <v>5.0000000000000001E-3</v>
      </c>
    </row>
    <row r="9" spans="1:6" x14ac:dyDescent="0.25">
      <c r="A9" s="1">
        <v>0.75347222222222221</v>
      </c>
      <c r="B9" s="3">
        <f>24+18+5/60</f>
        <v>42.083333333333336</v>
      </c>
      <c r="C9" s="3">
        <v>2590.395</v>
      </c>
      <c r="D9" s="3">
        <v>7.7000000000000002E-3</v>
      </c>
      <c r="E9" s="3">
        <v>8.7099999999999997E-2</v>
      </c>
      <c r="F9" s="3">
        <v>6.0000000000000001E-3</v>
      </c>
    </row>
    <row r="10" spans="1:6" x14ac:dyDescent="0.25">
      <c r="A10" s="2">
        <v>42411</v>
      </c>
      <c r="B10" s="3"/>
      <c r="C10" s="3"/>
      <c r="D10" s="3"/>
      <c r="E10" s="3"/>
      <c r="F10" s="3"/>
    </row>
    <row r="11" spans="1:6" x14ac:dyDescent="0.25">
      <c r="A11" s="1">
        <v>0.92291666666666661</v>
      </c>
      <c r="B11" s="3">
        <f>48+22+9/60</f>
        <v>70.150000000000006</v>
      </c>
      <c r="C11" s="3">
        <v>2590.3649999999998</v>
      </c>
      <c r="D11" s="3">
        <v>6.4999999999999997E-3</v>
      </c>
      <c r="E11" s="3">
        <v>5.0799999999999998E-2</v>
      </c>
      <c r="F11" s="3">
        <v>1E-3</v>
      </c>
    </row>
    <row r="12" spans="1:6" x14ac:dyDescent="0.25">
      <c r="A12" s="1">
        <v>0.92638888888888893</v>
      </c>
      <c r="B12" s="3">
        <f>48+22+14/60</f>
        <v>70.233333333333334</v>
      </c>
      <c r="C12" s="3">
        <v>2590.36</v>
      </c>
      <c r="D12" s="3">
        <v>3.5000000000000001E-3</v>
      </c>
      <c r="E12" s="3">
        <v>4.7100000000000003E-2</v>
      </c>
      <c r="F12" s="3">
        <v>0</v>
      </c>
    </row>
    <row r="13" spans="1:6" x14ac:dyDescent="0.25">
      <c r="A13" s="1">
        <v>0.9277777777777777</v>
      </c>
      <c r="B13" s="3">
        <f>48+22+16/60</f>
        <v>70.266666666666666</v>
      </c>
      <c r="C13" s="3">
        <v>2590.3580000000002</v>
      </c>
      <c r="D13" s="3">
        <v>9.2999999999999992E-3</v>
      </c>
      <c r="E13" s="3">
        <v>4.53E-2</v>
      </c>
      <c r="F13" s="3">
        <v>0</v>
      </c>
    </row>
    <row r="14" spans="1:6" x14ac:dyDescent="0.25">
      <c r="A14" s="1">
        <v>0.92986111111111114</v>
      </c>
      <c r="B14" s="3">
        <f>48+22+19/60</f>
        <v>70.316666666666663</v>
      </c>
      <c r="C14" s="3">
        <v>2590.355</v>
      </c>
      <c r="D14" s="3">
        <v>8.2000000000000007E-3</v>
      </c>
      <c r="E14" s="3">
        <v>4.3499999999999997E-2</v>
      </c>
      <c r="F14" s="3">
        <v>0</v>
      </c>
    </row>
    <row r="15" spans="1:6" x14ac:dyDescent="0.25">
      <c r="A15" s="2">
        <v>42412</v>
      </c>
      <c r="B15" s="3"/>
      <c r="C15" s="3"/>
      <c r="D15" s="3"/>
      <c r="E15" s="3"/>
      <c r="F15" s="3"/>
    </row>
    <row r="16" spans="1:6" x14ac:dyDescent="0.25">
      <c r="A16" s="1">
        <v>0.9902777777777777</v>
      </c>
      <c r="B16" s="3">
        <f>72+23+46/60</f>
        <v>95.766666666666666</v>
      </c>
      <c r="C16" s="3">
        <v>2590.3339999999998</v>
      </c>
      <c r="D16" s="3">
        <v>4.1000000000000003E-3</v>
      </c>
      <c r="E16" s="3">
        <v>2.8000000000000001E-2</v>
      </c>
      <c r="F16" s="3">
        <v>2E-3</v>
      </c>
    </row>
    <row r="17" spans="1:6" x14ac:dyDescent="0.25">
      <c r="A17" s="1">
        <v>0.9916666666666667</v>
      </c>
      <c r="B17" s="3">
        <f>72+23+48/60</f>
        <v>95.8</v>
      </c>
      <c r="C17" s="3">
        <v>2590.326</v>
      </c>
      <c r="D17" s="3">
        <v>9.9000000000000008E-3</v>
      </c>
      <c r="E17" s="3">
        <v>2.81E-2</v>
      </c>
      <c r="F17" s="3">
        <v>2E-3</v>
      </c>
    </row>
    <row r="18" spans="1:6" x14ac:dyDescent="0.25">
      <c r="A18" s="1">
        <v>0.99375000000000002</v>
      </c>
      <c r="B18" s="3">
        <f>72+23+51/60</f>
        <v>95.85</v>
      </c>
      <c r="C18" s="3">
        <v>2590.335</v>
      </c>
      <c r="D18" s="3">
        <v>2.7000000000000001E-3</v>
      </c>
      <c r="E18" s="3">
        <v>2.6499999999999999E-2</v>
      </c>
      <c r="F18" s="3">
        <v>2E-3</v>
      </c>
    </row>
    <row r="19" spans="1:6" x14ac:dyDescent="0.25">
      <c r="A19" s="2">
        <v>42413</v>
      </c>
      <c r="B19" s="3"/>
      <c r="C19" s="3"/>
      <c r="D19" s="3"/>
      <c r="E19" s="3"/>
      <c r="F19" s="3"/>
    </row>
    <row r="20" spans="1:6" x14ac:dyDescent="0.25">
      <c r="A20" s="1">
        <v>0.85902777777777783</v>
      </c>
      <c r="B20" s="3">
        <f>96+20+37/60</f>
        <v>116.61666666666666</v>
      </c>
      <c r="C20" s="3">
        <v>2590.2910000000002</v>
      </c>
      <c r="D20" s="3">
        <v>8.2000000000000007E-3</v>
      </c>
      <c r="E20" s="3">
        <v>9.4600000000000004E-2</v>
      </c>
      <c r="F20" s="3">
        <v>1E-3</v>
      </c>
    </row>
    <row r="21" spans="1:6" x14ac:dyDescent="0.25">
      <c r="A21" s="1">
        <v>0.86319444444444438</v>
      </c>
      <c r="B21" s="3">
        <f>96+20+43/60</f>
        <v>116.71666666666667</v>
      </c>
      <c r="C21" s="3">
        <v>2590.2869999999998</v>
      </c>
      <c r="D21" s="3">
        <v>5.8999999999999999E-3</v>
      </c>
      <c r="E21" s="3">
        <v>9.69E-2</v>
      </c>
      <c r="F21" s="3">
        <v>1E-3</v>
      </c>
    </row>
    <row r="22" spans="1:6" x14ac:dyDescent="0.25">
      <c r="A22" s="1">
        <v>0.86597222222222225</v>
      </c>
      <c r="B22" s="3">
        <f>96+20+47/60</f>
        <v>116.78333333333333</v>
      </c>
      <c r="C22" s="3">
        <v>2590.2809999999999</v>
      </c>
      <c r="D22" s="3">
        <v>4.0000000000000001E-3</v>
      </c>
      <c r="E22" s="3">
        <v>9.8199999999999996E-2</v>
      </c>
      <c r="F22" s="3">
        <v>1E-3</v>
      </c>
    </row>
    <row r="23" spans="1:6" x14ac:dyDescent="0.25">
      <c r="A23" s="2">
        <v>42414</v>
      </c>
      <c r="B23" s="3"/>
      <c r="C23" s="3"/>
      <c r="D23" s="3"/>
      <c r="E23" s="3"/>
      <c r="F23" s="3"/>
    </row>
    <row r="24" spans="1:6" x14ac:dyDescent="0.25">
      <c r="A24" s="1">
        <v>0.85833333333333339</v>
      </c>
      <c r="B24" s="3">
        <f>120+20+36/60</f>
        <v>140.6</v>
      </c>
      <c r="C24" s="3">
        <v>2590.3829999999998</v>
      </c>
      <c r="D24" s="3">
        <v>6.1999999999999998E-3</v>
      </c>
      <c r="E24" s="3">
        <v>8.8800000000000004E-2</v>
      </c>
      <c r="F24" s="3">
        <v>3.0000000000000001E-3</v>
      </c>
    </row>
    <row r="25" spans="1:6" x14ac:dyDescent="0.25">
      <c r="A25" s="1">
        <v>0.86041666666666661</v>
      </c>
      <c r="B25" s="3">
        <f>120+20+39/60</f>
        <v>140.65</v>
      </c>
      <c r="C25" s="3">
        <v>2590.377</v>
      </c>
      <c r="D25" s="3">
        <v>4.4000000000000003E-3</v>
      </c>
      <c r="E25" s="3">
        <v>0.09</v>
      </c>
      <c r="F25" s="3">
        <v>1E-3</v>
      </c>
    </row>
    <row r="26" spans="1:6" x14ac:dyDescent="0.25">
      <c r="A26" s="1">
        <v>0.86249999999999993</v>
      </c>
      <c r="B26" s="3">
        <f>120+20+42/60</f>
        <v>140.69999999999999</v>
      </c>
      <c r="C26" s="3">
        <v>2590.3690000000001</v>
      </c>
      <c r="D26" s="3">
        <v>7.3000000000000001E-3</v>
      </c>
      <c r="E26" s="3">
        <v>9.1200000000000003E-2</v>
      </c>
      <c r="F26" s="3">
        <v>1E-3</v>
      </c>
    </row>
    <row r="27" spans="1:6" x14ac:dyDescent="0.25">
      <c r="A27" s="2">
        <v>42415</v>
      </c>
      <c r="B27" s="3"/>
      <c r="C27" s="3"/>
      <c r="D27" s="3"/>
      <c r="E27" s="3"/>
      <c r="F27" s="3"/>
    </row>
    <row r="28" spans="1:6" x14ac:dyDescent="0.25">
      <c r="A28" s="1">
        <v>0.81666666666666676</v>
      </c>
      <c r="B28" s="3">
        <f>144+19+36/60</f>
        <v>163.6</v>
      </c>
      <c r="C28" s="3">
        <v>2590.5169999999998</v>
      </c>
      <c r="D28" s="3">
        <v>4.0000000000000001E-3</v>
      </c>
      <c r="E28" s="3">
        <v>-1.26E-2</v>
      </c>
      <c r="F28" s="3">
        <v>0</v>
      </c>
    </row>
    <row r="29" spans="1:6" x14ac:dyDescent="0.25">
      <c r="A29" s="1">
        <v>0.81736111111111109</v>
      </c>
      <c r="B29" s="3">
        <f>144+19+37/60</f>
        <v>163.61666666666667</v>
      </c>
      <c r="C29" s="3">
        <v>2590.5140000000001</v>
      </c>
      <c r="D29" s="3">
        <v>2.8999999999999998E-3</v>
      </c>
      <c r="E29" s="3">
        <v>-1.2200000000000001E-2</v>
      </c>
      <c r="F29" s="3">
        <v>0</v>
      </c>
    </row>
    <row r="30" spans="1:6" x14ac:dyDescent="0.25">
      <c r="A30" s="1">
        <v>0.81874999999999998</v>
      </c>
      <c r="B30" s="3">
        <f>144+19+39/60</f>
        <v>163.65</v>
      </c>
      <c r="C30" s="3">
        <v>2590.5149999999999</v>
      </c>
      <c r="D30" s="3">
        <v>6.4999999999999997E-3</v>
      </c>
      <c r="E30" s="3">
        <v>-1.0999999999999999E-2</v>
      </c>
      <c r="F30" s="3">
        <v>0</v>
      </c>
    </row>
    <row r="31" spans="1:6" x14ac:dyDescent="0.25">
      <c r="A31" s="2">
        <v>42416</v>
      </c>
      <c r="B31" s="3"/>
      <c r="C31" s="3"/>
      <c r="D31" s="3"/>
      <c r="E31" s="3"/>
      <c r="F31" s="3"/>
    </row>
    <row r="32" spans="1:6" x14ac:dyDescent="0.25">
      <c r="A32" s="1">
        <v>0.81597222222222221</v>
      </c>
      <c r="B32" s="3">
        <f>168+19+35/60</f>
        <v>187.58333333333334</v>
      </c>
      <c r="C32" s="3">
        <v>2590.6379999999999</v>
      </c>
      <c r="D32" s="3">
        <v>7.4000000000000003E-3</v>
      </c>
      <c r="E32" s="3">
        <v>-4.1399999999999999E-2</v>
      </c>
      <c r="F32" s="3">
        <v>1E-3</v>
      </c>
    </row>
    <row r="33" spans="1:6" x14ac:dyDescent="0.25">
      <c r="A33" s="1">
        <v>0.81805555555555554</v>
      </c>
      <c r="B33" s="3">
        <f>168+19+38/60</f>
        <v>187.63333333333333</v>
      </c>
      <c r="C33" s="3">
        <v>2590.634</v>
      </c>
      <c r="D33" s="3">
        <v>4.0000000000000001E-3</v>
      </c>
      <c r="E33" s="3">
        <v>-4.07E-2</v>
      </c>
      <c r="F33" s="3">
        <v>3.0000000000000001E-3</v>
      </c>
    </row>
    <row r="34" spans="1:6" x14ac:dyDescent="0.25">
      <c r="A34" s="1">
        <v>0.82013888888888886</v>
      </c>
      <c r="B34" s="3">
        <f>168+19+41/60</f>
        <v>187.68333333333334</v>
      </c>
      <c r="C34" s="3">
        <v>2590.634</v>
      </c>
      <c r="D34" s="3">
        <v>4.7000000000000002E-3</v>
      </c>
      <c r="E34" s="3">
        <v>-0.04</v>
      </c>
      <c r="F34" s="3">
        <v>6.0000000000000001E-3</v>
      </c>
    </row>
    <row r="35" spans="1:6" x14ac:dyDescent="0.25">
      <c r="A35" s="1">
        <v>0.8256944444444444</v>
      </c>
      <c r="B35" s="3">
        <f>168+19+49/60</f>
        <v>187.81666666666666</v>
      </c>
      <c r="C35" s="3">
        <v>2603.0810000000001</v>
      </c>
      <c r="D35" s="3">
        <v>4.0000000000000001E-3</v>
      </c>
      <c r="E35" s="3">
        <v>3.78E-2</v>
      </c>
      <c r="F35" s="3">
        <v>3.0000000000000001E-3</v>
      </c>
    </row>
    <row r="36" spans="1:6" x14ac:dyDescent="0.25">
      <c r="A36" s="1">
        <v>0.82708333333333339</v>
      </c>
      <c r="B36" s="3">
        <f>168+19+51/60</f>
        <v>187.85</v>
      </c>
      <c r="C36" s="3">
        <v>2603.0830000000001</v>
      </c>
      <c r="D36" s="3">
        <v>9.5999999999999992E-3</v>
      </c>
      <c r="E36" s="3">
        <v>3.7499999999999999E-2</v>
      </c>
      <c r="F36" s="3">
        <v>5.0000000000000001E-3</v>
      </c>
    </row>
    <row r="37" spans="1:6" x14ac:dyDescent="0.25">
      <c r="A37" s="1">
        <v>0.82708333333333339</v>
      </c>
      <c r="B37" s="3">
        <f>168+19+51/60</f>
        <v>187.85</v>
      </c>
      <c r="C37" s="3">
        <v>2603.0830000000001</v>
      </c>
      <c r="D37" s="3">
        <v>1.09E-2</v>
      </c>
      <c r="E37" s="3">
        <v>3.73E-2</v>
      </c>
      <c r="F37" s="3">
        <v>6.0000000000000001E-3</v>
      </c>
    </row>
    <row r="38" spans="1:6" x14ac:dyDescent="0.25">
      <c r="A38" s="1">
        <v>0.82777777777777783</v>
      </c>
      <c r="B38" s="3">
        <f>168+19+52/60</f>
        <v>187.86666666666667</v>
      </c>
      <c r="C38" s="3">
        <v>2603.0859999999998</v>
      </c>
      <c r="D38" s="3">
        <v>1.7100000000000001E-2</v>
      </c>
      <c r="E38" s="3">
        <v>3.6999999999999998E-2</v>
      </c>
      <c r="F38" s="3">
        <v>6.0000000000000001E-3</v>
      </c>
    </row>
    <row r="39" spans="1:6" x14ac:dyDescent="0.25">
      <c r="A39" s="2">
        <v>42417</v>
      </c>
      <c r="B39" s="3"/>
      <c r="C39" s="3"/>
      <c r="D39" s="3"/>
      <c r="E39" s="3"/>
      <c r="F39" s="3"/>
    </row>
    <row r="40" spans="1:6" x14ac:dyDescent="0.25">
      <c r="A40" s="1">
        <v>0.86805555555555547</v>
      </c>
      <c r="B40" s="3">
        <f>192+20+50/60</f>
        <v>212.83333333333334</v>
      </c>
      <c r="C40" s="3">
        <v>2603.0500000000002</v>
      </c>
      <c r="D40" s="3">
        <v>2.3999999999999998E-3</v>
      </c>
      <c r="E40" s="3">
        <v>-4.7699999999999999E-2</v>
      </c>
      <c r="F40" s="3">
        <v>1E-3</v>
      </c>
    </row>
    <row r="41" spans="1:6" x14ac:dyDescent="0.25">
      <c r="A41" s="1">
        <v>0.87083333333333324</v>
      </c>
      <c r="B41" s="3">
        <f>192+20+54/60</f>
        <v>212.9</v>
      </c>
      <c r="C41" s="3">
        <v>2603.0500000000002</v>
      </c>
      <c r="D41" s="3">
        <v>5.4999999999999997E-3</v>
      </c>
      <c r="E41" s="3">
        <v>-4.65E-2</v>
      </c>
      <c r="F41" s="3">
        <v>0</v>
      </c>
    </row>
    <row r="42" spans="1:6" x14ac:dyDescent="0.25">
      <c r="A42" s="1">
        <v>0.87361111111111101</v>
      </c>
      <c r="B42" s="3">
        <f>192+20+58/60</f>
        <v>212.96666666666667</v>
      </c>
      <c r="C42" s="3">
        <v>2603.047</v>
      </c>
      <c r="D42" s="3">
        <v>4.7000000000000002E-3</v>
      </c>
      <c r="E42" s="3">
        <v>-4.53E-2</v>
      </c>
      <c r="F42" s="3">
        <v>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Class Data</vt:lpstr>
      <vt:lpstr>Total Observed Gravity</vt:lpstr>
      <vt:lpstr>Adjusted Range</vt:lpstr>
    </vt:vector>
  </TitlesOfParts>
  <Company>University of South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Rizo, Steven</dc:creator>
  <cp:lastModifiedBy>Rizo, Steven</cp:lastModifiedBy>
  <dcterms:created xsi:type="dcterms:W3CDTF">2016-02-17T21:18:59Z</dcterms:created>
  <dcterms:modified xsi:type="dcterms:W3CDTF">2016-02-17T22:16:28Z</dcterms:modified>
</cp:coreProperties>
</file>