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82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B8" i="1" l="1"/>
  <c r="B9" i="1"/>
  <c r="B10" i="1" s="1"/>
  <c r="F16" i="1" l="1"/>
  <c r="F13" i="1"/>
  <c r="F14" i="1"/>
  <c r="F12" i="1"/>
  <c r="F15" i="1"/>
  <c r="E12" i="1"/>
  <c r="E13" i="1"/>
  <c r="E14" i="1"/>
  <c r="E15" i="1"/>
  <c r="E16" i="1"/>
  <c r="D14" i="1"/>
  <c r="D15" i="1"/>
  <c r="D16" i="1"/>
  <c r="D12" i="1"/>
  <c r="D13" i="1"/>
</calcChain>
</file>

<file path=xl/sharedStrings.xml><?xml version="1.0" encoding="utf-8"?>
<sst xmlns="http://schemas.openxmlformats.org/spreadsheetml/2006/main" count="14" uniqueCount="14">
  <si>
    <t>coefficient of variation CV</t>
  </si>
  <si>
    <t>sample size N</t>
  </si>
  <si>
    <t>true (population) ratio R</t>
  </si>
  <si>
    <t>intermediate calculations on natural log scale</t>
  </si>
  <si>
    <t>true ratio = log[R]</t>
  </si>
  <si>
    <t xml:space="preserve">there is a probability: </t>
  </si>
  <si>
    <t>SD subject</t>
  </si>
  <si>
    <t>Standard error of mean</t>
  </si>
  <si>
    <t>and thus the lower limit of the corresponding 90%-BI falls at or below</t>
  </si>
  <si>
    <t>that the sample ratio( i.e. exponent of the mean of the subjects' log ratios) falls at or below</t>
  </si>
  <si>
    <t>the green parts provide  the answer</t>
  </si>
  <si>
    <t>2-way cross-over study. If a CV, sample size, and true ratio R are given: what is the probability that in the sample, the point estimate and its 90%-BI will deviate much from the 0,8-1.25 criterion?</t>
  </si>
  <si>
    <t>yellow parts are to be filled in and can be changed</t>
  </si>
  <si>
    <t>and  the upper limit of the corresponding 90%-BI falls at or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</si>
</sst>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justify"/>
    </xf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justify"/>
    </xf>
    <xf numFmtId="0" fontId="0" fillId="4" borderId="0" xfId="0" applyFill="1" applyAlignment="1">
      <alignment horizontal="left"/>
    </xf>
    <xf numFmtId="0" fontId="0" fillId="4" borderId="0" xfId="0" applyFill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C4" sqref="C4"/>
    </sheetView>
  </sheetViews>
  <sheetFormatPr defaultRowHeight="15" x14ac:dyDescent="0.25"/>
  <cols>
    <col min="1" max="1" width="47.42578125" customWidth="1"/>
    <col min="2" max="2" width="19.28515625" customWidth="1"/>
    <col min="3" max="3" width="21.42578125" customWidth="1"/>
    <col min="4" max="4" width="36.85546875" customWidth="1"/>
    <col min="5" max="5" width="24.7109375" customWidth="1"/>
    <col min="6" max="6" width="37.7109375" customWidth="1"/>
  </cols>
  <sheetData>
    <row r="1" spans="1:6" ht="91.5" customHeight="1" x14ac:dyDescent="0.25">
      <c r="A1" s="3" t="s">
        <v>11</v>
      </c>
      <c r="B1" s="4" t="s">
        <v>12</v>
      </c>
      <c r="C1" s="8" t="s">
        <v>10</v>
      </c>
    </row>
    <row r="2" spans="1:6" ht="27.75" customHeight="1" x14ac:dyDescent="0.25">
      <c r="A2" s="3"/>
      <c r="B2" s="3"/>
    </row>
    <row r="3" spans="1:6" x14ac:dyDescent="0.25">
      <c r="A3" s="1" t="s">
        <v>0</v>
      </c>
      <c r="B3" s="1">
        <v>0.49</v>
      </c>
    </row>
    <row r="4" spans="1:6" x14ac:dyDescent="0.25">
      <c r="A4" s="1" t="s">
        <v>1</v>
      </c>
      <c r="B4" s="1">
        <v>70</v>
      </c>
    </row>
    <row r="5" spans="1:6" x14ac:dyDescent="0.25">
      <c r="A5" s="1" t="s">
        <v>2</v>
      </c>
      <c r="B5" s="1">
        <v>0.9</v>
      </c>
    </row>
    <row r="7" spans="1:6" x14ac:dyDescent="0.25">
      <c r="A7" s="5" t="s">
        <v>3</v>
      </c>
      <c r="B7" s="5"/>
    </row>
    <row r="8" spans="1:6" x14ac:dyDescent="0.25">
      <c r="A8" s="5" t="s">
        <v>4</v>
      </c>
      <c r="B8" s="5">
        <f>LN(B5)</f>
        <v>-0.10536051565782628</v>
      </c>
    </row>
    <row r="9" spans="1:6" x14ac:dyDescent="0.25">
      <c r="A9" s="5" t="s">
        <v>6</v>
      </c>
      <c r="B9" s="5">
        <f>SQRT(LN(B3*B3+1))</f>
        <v>0.46388794069967976</v>
      </c>
    </row>
    <row r="10" spans="1:6" x14ac:dyDescent="0.25">
      <c r="A10" s="5" t="s">
        <v>7</v>
      </c>
      <c r="B10" s="5">
        <f>B9/SQRT(B4)</f>
        <v>5.5445213824947388E-2</v>
      </c>
    </row>
    <row r="11" spans="1:6" ht="61.5" customHeight="1" x14ac:dyDescent="0.25">
      <c r="C11" t="s">
        <v>5</v>
      </c>
      <c r="D11" s="2" t="s">
        <v>9</v>
      </c>
      <c r="E11" s="3" t="s">
        <v>8</v>
      </c>
      <c r="F11" s="3" t="s">
        <v>13</v>
      </c>
    </row>
    <row r="12" spans="1:6" ht="21.75" customHeight="1" x14ac:dyDescent="0.25">
      <c r="C12" s="1">
        <v>0.05</v>
      </c>
      <c r="D12" s="6">
        <f>EXP( B8+ B10*_xlfn.NORM.S.INV(C12) )</f>
        <v>0.8215522201345854</v>
      </c>
      <c r="E12" s="7">
        <f>EXP( B8+ B10*_xlfn.NORM.S.INV(C12) + _xlfn.NORM.S.INV(0.1)*B10 )</f>
        <v>0.76520180902816404</v>
      </c>
      <c r="F12" s="7">
        <f>EXP( B8+ B10*_xlfn.NORM.S.INV(C12) + _xlfn.NORM.S.INV(0.9)*B10 )</f>
        <v>0.88205234546593192</v>
      </c>
    </row>
    <row r="13" spans="1:6" x14ac:dyDescent="0.25">
      <c r="C13" s="1">
        <v>0.1</v>
      </c>
      <c r="D13" s="6">
        <f>EXP(B8+_xlfn.NORM.S.INV(C13)*B10)</f>
        <v>0.83826884189118123</v>
      </c>
      <c r="E13" s="7">
        <f>EXP(B8+B10*_xlfn.NORM.S.INV(C13)+_xlfn.NORM.S.INV(0.1)*B10)</f>
        <v>0.78077183476175804</v>
      </c>
      <c r="F13" s="7">
        <f>EXP(B8+B10*_xlfn.NORM.S.INV(C13)+B10*_xlfn.NORM.S.INV(0.9))</f>
        <v>0.9</v>
      </c>
    </row>
    <row r="14" spans="1:6" x14ac:dyDescent="0.25">
      <c r="C14" s="1">
        <v>0.2</v>
      </c>
      <c r="D14" s="6">
        <f>EXP(B8+B10*_xlfn.NORM.S.INV(C14))</f>
        <v>0.85896733464210739</v>
      </c>
      <c r="E14" s="7">
        <f>EXP( B8 +B10*_xlfn.NORM.S.INV(C14) + B10*_xlfn.NORM.S.INV(0.1) )</f>
        <v>0.80005061425866009</v>
      </c>
      <c r="F14" s="7">
        <f>EXP(B8+B10*_xlfn.NORM.S.INV(C14)+B10*_xlfn.NORM.S.INV(0.9))</f>
        <v>0.92222275545134924</v>
      </c>
    </row>
    <row r="15" spans="1:6" x14ac:dyDescent="0.25">
      <c r="C15" s="1">
        <v>0.3</v>
      </c>
      <c r="D15" s="6">
        <f>EXP(B8+B10*_xlfn.NORM.S.INV(C15))</f>
        <v>0.87420881402438877</v>
      </c>
      <c r="E15" s="7">
        <f>EXP(B8+B10*_xlfn.NORM.S.INV(C15)+B10*_xlfn.NORM.S.INV(0.1) )</f>
        <v>0.81424667789254157</v>
      </c>
      <c r="F15" s="7">
        <f>EXP(B8+B10*_xlfn.NORM.S.INV(C15)+B10*_xlfn.NORM.S.INV(0.9))</f>
        <v>0.93858663629547823</v>
      </c>
    </row>
    <row r="16" spans="1:6" x14ac:dyDescent="0.25">
      <c r="C16" s="1">
        <v>0.4</v>
      </c>
      <c r="D16" s="6">
        <f>EXP(B8+B10*_xlfn.NORM.S.INV(C16))</f>
        <v>0.8874461815634862</v>
      </c>
      <c r="E16" s="7">
        <f>EXP( B8+B10*_xlfn.NORM.S.INV(C16)+B10*_xlfn.NORM.S.INV(0.1))</f>
        <v>0.8265760920666384</v>
      </c>
      <c r="F16" s="7">
        <f>EXP(B8+B10*_xlfn.NORM.S.INV(C16)+B10*_xlfn.NORM.S.INV(0.9))</f>
        <v>0.95279882001247029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CBG-MEB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Teerenstra, dhr. dr. S.</dc:creator>
  <cp:lastModifiedBy>Teerenstra, dhr. dr. S.</cp:lastModifiedBy>
  <dcterms:created xsi:type="dcterms:W3CDTF">2020-05-04T09:53:44Z</dcterms:created>
  <dcterms:modified xsi:type="dcterms:W3CDTF">2020-05-04T13:55:55Z</dcterms:modified>
</cp:coreProperties>
</file>