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0730" windowHeight="10545"/>
  </bookViews>
  <sheets>
    <sheet name="Calculate Table 1" sheetId="2" r:id="rId1"/>
    <sheet name="Table 1_input" sheetId="1" r:id="rId2"/>
  </sheets>
  <calcPr calcId="145621"/>
</workbook>
</file>

<file path=xl/calcChain.xml><?xml version="1.0" encoding="utf-8"?>
<calcChain xmlns="http://schemas.openxmlformats.org/spreadsheetml/2006/main">
  <c r="D31" i="2" l="1"/>
  <c r="E31" i="2"/>
  <c r="D32" i="2"/>
  <c r="D33" i="2" s="1"/>
  <c r="E32" i="2"/>
  <c r="C32" i="2"/>
  <c r="C31" i="2"/>
  <c r="C33" i="2"/>
  <c r="C30" i="2"/>
  <c r="D30" i="2"/>
  <c r="E30" i="2"/>
  <c r="D29" i="2"/>
  <c r="E29" i="2"/>
  <c r="C29" i="2"/>
  <c r="E25" i="2"/>
  <c r="D25" i="2"/>
  <c r="C25" i="2"/>
  <c r="E9" i="2"/>
  <c r="D9" i="2"/>
  <c r="C9" i="2"/>
  <c r="E17" i="2"/>
  <c r="D17" i="2"/>
  <c r="C17" i="2"/>
  <c r="E23" i="2"/>
  <c r="D23" i="2"/>
  <c r="C23" i="2"/>
  <c r="E24" i="2"/>
  <c r="D24" i="2"/>
  <c r="C24" i="2"/>
  <c r="E21" i="2"/>
  <c r="D21" i="2"/>
  <c r="D22" i="2"/>
  <c r="E22" i="2"/>
  <c r="C22" i="2"/>
  <c r="E19" i="2"/>
  <c r="D19" i="2"/>
  <c r="C19" i="2"/>
  <c r="C21" i="2"/>
  <c r="D20" i="2"/>
  <c r="E20" i="2"/>
  <c r="C20" i="2"/>
  <c r="E16" i="2"/>
  <c r="D16" i="2"/>
  <c r="C16" i="2"/>
  <c r="E15" i="2"/>
  <c r="D15" i="2"/>
  <c r="C15" i="2"/>
  <c r="E14" i="2"/>
  <c r="D14" i="2"/>
  <c r="C14" i="2"/>
  <c r="E13" i="2"/>
  <c r="D13" i="2"/>
  <c r="C13" i="2"/>
  <c r="E8" i="2"/>
  <c r="D8" i="2"/>
  <c r="C8" i="2"/>
  <c r="E7" i="2"/>
  <c r="D7" i="2"/>
  <c r="C7" i="2"/>
  <c r="E6" i="2"/>
  <c r="D6" i="2"/>
  <c r="C6" i="2"/>
  <c r="D5" i="2"/>
  <c r="E5" i="2"/>
  <c r="C5" i="2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  <c r="E33" i="2"/>
</calcChain>
</file>

<file path=xl/sharedStrings.xml><?xml version="1.0" encoding="utf-8"?>
<sst xmlns="http://schemas.openxmlformats.org/spreadsheetml/2006/main" count="143" uniqueCount="32">
  <si>
    <t>survey</t>
  </si>
  <si>
    <t>year</t>
  </si>
  <si>
    <t>location</t>
  </si>
  <si>
    <t>organization2</t>
  </si>
  <si>
    <t>plants</t>
  </si>
  <si>
    <t>totalpersonsengaged</t>
  </si>
  <si>
    <t>totaloutput</t>
  </si>
  <si>
    <t>Femployees</t>
  </si>
  <si>
    <t>Memployees</t>
  </si>
  <si>
    <t>ASI</t>
  </si>
  <si>
    <t>Non-Household</t>
  </si>
  <si>
    <t>All others</t>
  </si>
  <si>
    <t>NSS</t>
  </si>
  <si>
    <t>Household</t>
  </si>
  <si>
    <t>Unknown</t>
  </si>
  <si>
    <t>F_Individual Proprietorship</t>
  </si>
  <si>
    <t>M_Individual Proprietorship</t>
  </si>
  <si>
    <t>Establishment counts (000s)</t>
  </si>
  <si>
    <t>Total</t>
  </si>
  <si>
    <t>Organized sector</t>
  </si>
  <si>
    <t>Unorganized sector</t>
  </si>
  <si>
    <t xml:space="preserve">    Women-owned establishments</t>
  </si>
  <si>
    <t xml:space="preserve">        Household based</t>
  </si>
  <si>
    <t xml:space="preserve">        Non-household based</t>
  </si>
  <si>
    <t>Employment (000s)</t>
  </si>
  <si>
    <t xml:space="preserve">    Male production workers</t>
  </si>
  <si>
    <t xml:space="preserve">    Female production workers</t>
  </si>
  <si>
    <t xml:space="preserve">    Others (Supervisory, contractors, etc.)</t>
  </si>
  <si>
    <t xml:space="preserve">    Male persons engaged</t>
  </si>
  <si>
    <t xml:space="preserve">    Female persons engaged</t>
  </si>
  <si>
    <t>Output (MM 2005 USD at PPP)</t>
  </si>
  <si>
    <t>F_Individual ProprietorshipHousehold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</si>
</sst>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Fill="1"/>
    <xf numFmtId="3" fontId="1" fillId="0" borderId="0" xfId="0" applyNumberFormat="1" applyFont="1" applyFill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3" fontId="1" fillId="0" borderId="0" xfId="0" applyNumberFormat="1" applyFont="1"/>
    <xf numFmtId="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33"/>
  <sheetViews>
    <sheetView tabSelected="1" workbookViewId="0"/>
  </sheetViews>
  <sheetFormatPr defaultRowHeight="15" x14ac:dyDescent="0.25"/>
  <cols>
    <col min="1" max="1" width="36.28515625" style="1" bestFit="1" customWidth="1"/>
    <col min="2" max="2" width="33.140625" style="1" customWidth="1"/>
    <col min="3" max="3" width="10.85546875" style="1" bestFit="1" customWidth="1"/>
    <col min="4" max="5" width="8" style="1" bestFit="1" customWidth="1"/>
    <col min="6" max="16384" width="9.140625" style="1"/>
  </cols>
  <sheetData>
    <row r="3" spans="1:5" x14ac:dyDescent="0.25">
      <c r="A3" s="2" t="s">
        <v>17</v>
      </c>
      <c r="B3" s="2"/>
      <c r="C3" s="3">
        <v>1994</v>
      </c>
      <c r="D3" s="3">
        <v>2000</v>
      </c>
      <c r="E3" s="3">
        <v>2005</v>
      </c>
    </row>
    <row r="4" spans="1:5" x14ac:dyDescent="0.25">
      <c r="A4" s="1" t="s">
        <v>18</v>
      </c>
      <c r="C4" s="4"/>
      <c r="D4" s="4"/>
      <c r="E4" s="4"/>
    </row>
    <row r="5" spans="1:5" x14ac:dyDescent="0.25">
      <c r="A5" s="1" t="s">
        <v>19</v>
      </c>
      <c r="B5" s="1" t="s">
        <v>9</v>
      </c>
      <c r="C5" s="4">
        <f>SUMIFS('Table 1_input'!$F:$F,'Table 1_input'!$B:$B,'Calculate Table 1'!$B5,'Table 1_input'!$C:$C,'Calculate Table 1'!C$3)/1000</f>
        <v>93.191999929189592</v>
      </c>
      <c r="D5" s="4">
        <f>SUMIFS('Table 1_input'!$F:$F,'Table 1_input'!$B:$B,'Calculate Table 1'!$B5,'Table 1_input'!$C:$C,'Calculate Table 1'!D$3)/1000</f>
        <v>99.124569704771005</v>
      </c>
      <c r="E5" s="4">
        <f>SUMIFS('Table 1_input'!$F:$F,'Table 1_input'!$B:$B,'Calculate Table 1'!$B5,'Table 1_input'!$C:$C,'Calculate Table 1'!E$3)/1000</f>
        <v>104.605516906619</v>
      </c>
    </row>
    <row r="6" spans="1:5" x14ac:dyDescent="0.25">
      <c r="A6" s="1" t="s">
        <v>20</v>
      </c>
      <c r="B6" s="1" t="s">
        <v>12</v>
      </c>
      <c r="C6" s="4">
        <f>SUMIFS('Table 1_input'!$F:$F,'Table 1_input'!$B:$B,'Calculate Table 1'!$B6,'Table 1_input'!$C:$C,'Calculate Table 1'!C$3)/1000</f>
        <v>12099.055759770992</v>
      </c>
      <c r="D6" s="4">
        <f>SUMIFS('Table 1_input'!$F:$F,'Table 1_input'!$B:$B,'Calculate Table 1'!$B6,'Table 1_input'!$C:$C,'Calculate Table 1'!D$3)/1000</f>
        <v>16887.545918248808</v>
      </c>
      <c r="E6" s="4">
        <f>SUMIFS('Table 1_input'!$F:$F,'Table 1_input'!$B:$B,'Calculate Table 1'!$B6,'Table 1_input'!$C:$C,'Calculate Table 1'!E$3)/1000</f>
        <v>16844.20751779895</v>
      </c>
    </row>
    <row r="7" spans="1:5" x14ac:dyDescent="0.25">
      <c r="A7" s="1" t="s">
        <v>21</v>
      </c>
      <c r="B7" s="1" t="s">
        <v>15</v>
      </c>
      <c r="C7" s="4">
        <f>SUMIFS('Table 1_input'!$F:$F,'Table 1_input'!$E:$E,'Calculate Table 1'!$B7,'Table 1_input'!$C:$C,'Calculate Table 1'!C$3)/1000</f>
        <v>2050.7920713708922</v>
      </c>
      <c r="D7" s="4">
        <f>SUMIFS('Table 1_input'!$F:$F,'Table 1_input'!$E:$E,'Calculate Table 1'!$B7,'Table 1_input'!$C:$C,'Calculate Table 1'!D$3)/1000</f>
        <v>4418.9539785891111</v>
      </c>
      <c r="E7" s="4">
        <f>SUMIFS('Table 1_input'!$F:$F,'Table 1_input'!$E:$E,'Calculate Table 1'!$B7,'Table 1_input'!$C:$C,'Calculate Table 1'!E$3)/1000</f>
        <v>6175.9495717211294</v>
      </c>
    </row>
    <row r="8" spans="1:5" x14ac:dyDescent="0.25">
      <c r="A8" s="1" t="s">
        <v>22</v>
      </c>
      <c r="B8" s="1" t="s">
        <v>31</v>
      </c>
      <c r="C8" s="4">
        <f>SUMIFS('Table 1_input'!$F:$F,'Table 1_input'!$A:$A,'Calculate Table 1'!$B8,'Table 1_input'!$C:$C,'Calculate Table 1'!C$3)/1000</f>
        <v>1932.5147112289901</v>
      </c>
      <c r="D8" s="4">
        <f>SUMIFS('Table 1_input'!$F:$F,'Table 1_input'!$A:$A,'Calculate Table 1'!$B8,'Table 1_input'!$C:$C,'Calculate Table 1'!D$3)/1000</f>
        <v>4146.1407285877403</v>
      </c>
      <c r="E8" s="4">
        <f>SUMIFS('Table 1_input'!$F:$F,'Table 1_input'!$A:$A,'Calculate Table 1'!$B8,'Table 1_input'!$C:$C,'Calculate Table 1'!E$3)/1000</f>
        <v>5818.3509067553805</v>
      </c>
    </row>
    <row r="9" spans="1:5" x14ac:dyDescent="0.25">
      <c r="A9" s="1" t="s">
        <v>23</v>
      </c>
      <c r="C9" s="4">
        <f>C7-C8</f>
        <v>118.27736014190214</v>
      </c>
      <c r="D9" s="4">
        <f>D7-D8</f>
        <v>272.81325000137076</v>
      </c>
      <c r="E9" s="4">
        <f>E7-E8</f>
        <v>357.59866496574887</v>
      </c>
    </row>
    <row r="10" spans="1:5" x14ac:dyDescent="0.25">
      <c r="C10" s="5"/>
      <c r="D10" s="5"/>
      <c r="E10" s="5"/>
    </row>
    <row r="11" spans="1:5" x14ac:dyDescent="0.25">
      <c r="A11" s="2" t="s">
        <v>24</v>
      </c>
      <c r="B11" s="2"/>
      <c r="C11" s="3"/>
      <c r="D11" s="3"/>
      <c r="E11" s="3"/>
    </row>
    <row r="12" spans="1:5" x14ac:dyDescent="0.25">
      <c r="A12" s="1" t="s">
        <v>18</v>
      </c>
      <c r="C12" s="4"/>
      <c r="D12" s="4"/>
      <c r="E12" s="4"/>
    </row>
    <row r="13" spans="1:5" x14ac:dyDescent="0.25">
      <c r="A13" s="1" t="s">
        <v>19</v>
      </c>
      <c r="B13" s="1" t="s">
        <v>9</v>
      </c>
      <c r="C13" s="4">
        <f>SUMIFS('Table 1_input'!$G:$G,'Table 1_input'!$B:$B,'Calculate Table 1'!$B13,'Table 1_input'!$C:$C,'Calculate Table 1'!C$3)/1000</f>
        <v>6775.1989997656301</v>
      </c>
      <c r="D13" s="4">
        <f>SUMIFS('Table 1_input'!$G:$G,'Table 1_input'!$B:$B,'Calculate Table 1'!$B13,'Table 1_input'!$C:$C,'Calculate Table 1'!D$3)/1000</f>
        <v>6723.3661796385004</v>
      </c>
      <c r="E13" s="4">
        <f>SUMIFS('Table 1_input'!$G:$G,'Table 1_input'!$B:$B,'Calculate Table 1'!$B13,'Table 1_input'!$C:$C,'Calculate Table 1'!E$3)/1000</f>
        <v>7470.3115770163495</v>
      </c>
    </row>
    <row r="14" spans="1:5" x14ac:dyDescent="0.25">
      <c r="A14" s="1" t="s">
        <v>20</v>
      </c>
      <c r="B14" s="1" t="s">
        <v>12</v>
      </c>
      <c r="C14" s="4">
        <f>SUMIFS('Table 1_input'!$G:$G,'Table 1_input'!$B:$B,'Calculate Table 1'!$B14,'Table 1_input'!$C:$C,'Calculate Table 1'!C$3)/1000</f>
        <v>27999.599388150909</v>
      </c>
      <c r="D14" s="4">
        <f>SUMIFS('Table 1_input'!$G:$G,'Table 1_input'!$B:$B,'Calculate Table 1'!$B14,'Table 1_input'!$C:$C,'Calculate Table 1'!D$3)/1000</f>
        <v>33978.856400306613</v>
      </c>
      <c r="E14" s="4">
        <f>SUMIFS('Table 1_input'!$G:$G,'Table 1_input'!$B:$B,'Calculate Table 1'!$B14,'Table 1_input'!$C:$C,'Calculate Table 1'!E$3)/1000</f>
        <v>32865.764434173558</v>
      </c>
    </row>
    <row r="15" spans="1:5" x14ac:dyDescent="0.25">
      <c r="A15" s="1" t="s">
        <v>21</v>
      </c>
      <c r="B15" s="1" t="s">
        <v>15</v>
      </c>
      <c r="C15" s="4">
        <f>SUMIFS('Table 1_input'!$G:$G,'Table 1_input'!$E:$E,'Calculate Table 1'!$B15,'Table 1_input'!$C:$C,'Calculate Table 1'!C$3)/1000</f>
        <v>3204.4901122206752</v>
      </c>
      <c r="D15" s="4">
        <f>SUMIFS('Table 1_input'!$G:$G,'Table 1_input'!$E:$E,'Calculate Table 1'!$B15,'Table 1_input'!$C:$C,'Calculate Table 1'!D$3)/1000</f>
        <v>5553.8947005284072</v>
      </c>
      <c r="E15" s="4">
        <f>SUMIFS('Table 1_input'!$G:$G,'Table 1_input'!$E:$E,'Calculate Table 1'!$B15,'Table 1_input'!$C:$C,'Calculate Table 1'!E$3)/1000</f>
        <v>7555.1952626817456</v>
      </c>
    </row>
    <row r="16" spans="1:5" x14ac:dyDescent="0.25">
      <c r="A16" s="1" t="s">
        <v>22</v>
      </c>
      <c r="B16" s="1" t="s">
        <v>31</v>
      </c>
      <c r="C16" s="4">
        <f>SUMIFS('Table 1_input'!$G:$G,'Table 1_input'!$A:$A,'Calculate Table 1'!$B16,'Table 1_input'!$C:$C,'Calculate Table 1'!C$3)/1000</f>
        <v>2900.1433417592202</v>
      </c>
      <c r="D16" s="4">
        <f>SUMIFS('Table 1_input'!$G:$G,'Table 1_input'!$A:$A,'Calculate Table 1'!$B16,'Table 1_input'!$C:$C,'Calculate Table 1'!D$3)/1000</f>
        <v>4933.8632698697102</v>
      </c>
      <c r="E16" s="4">
        <f>SUMIFS('Table 1_input'!$G:$G,'Table 1_input'!$A:$A,'Calculate Table 1'!$B16,'Table 1_input'!$C:$C,'Calculate Table 1'!E$3)/1000</f>
        <v>6800.2043198501697</v>
      </c>
    </row>
    <row r="17" spans="1:8" x14ac:dyDescent="0.25">
      <c r="A17" s="1" t="s">
        <v>23</v>
      </c>
      <c r="C17" s="4">
        <f>C15-C16</f>
        <v>304.34677046145498</v>
      </c>
      <c r="D17" s="4">
        <f>D15-D16</f>
        <v>620.03143065869699</v>
      </c>
      <c r="E17" s="4">
        <f>E15-E16</f>
        <v>754.99094283157592</v>
      </c>
    </row>
    <row r="18" spans="1:8" x14ac:dyDescent="0.25">
      <c r="C18" s="4"/>
      <c r="D18" s="4"/>
      <c r="E18" s="4"/>
    </row>
    <row r="19" spans="1:8" x14ac:dyDescent="0.25">
      <c r="A19" s="6" t="s">
        <v>19</v>
      </c>
      <c r="B19" s="6"/>
      <c r="C19" s="7">
        <f>C13</f>
        <v>6775.1989997656301</v>
      </c>
      <c r="D19" s="7">
        <f>D13</f>
        <v>6723.3661796385004</v>
      </c>
      <c r="E19" s="7">
        <f>E13</f>
        <v>7470.3115770163495</v>
      </c>
    </row>
    <row r="20" spans="1:8" x14ac:dyDescent="0.25">
      <c r="A20" s="6" t="s">
        <v>25</v>
      </c>
      <c r="B20" s="6" t="s">
        <v>9</v>
      </c>
      <c r="C20" s="4">
        <f>SUMIFS('Table 1_input'!$J:$J,'Table 1_input'!$B:$B,'Calculate Table 1'!$B20,'Table 1_input'!$C:$C,'Calculate Table 1'!C$3)/1000</f>
        <v>3702.4309998993799</v>
      </c>
      <c r="D20" s="4">
        <f>SUMIFS('Table 1_input'!$J:$J,'Table 1_input'!$B:$B,'Calculate Table 1'!$B20,'Table 1_input'!$C:$C,'Calculate Table 1'!D$3)/1000</f>
        <v>3414.0247392603096</v>
      </c>
      <c r="E20" s="4">
        <f>SUMIFS('Table 1_input'!$J:$J,'Table 1_input'!$B:$B,'Calculate Table 1'!$B20,'Table 1_input'!$C:$C,'Calculate Table 1'!E$3)/1000</f>
        <v>3360.52966440725</v>
      </c>
    </row>
    <row r="21" spans="1:8" x14ac:dyDescent="0.25">
      <c r="A21" s="6" t="s">
        <v>26</v>
      </c>
      <c r="B21" s="6" t="s">
        <v>9</v>
      </c>
      <c r="C21" s="4">
        <f>SUMIFS('Table 1_input'!$I:$I,'Table 1_input'!$B:$B,'Calculate Table 1'!$B21,'Table 1_input'!$C:$C,'Calculate Table 1'!C$3)/1000</f>
        <v>651.81299982631197</v>
      </c>
      <c r="D21" s="4">
        <f>SUMIFS('Table 1_input'!$I:$I,'Table 1_input'!$B:$B,'Calculate Table 1'!$B21,'Table 1_input'!$C:$C,'Calculate Table 1'!D$3)/1000</f>
        <v>653.516174617052</v>
      </c>
      <c r="E21" s="4">
        <f>SUMIFS('Table 1_input'!$I:$I,'Table 1_input'!$B:$B,'Calculate Table 1'!$B21,'Table 1_input'!$C:$C,'Calculate Table 1'!E$3)/1000</f>
        <v>727.62775019836397</v>
      </c>
    </row>
    <row r="22" spans="1:8" x14ac:dyDescent="0.25">
      <c r="A22" s="6" t="s">
        <v>27</v>
      </c>
      <c r="B22" s="6"/>
      <c r="C22" s="7">
        <f>C19-C20-C21</f>
        <v>2420.9550000399381</v>
      </c>
      <c r="D22" s="7">
        <f t="shared" ref="D22:E22" si="0">D19-D20-D21</f>
        <v>2655.8252657611388</v>
      </c>
      <c r="E22" s="7">
        <f t="shared" si="0"/>
        <v>3382.1541624107358</v>
      </c>
    </row>
    <row r="23" spans="1:8" x14ac:dyDescent="0.25">
      <c r="A23" s="6" t="s">
        <v>20</v>
      </c>
      <c r="B23" s="6"/>
      <c r="C23" s="7">
        <f>C14</f>
        <v>27999.599388150909</v>
      </c>
      <c r="D23" s="7">
        <f>D14</f>
        <v>33978.856400306613</v>
      </c>
      <c r="E23" s="7">
        <f>E14</f>
        <v>32865.764434173558</v>
      </c>
      <c r="F23" s="10"/>
      <c r="G23" s="10"/>
      <c r="H23" s="10"/>
    </row>
    <row r="24" spans="1:8" x14ac:dyDescent="0.25">
      <c r="A24" s="6" t="s">
        <v>28</v>
      </c>
      <c r="B24" s="6" t="s">
        <v>12</v>
      </c>
      <c r="C24" s="4">
        <f>SUMIFS('Table 1_input'!$J:$J,'Table 1_input'!$B:$B,'Calculate Table 1'!$B24,'Table 1_input'!$C:$C,'Calculate Table 1'!C$3)/1000</f>
        <v>18458.29104296679</v>
      </c>
      <c r="D24" s="4">
        <f>SUMIFS('Table 1_input'!$J:$J,'Table 1_input'!$B:$B,'Calculate Table 1'!$B24,'Table 1_input'!$C:$C,'Calculate Table 1'!D$3)/1000</f>
        <v>23329.635350150413</v>
      </c>
      <c r="E24" s="4">
        <f>SUMIFS('Table 1_input'!$J:$J,'Table 1_input'!$B:$B,'Calculate Table 1'!$B24,'Table 1_input'!$C:$C,'Calculate Table 1'!E$3)/1000</f>
        <v>21271.885990009931</v>
      </c>
    </row>
    <row r="25" spans="1:8" x14ac:dyDescent="0.25">
      <c r="A25" s="6" t="s">
        <v>29</v>
      </c>
      <c r="B25" s="6" t="s">
        <v>12</v>
      </c>
      <c r="C25" s="4">
        <f>C23-C24</f>
        <v>9541.3083451841194</v>
      </c>
      <c r="D25" s="4">
        <f>D23-D24</f>
        <v>10649.2210501562</v>
      </c>
      <c r="E25" s="4">
        <f>E23-E24</f>
        <v>11593.878444163627</v>
      </c>
    </row>
    <row r="26" spans="1:8" x14ac:dyDescent="0.25">
      <c r="A26" s="8"/>
      <c r="B26" s="8"/>
      <c r="C26" s="11"/>
      <c r="D26" s="9"/>
      <c r="E26" s="9"/>
    </row>
    <row r="27" spans="1:8" x14ac:dyDescent="0.25">
      <c r="A27" s="2" t="s">
        <v>30</v>
      </c>
      <c r="B27" s="2"/>
      <c r="C27" s="3"/>
      <c r="D27" s="3"/>
      <c r="E27" s="3"/>
    </row>
    <row r="28" spans="1:8" x14ac:dyDescent="0.25">
      <c r="A28" s="1" t="s">
        <v>18</v>
      </c>
      <c r="C28" s="4"/>
      <c r="D28" s="4"/>
      <c r="E28" s="4"/>
    </row>
    <row r="29" spans="1:8" x14ac:dyDescent="0.25">
      <c r="A29" s="1" t="s">
        <v>19</v>
      </c>
      <c r="B29" s="1" t="s">
        <v>9</v>
      </c>
      <c r="C29" s="4">
        <f>SUMIFS('Table 1_input'!$H:$H,'Table 1_input'!$B:$B,'Calculate Table 1'!$B29,'Table 1_input'!$C:$C,'Calculate Table 1'!C$3)/1000000</f>
        <v>384375.271270798</v>
      </c>
      <c r="D29" s="4">
        <f>SUMIFS('Table 1_input'!$H:$H,'Table 1_input'!$B:$B,'Calculate Table 1'!$B29,'Table 1_input'!$C:$C,'Calculate Table 1'!D$3)/1000000</f>
        <v>501638.07954297599</v>
      </c>
      <c r="E29" s="4">
        <f>SUMIFS('Table 1_input'!$H:$H,'Table 1_input'!$B:$B,'Calculate Table 1'!$B29,'Table 1_input'!$C:$C,'Calculate Table 1'!E$3)/1000000</f>
        <v>705214.90305877291</v>
      </c>
    </row>
    <row r="30" spans="1:8" x14ac:dyDescent="0.25">
      <c r="A30" s="1" t="s">
        <v>20</v>
      </c>
      <c r="B30" s="1" t="s">
        <v>12</v>
      </c>
      <c r="C30" s="4">
        <f>SUMIFS('Table 1_input'!$H:$H,'Table 1_input'!$B:$B,'Calculate Table 1'!$B30,'Table 1_input'!$C:$C,'Calculate Table 1'!C$3)/1000000</f>
        <v>75491.891768819536</v>
      </c>
      <c r="D30" s="4">
        <f>SUMIFS('Table 1_input'!$H:$H,'Table 1_input'!$B:$B,'Calculate Table 1'!$B30,'Table 1_input'!$C:$C,'Calculate Table 1'!D$3)/1000000</f>
        <v>148927.45778493478</v>
      </c>
      <c r="E30" s="4">
        <f>SUMIFS('Table 1_input'!$H:$H,'Table 1_input'!$B:$B,'Calculate Table 1'!$B30,'Table 1_input'!$C:$C,'Calculate Table 1'!E$3)/1000000</f>
        <v>165009.150996401</v>
      </c>
    </row>
    <row r="31" spans="1:8" x14ac:dyDescent="0.25">
      <c r="A31" s="1" t="s">
        <v>21</v>
      </c>
      <c r="B31" s="1" t="s">
        <v>15</v>
      </c>
      <c r="C31" s="4">
        <f>SUMIFS('Table 1_input'!$H:$H,'Table 1_input'!$E:$E,'Calculate Table 1'!$B31,'Table 1_input'!$C:$C,'Calculate Table 1'!C$3)/1000000</f>
        <v>3164.2675617523755</v>
      </c>
      <c r="D31" s="4">
        <f>SUMIFS('Table 1_input'!$H:$H,'Table 1_input'!$E:$E,'Calculate Table 1'!$B31,'Table 1_input'!$C:$C,'Calculate Table 1'!D$3)/1000000</f>
        <v>7141.8585320262528</v>
      </c>
      <c r="E31" s="4">
        <f>SUMIFS('Table 1_input'!$H:$H,'Table 1_input'!$E:$E,'Calculate Table 1'!$B31,'Table 1_input'!$C:$C,'Calculate Table 1'!E$3)/1000000</f>
        <v>10361.907180616303</v>
      </c>
    </row>
    <row r="32" spans="1:8" x14ac:dyDescent="0.25">
      <c r="A32" s="1" t="s">
        <v>22</v>
      </c>
      <c r="B32" s="1" t="s">
        <v>31</v>
      </c>
      <c r="C32" s="4">
        <f>SUMIFS('Table 1_input'!$H:$H,'Table 1_input'!$A:$A,'Calculate Table 1'!$B32,'Table 1_input'!$C:$C,'Calculate Table 1'!C$3)/1000000</f>
        <v>2081.6015190499797</v>
      </c>
      <c r="D32" s="4">
        <f>SUMIFS('Table 1_input'!$H:$H,'Table 1_input'!$A:$A,'Calculate Table 1'!$B32,'Table 1_input'!$C:$C,'Calculate Table 1'!D$3)/1000000</f>
        <v>3944.7054175895801</v>
      </c>
      <c r="E32" s="4">
        <f>SUMIFS('Table 1_input'!$H:$H,'Table 1_input'!$A:$A,'Calculate Table 1'!$B32,'Table 1_input'!$C:$C,'Calculate Table 1'!E$3)/1000000</f>
        <v>4623.5046446223005</v>
      </c>
    </row>
    <row r="33" spans="1:5" x14ac:dyDescent="0.25">
      <c r="A33" s="1" t="s">
        <v>23</v>
      </c>
      <c r="C33" s="4">
        <f>C31-C32</f>
        <v>1082.6660427023958</v>
      </c>
      <c r="D33" s="4">
        <f t="shared" ref="D33:E33" si="1">D31-D32</f>
        <v>3197.1531144366727</v>
      </c>
      <c r="E33" s="4">
        <f t="shared" si="1"/>
        <v>5738.4025359940024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workbookViewId="0"/>
  </sheetViews>
  <sheetFormatPr defaultRowHeight="15" x14ac:dyDescent="0.25"/>
  <cols>
    <col min="1" max="1" width="9.140625" style="1"/>
    <col min="2" max="2" width="6.5703125" style="1" bestFit="1" customWidth="1"/>
    <col min="3" max="3" width="5" style="1" bestFit="1" customWidth="1"/>
    <col min="4" max="4" width="14.28515625" style="1" bestFit="1" customWidth="1"/>
    <col min="5" max="5" width="24.7109375" style="1" bestFit="1" customWidth="1"/>
    <col min="6" max="6" width="12" style="1" bestFit="1" customWidth="1"/>
    <col min="7" max="7" width="18.28515625" style="1" bestFit="1" customWidth="1"/>
    <col min="8" max="8" width="12.42578125" style="1" bestFit="1" customWidth="1"/>
    <col min="9" max="10" width="12" style="1" bestFit="1" customWidth="1"/>
    <col min="11" max="16384" width="9.140625" style="1"/>
  </cols>
  <sheetData>
    <row r="1" spans="1:10" x14ac:dyDescent="0.25">
      <c r="A1" s="1" t="str">
        <f>E1&amp;D1</f>
        <v>organization2location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tr">
        <f t="shared" ref="A2:A31" si="0">E2&amp;D2</f>
        <v>All othersNon-Household</v>
      </c>
      <c r="B2" s="1" t="s">
        <v>9</v>
      </c>
      <c r="C2" s="1">
        <v>1994</v>
      </c>
      <c r="D2" s="1" t="s">
        <v>10</v>
      </c>
      <c r="E2" s="1" t="s">
        <v>11</v>
      </c>
      <c r="F2" s="1">
        <v>93191.999929189595</v>
      </c>
      <c r="G2" s="1">
        <v>6775198.9997656299</v>
      </c>
      <c r="H2" s="1">
        <v>384375271270.79797</v>
      </c>
      <c r="I2" s="1">
        <v>651812.99982631195</v>
      </c>
      <c r="J2" s="1">
        <v>3702430.9998993799</v>
      </c>
    </row>
    <row r="3" spans="1:10" x14ac:dyDescent="0.25">
      <c r="A3" s="1" t="str">
        <f t="shared" si="0"/>
        <v>All othersNon-Household</v>
      </c>
      <c r="B3" s="1" t="s">
        <v>9</v>
      </c>
      <c r="C3" s="1">
        <v>2000</v>
      </c>
      <c r="D3" s="1" t="s">
        <v>10</v>
      </c>
      <c r="E3" s="1" t="s">
        <v>11</v>
      </c>
      <c r="F3" s="1">
        <v>99124.569704770998</v>
      </c>
      <c r="G3" s="1">
        <v>6723366.1796385003</v>
      </c>
      <c r="H3" s="1">
        <v>501638079542.97601</v>
      </c>
      <c r="I3" s="1">
        <v>653516.17461705196</v>
      </c>
      <c r="J3" s="1">
        <v>3414024.7392603098</v>
      </c>
    </row>
    <row r="4" spans="1:10" x14ac:dyDescent="0.25">
      <c r="A4" s="1" t="str">
        <f t="shared" si="0"/>
        <v>All othersNon-Household</v>
      </c>
      <c r="B4" s="1" t="s">
        <v>9</v>
      </c>
      <c r="C4" s="1">
        <v>2005</v>
      </c>
      <c r="D4" s="1" t="s">
        <v>10</v>
      </c>
      <c r="E4" s="1" t="s">
        <v>11</v>
      </c>
      <c r="F4" s="1">
        <v>104605.516906619</v>
      </c>
      <c r="G4" s="1">
        <v>7470311.5770163499</v>
      </c>
      <c r="H4" s="1">
        <v>705214903058.77295</v>
      </c>
      <c r="I4" s="1">
        <v>727627.75019836402</v>
      </c>
      <c r="J4" s="1">
        <v>3360529.66440725</v>
      </c>
    </row>
    <row r="5" spans="1:10" x14ac:dyDescent="0.25">
      <c r="A5" s="1" t="str">
        <f t="shared" si="0"/>
        <v>All othersHousehold</v>
      </c>
      <c r="B5" s="1" t="s">
        <v>12</v>
      </c>
      <c r="C5" s="1">
        <v>1994</v>
      </c>
      <c r="D5" s="1" t="s">
        <v>13</v>
      </c>
      <c r="E5" s="1" t="s">
        <v>11</v>
      </c>
      <c r="F5" s="1">
        <v>72005.680137246803</v>
      </c>
      <c r="G5" s="1">
        <v>304344.81086385198</v>
      </c>
      <c r="H5" s="1">
        <v>2551768722.3817101</v>
      </c>
      <c r="I5" s="1">
        <v>61867.245201826103</v>
      </c>
      <c r="J5" s="1">
        <v>226330.46607524101</v>
      </c>
    </row>
    <row r="6" spans="1:10" x14ac:dyDescent="0.25">
      <c r="A6" s="1" t="str">
        <f t="shared" si="0"/>
        <v>All othersNon-Household</v>
      </c>
      <c r="B6" s="1" t="s">
        <v>12</v>
      </c>
      <c r="C6" s="1">
        <v>1994</v>
      </c>
      <c r="D6" s="1" t="s">
        <v>10</v>
      </c>
      <c r="E6" s="1" t="s">
        <v>11</v>
      </c>
      <c r="F6" s="1">
        <v>197170.480026245</v>
      </c>
      <c r="G6" s="1">
        <v>1447784.41211938</v>
      </c>
      <c r="H6" s="1">
        <v>18095041286.428902</v>
      </c>
      <c r="I6" s="1">
        <v>190593.790495455</v>
      </c>
      <c r="J6" s="1">
        <v>1173183.9312474399</v>
      </c>
    </row>
    <row r="7" spans="1:10" x14ac:dyDescent="0.25">
      <c r="A7" s="1" t="str">
        <f t="shared" si="0"/>
        <v>All othersUnknown</v>
      </c>
      <c r="B7" s="1" t="s">
        <v>12</v>
      </c>
      <c r="C7" s="1">
        <v>1994</v>
      </c>
      <c r="D7" s="1" t="s">
        <v>14</v>
      </c>
      <c r="E7" s="1" t="s">
        <v>11</v>
      </c>
      <c r="F7" s="1">
        <v>1087.8900215625699</v>
      </c>
      <c r="G7" s="1">
        <v>5113.3850009441303</v>
      </c>
      <c r="H7" s="1">
        <v>41436446.817749001</v>
      </c>
      <c r="I7" s="1">
        <v>299.67000508308399</v>
      </c>
      <c r="J7" s="1">
        <v>3848.6400427818298</v>
      </c>
    </row>
    <row r="8" spans="1:10" x14ac:dyDescent="0.25">
      <c r="A8" s="1" t="str">
        <f t="shared" si="0"/>
        <v>F_Individual ProprietorshipHousehold</v>
      </c>
      <c r="B8" s="1" t="s">
        <v>12</v>
      </c>
      <c r="C8" s="1">
        <v>1994</v>
      </c>
      <c r="D8" s="1" t="s">
        <v>13</v>
      </c>
      <c r="E8" s="1" t="s">
        <v>15</v>
      </c>
      <c r="F8" s="1">
        <v>1932514.71122899</v>
      </c>
      <c r="G8" s="1">
        <v>2900143.3417592202</v>
      </c>
      <c r="H8" s="1">
        <v>2081601519.0499799</v>
      </c>
      <c r="I8" s="1">
        <v>2579969.4514222802</v>
      </c>
      <c r="J8" s="1">
        <v>302350.80493941897</v>
      </c>
    </row>
    <row r="9" spans="1:10" x14ac:dyDescent="0.25">
      <c r="A9" s="1" t="str">
        <f t="shared" si="0"/>
        <v>F_Individual ProprietorshipNon-Household</v>
      </c>
      <c r="B9" s="1" t="s">
        <v>12</v>
      </c>
      <c r="C9" s="1">
        <v>1994</v>
      </c>
      <c r="D9" s="1" t="s">
        <v>10</v>
      </c>
      <c r="E9" s="1" t="s">
        <v>15</v>
      </c>
      <c r="F9" s="1">
        <v>117370.080136805</v>
      </c>
      <c r="G9" s="1">
        <v>301993.76544059801</v>
      </c>
      <c r="H9" s="1">
        <v>1080667231.67818</v>
      </c>
      <c r="I9" s="1">
        <v>146204.63014762101</v>
      </c>
      <c r="J9" s="1">
        <v>149390.160333454</v>
      </c>
    </row>
    <row r="10" spans="1:10" x14ac:dyDescent="0.25">
      <c r="A10" s="1" t="str">
        <f t="shared" si="0"/>
        <v>F_Individual ProprietorshipUnknown</v>
      </c>
      <c r="B10" s="1" t="s">
        <v>12</v>
      </c>
      <c r="C10" s="1">
        <v>1994</v>
      </c>
      <c r="D10" s="1" t="s">
        <v>14</v>
      </c>
      <c r="E10" s="1" t="s">
        <v>15</v>
      </c>
      <c r="F10" s="1">
        <v>907.28000509738899</v>
      </c>
      <c r="G10" s="1">
        <v>2353.00502085685</v>
      </c>
      <c r="H10" s="1">
        <v>1998811.0242156901</v>
      </c>
      <c r="I10" s="1">
        <v>2249.8850256204601</v>
      </c>
      <c r="J10" s="1">
        <v>96.849996328353797</v>
      </c>
    </row>
    <row r="11" spans="1:10" x14ac:dyDescent="0.25">
      <c r="A11" s="1" t="str">
        <f t="shared" si="0"/>
        <v>M_Individual ProprietorshipHousehold</v>
      </c>
      <c r="B11" s="1" t="s">
        <v>12</v>
      </c>
      <c r="C11" s="1">
        <v>1994</v>
      </c>
      <c r="D11" s="1" t="s">
        <v>13</v>
      </c>
      <c r="E11" s="1" t="s">
        <v>16</v>
      </c>
      <c r="F11" s="1">
        <v>6851377.0038202098</v>
      </c>
      <c r="G11" s="1">
        <v>14996305.9950806</v>
      </c>
      <c r="H11" s="1">
        <v>22865480475.5242</v>
      </c>
      <c r="I11" s="1">
        <v>5193840.96565645</v>
      </c>
      <c r="J11" s="1">
        <v>9726109.6073922999</v>
      </c>
    </row>
    <row r="12" spans="1:10" x14ac:dyDescent="0.25">
      <c r="A12" s="1" t="str">
        <f t="shared" si="0"/>
        <v>M_Individual ProprietorshipNon-Household</v>
      </c>
      <c r="B12" s="1" t="s">
        <v>12</v>
      </c>
      <c r="C12" s="1">
        <v>1994</v>
      </c>
      <c r="D12" s="1" t="s">
        <v>10</v>
      </c>
      <c r="E12" s="1" t="s">
        <v>16</v>
      </c>
      <c r="F12" s="1">
        <v>2896672.4143338599</v>
      </c>
      <c r="G12" s="1">
        <v>7983844.9978752499</v>
      </c>
      <c r="H12" s="1">
        <v>28656259260.932201</v>
      </c>
      <c r="I12" s="1">
        <v>1007524.57584871</v>
      </c>
      <c r="J12" s="1">
        <v>6829394.9228312299</v>
      </c>
    </row>
    <row r="13" spans="1:10" x14ac:dyDescent="0.25">
      <c r="A13" s="1" t="str">
        <f t="shared" si="0"/>
        <v>M_Individual ProprietorshipUnknown</v>
      </c>
      <c r="B13" s="1" t="s">
        <v>12</v>
      </c>
      <c r="C13" s="1">
        <v>1994</v>
      </c>
      <c r="D13" s="1" t="s">
        <v>14</v>
      </c>
      <c r="E13" s="1" t="s">
        <v>16</v>
      </c>
      <c r="F13" s="1">
        <v>29950.220060974301</v>
      </c>
      <c r="G13" s="1">
        <v>57715.674990206899</v>
      </c>
      <c r="H13" s="1">
        <v>117638014.982391</v>
      </c>
      <c r="I13" s="1">
        <v>8095.33005738258</v>
      </c>
      <c r="J13" s="1">
        <v>47585.660108595999</v>
      </c>
    </row>
    <row r="14" spans="1:10" x14ac:dyDescent="0.25">
      <c r="A14" s="1" t="str">
        <f t="shared" si="0"/>
        <v>All othersHousehold</v>
      </c>
      <c r="B14" s="1" t="s">
        <v>12</v>
      </c>
      <c r="C14" s="1">
        <v>2000</v>
      </c>
      <c r="D14" s="1" t="s">
        <v>13</v>
      </c>
      <c r="E14" s="1" t="s">
        <v>11</v>
      </c>
      <c r="F14" s="1">
        <v>70125.780172705607</v>
      </c>
      <c r="G14" s="1">
        <v>270492.30795812601</v>
      </c>
      <c r="H14" s="1">
        <v>2012417922.2035201</v>
      </c>
      <c r="I14" s="1">
        <v>73881.292283266695</v>
      </c>
      <c r="J14" s="1">
        <v>196611.015698164</v>
      </c>
    </row>
    <row r="15" spans="1:10" x14ac:dyDescent="0.25">
      <c r="A15" s="1" t="str">
        <f t="shared" si="0"/>
        <v>All othersNon-Household</v>
      </c>
      <c r="B15" s="1" t="s">
        <v>12</v>
      </c>
      <c r="C15" s="1">
        <v>2000</v>
      </c>
      <c r="D15" s="1" t="s">
        <v>10</v>
      </c>
      <c r="E15" s="1" t="s">
        <v>11</v>
      </c>
      <c r="F15" s="1">
        <v>195560.76483774101</v>
      </c>
      <c r="G15" s="1">
        <v>1578240.8390383699</v>
      </c>
      <c r="H15" s="1">
        <v>23320195939.316502</v>
      </c>
      <c r="I15" s="1">
        <v>260591.40857043801</v>
      </c>
      <c r="J15" s="1">
        <v>1317649.43212413</v>
      </c>
    </row>
    <row r="16" spans="1:10" x14ac:dyDescent="0.25">
      <c r="A16" s="1" t="str">
        <f t="shared" si="0"/>
        <v>All othersUnknown</v>
      </c>
      <c r="B16" s="1" t="s">
        <v>12</v>
      </c>
      <c r="C16" s="1">
        <v>2000</v>
      </c>
      <c r="D16" s="1" t="s">
        <v>14</v>
      </c>
      <c r="E16" s="1" t="s">
        <v>11</v>
      </c>
      <c r="F16" s="1">
        <v>48.619999289512599</v>
      </c>
      <c r="G16" s="1">
        <v>236.48249340057299</v>
      </c>
      <c r="H16" s="1">
        <v>3225326.1665039002</v>
      </c>
      <c r="I16" s="1">
        <v>58.802498936653102</v>
      </c>
      <c r="J16" s="1">
        <v>177.679996252059</v>
      </c>
    </row>
    <row r="17" spans="1:10" x14ac:dyDescent="0.25">
      <c r="A17" s="1" t="str">
        <f t="shared" si="0"/>
        <v>F_Individual ProprietorshipHousehold</v>
      </c>
      <c r="B17" s="1" t="s">
        <v>12</v>
      </c>
      <c r="C17" s="1">
        <v>2000</v>
      </c>
      <c r="D17" s="1" t="s">
        <v>13</v>
      </c>
      <c r="E17" s="1" t="s">
        <v>15</v>
      </c>
      <c r="F17" s="1">
        <v>4146140.7285877401</v>
      </c>
      <c r="G17" s="1">
        <v>4933863.2698697103</v>
      </c>
      <c r="H17" s="1">
        <v>3944705417.5895801</v>
      </c>
      <c r="I17" s="1">
        <v>4537525.4460261697</v>
      </c>
      <c r="J17" s="1">
        <v>396337.82270923199</v>
      </c>
    </row>
    <row r="18" spans="1:10" x14ac:dyDescent="0.25">
      <c r="A18" s="1" t="str">
        <f t="shared" si="0"/>
        <v>F_Individual ProprietorshipNon-Household</v>
      </c>
      <c r="B18" s="1" t="s">
        <v>12</v>
      </c>
      <c r="C18" s="1">
        <v>2000</v>
      </c>
      <c r="D18" s="1" t="s">
        <v>10</v>
      </c>
      <c r="E18" s="1" t="s">
        <v>15</v>
      </c>
      <c r="F18" s="1">
        <v>271934.31001132698</v>
      </c>
      <c r="G18" s="1">
        <v>619150.11566865398</v>
      </c>
      <c r="H18" s="1">
        <v>3194371014.5226102</v>
      </c>
      <c r="I18" s="1">
        <v>326588.40299174102</v>
      </c>
      <c r="J18" s="1">
        <v>292561.71299779398</v>
      </c>
    </row>
    <row r="19" spans="1:10" x14ac:dyDescent="0.25">
      <c r="A19" s="1" t="str">
        <f t="shared" si="0"/>
        <v>F_Individual ProprietorshipUnknown</v>
      </c>
      <c r="B19" s="1" t="s">
        <v>12</v>
      </c>
      <c r="C19" s="1">
        <v>2000</v>
      </c>
      <c r="D19" s="1" t="s">
        <v>14</v>
      </c>
      <c r="E19" s="1" t="s">
        <v>15</v>
      </c>
      <c r="F19" s="1">
        <v>878.93999004364002</v>
      </c>
      <c r="G19" s="1">
        <v>881.31499004364002</v>
      </c>
      <c r="H19" s="1">
        <v>2782099.9140625</v>
      </c>
      <c r="I19" s="1">
        <v>172.19000244140599</v>
      </c>
      <c r="J19" s="1">
        <v>709.12498760223298</v>
      </c>
    </row>
    <row r="20" spans="1:10" x14ac:dyDescent="0.25">
      <c r="A20" s="1" t="str">
        <f t="shared" si="0"/>
        <v>M_Individual ProprietorshipHousehold</v>
      </c>
      <c r="B20" s="1" t="s">
        <v>12</v>
      </c>
      <c r="C20" s="1">
        <v>2000</v>
      </c>
      <c r="D20" s="1" t="s">
        <v>13</v>
      </c>
      <c r="E20" s="1" t="s">
        <v>16</v>
      </c>
      <c r="F20" s="1">
        <v>7593806.2603695896</v>
      </c>
      <c r="G20" s="1">
        <v>14729018.1982852</v>
      </c>
      <c r="H20" s="1">
        <v>32777411494.8438</v>
      </c>
      <c r="I20" s="1">
        <v>4209581.24953466</v>
      </c>
      <c r="J20" s="1">
        <v>10519436.943716999</v>
      </c>
    </row>
    <row r="21" spans="1:10" x14ac:dyDescent="0.25">
      <c r="A21" s="1" t="str">
        <f t="shared" si="0"/>
        <v>M_Individual ProprietorshipNon-Household</v>
      </c>
      <c r="B21" s="1" t="s">
        <v>12</v>
      </c>
      <c r="C21" s="1">
        <v>2000</v>
      </c>
      <c r="D21" s="1" t="s">
        <v>10</v>
      </c>
      <c r="E21" s="1" t="s">
        <v>16</v>
      </c>
      <c r="F21" s="1">
        <v>4608847.0292788101</v>
      </c>
      <c r="G21" s="1">
        <v>11846490.542010101</v>
      </c>
      <c r="H21" s="1">
        <v>83671562762.576202</v>
      </c>
      <c r="I21" s="1">
        <v>1240820.0320698</v>
      </c>
      <c r="J21" s="1">
        <v>10605670.5079275</v>
      </c>
    </row>
    <row r="22" spans="1:10" x14ac:dyDescent="0.25">
      <c r="A22" s="1" t="str">
        <f t="shared" si="0"/>
        <v>M_Individual ProprietorshipUnknown</v>
      </c>
      <c r="B22" s="1" t="s">
        <v>12</v>
      </c>
      <c r="C22" s="1">
        <v>2000</v>
      </c>
      <c r="D22" s="1" t="s">
        <v>14</v>
      </c>
      <c r="E22" s="1" t="s">
        <v>16</v>
      </c>
      <c r="F22" s="1">
        <v>203.485001564025</v>
      </c>
      <c r="G22" s="1">
        <v>483.32999300956698</v>
      </c>
      <c r="H22" s="1">
        <v>785807.80200195301</v>
      </c>
      <c r="I22" s="1">
        <v>2.2200000286102299</v>
      </c>
      <c r="J22" s="1">
        <v>481.109992742538</v>
      </c>
    </row>
    <row r="23" spans="1:10" x14ac:dyDescent="0.25">
      <c r="A23" s="1" t="str">
        <f t="shared" si="0"/>
        <v>All othersHousehold</v>
      </c>
      <c r="B23" s="1" t="s">
        <v>12</v>
      </c>
      <c r="C23" s="1">
        <v>2005</v>
      </c>
      <c r="D23" s="1" t="s">
        <v>13</v>
      </c>
      <c r="E23" s="1" t="s">
        <v>11</v>
      </c>
      <c r="F23" s="1">
        <v>180660.47482782599</v>
      </c>
      <c r="G23" s="1">
        <v>504987.15112852998</v>
      </c>
      <c r="H23" s="1">
        <v>2362494350.8521099</v>
      </c>
      <c r="I23" s="1">
        <v>213985.87188434601</v>
      </c>
      <c r="J23" s="1">
        <v>291001.28049319901</v>
      </c>
    </row>
    <row r="24" spans="1:10" x14ac:dyDescent="0.25">
      <c r="A24" s="1" t="str">
        <f t="shared" si="0"/>
        <v>All othersNon-Household</v>
      </c>
      <c r="B24" s="1" t="s">
        <v>12</v>
      </c>
      <c r="C24" s="1">
        <v>2005</v>
      </c>
      <c r="D24" s="1" t="s">
        <v>10</v>
      </c>
      <c r="E24" s="1" t="s">
        <v>11</v>
      </c>
      <c r="F24" s="1">
        <v>195661.39464893899</v>
      </c>
      <c r="G24" s="1">
        <v>1539946.2874757601</v>
      </c>
      <c r="H24" s="1">
        <v>33186617011.018501</v>
      </c>
      <c r="I24" s="1">
        <v>197653.29728493001</v>
      </c>
      <c r="J24" s="1">
        <v>1342292.9916090299</v>
      </c>
    </row>
    <row r="25" spans="1:10" x14ac:dyDescent="0.25">
      <c r="A25" s="1" t="str">
        <f t="shared" si="0"/>
        <v>All othersUnknown</v>
      </c>
      <c r="B25" s="1" t="s">
        <v>12</v>
      </c>
      <c r="C25" s="1">
        <v>2005</v>
      </c>
      <c r="D25" s="1" t="s">
        <v>14</v>
      </c>
      <c r="E25" s="1" t="s">
        <v>11</v>
      </c>
      <c r="F25" s="1">
        <v>109.359999775886</v>
      </c>
      <c r="G25" s="1">
        <v>977.68250179290703</v>
      </c>
      <c r="H25" s="1">
        <v>25828217.847656202</v>
      </c>
      <c r="I25" s="1">
        <v>296</v>
      </c>
      <c r="J25" s="1">
        <v>681.68250179290703</v>
      </c>
    </row>
    <row r="26" spans="1:10" x14ac:dyDescent="0.25">
      <c r="A26" s="1" t="str">
        <f t="shared" si="0"/>
        <v>F_Individual ProprietorshipHousehold</v>
      </c>
      <c r="B26" s="1" t="s">
        <v>12</v>
      </c>
      <c r="C26" s="1">
        <v>2005</v>
      </c>
      <c r="D26" s="1" t="s">
        <v>13</v>
      </c>
      <c r="E26" s="1" t="s">
        <v>15</v>
      </c>
      <c r="F26" s="1">
        <v>5818350.9067553803</v>
      </c>
      <c r="G26" s="1">
        <v>6800204.3198501701</v>
      </c>
      <c r="H26" s="1">
        <v>4623504644.6223001</v>
      </c>
      <c r="I26" s="1">
        <v>6474574.3626275901</v>
      </c>
      <c r="J26" s="1">
        <v>325629.95826110197</v>
      </c>
    </row>
    <row r="27" spans="1:10" x14ac:dyDescent="0.25">
      <c r="A27" s="1" t="str">
        <f t="shared" si="0"/>
        <v>F_Individual ProprietorshipNon-Household</v>
      </c>
      <c r="B27" s="1" t="s">
        <v>12</v>
      </c>
      <c r="C27" s="1">
        <v>2005</v>
      </c>
      <c r="D27" s="1" t="s">
        <v>10</v>
      </c>
      <c r="E27" s="1" t="s">
        <v>15</v>
      </c>
      <c r="F27" s="1">
        <v>353462.44495320303</v>
      </c>
      <c r="G27" s="1">
        <v>751452.85533195699</v>
      </c>
      <c r="H27" s="1">
        <v>5729998083.5115805</v>
      </c>
      <c r="I27" s="1">
        <v>441729.01050397701</v>
      </c>
      <c r="J27" s="1">
        <v>309723.844757199</v>
      </c>
    </row>
    <row r="28" spans="1:10" x14ac:dyDescent="0.25">
      <c r="A28" s="1" t="str">
        <f t="shared" si="0"/>
        <v>F_Individual ProprietorshipUnknown</v>
      </c>
      <c r="B28" s="1" t="s">
        <v>12</v>
      </c>
      <c r="C28" s="1">
        <v>2005</v>
      </c>
      <c r="D28" s="1" t="s">
        <v>14</v>
      </c>
      <c r="E28" s="1" t="s">
        <v>15</v>
      </c>
      <c r="F28" s="1">
        <v>4136.2200125455802</v>
      </c>
      <c r="G28" s="1">
        <v>3538.0874996185298</v>
      </c>
      <c r="H28" s="1">
        <v>8404452.4824218694</v>
      </c>
      <c r="I28" s="1">
        <v>2700.5175160765598</v>
      </c>
      <c r="J28" s="1">
        <v>837.56998443603504</v>
      </c>
    </row>
    <row r="29" spans="1:10" x14ac:dyDescent="0.25">
      <c r="A29" s="1" t="str">
        <f t="shared" si="0"/>
        <v>M_Individual ProprietorshipHousehold</v>
      </c>
      <c r="B29" s="1" t="s">
        <v>12</v>
      </c>
      <c r="C29" s="1">
        <v>2005</v>
      </c>
      <c r="D29" s="1" t="s">
        <v>13</v>
      </c>
      <c r="E29" s="1" t="s">
        <v>16</v>
      </c>
      <c r="F29" s="1">
        <v>6259174.0453779101</v>
      </c>
      <c r="G29" s="1">
        <v>11822905.8117931</v>
      </c>
      <c r="H29" s="1">
        <v>26145137832.724998</v>
      </c>
      <c r="I29" s="1">
        <v>3117028.14098283</v>
      </c>
      <c r="J29" s="1">
        <v>8705877.6800665502</v>
      </c>
    </row>
    <row r="30" spans="1:10" x14ac:dyDescent="0.25">
      <c r="A30" s="1" t="str">
        <f t="shared" si="0"/>
        <v>M_Individual ProprietorshipNon-Household</v>
      </c>
      <c r="B30" s="1" t="s">
        <v>12</v>
      </c>
      <c r="C30" s="1">
        <v>2005</v>
      </c>
      <c r="D30" s="1" t="s">
        <v>10</v>
      </c>
      <c r="E30" s="1" t="s">
        <v>16</v>
      </c>
      <c r="F30" s="1">
        <v>4027567.2361927298</v>
      </c>
      <c r="G30" s="1">
        <v>11428000.5910275</v>
      </c>
      <c r="H30" s="1">
        <v>92862674704.272705</v>
      </c>
      <c r="I30" s="1">
        <v>1144384.0205333801</v>
      </c>
      <c r="J30" s="1">
        <v>10283616.564812999</v>
      </c>
    </row>
    <row r="31" spans="1:10" x14ac:dyDescent="0.25">
      <c r="A31" s="1" t="str">
        <f t="shared" si="0"/>
        <v>M_Individual ProprietorshipUnknown</v>
      </c>
      <c r="B31" s="1" t="s">
        <v>12</v>
      </c>
      <c r="C31" s="1">
        <v>2005</v>
      </c>
      <c r="D31" s="1" t="s">
        <v>14</v>
      </c>
      <c r="E31" s="1" t="s">
        <v>16</v>
      </c>
      <c r="F31" s="1">
        <v>5085.4350306391698</v>
      </c>
      <c r="G31" s="1">
        <v>13751.647565126401</v>
      </c>
      <c r="H31" s="1">
        <v>64491699.068725497</v>
      </c>
      <c r="I31" s="1">
        <v>1527.2300338745099</v>
      </c>
      <c r="J31" s="1">
        <v>12224.4175236225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 Table 1</vt:lpstr>
      <vt:lpstr>Table 1_input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2012-03-25T19:00:44Z</dcterms:created>
  <dcterms:modified xsi:type="dcterms:W3CDTF">2014-01-09T17:51:48Z</dcterms:modified>
</cp:coreProperties>
</file>