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perreau\Dropbox\Classes\Accounting Analytics\Textbook\data files\chapter 7\"/>
    </mc:Choice>
  </mc:AlternateContent>
  <bookViews>
    <workbookView xWindow="0" yWindow="0" windowWidth="23040" windowHeight="9972"/>
  </bookViews>
  <sheets>
    <sheet name="data" sheetId="1" r:id="rId1"/>
  </sheets>
  <calcPr calcId="152511"/>
</workbook>
</file>

<file path=xl/calcChain.xml><?xml version="1.0" encoding="utf-8"?>
<calcChain xmlns="http://schemas.openxmlformats.org/spreadsheetml/2006/main">
  <c r="E21" i="1" l="1"/>
  <c r="E22" i="1"/>
  <c r="E20" i="1"/>
  <c r="E18" i="1"/>
  <c r="E19" i="1"/>
  <c r="E17" i="1"/>
  <c r="E32" i="1" l="1"/>
  <c r="E33" i="1"/>
  <c r="E34" i="1"/>
  <c r="E31" i="1"/>
  <c r="E30" i="1"/>
  <c r="E27" i="1"/>
  <c r="E28" i="1"/>
  <c r="E29" i="1"/>
  <c r="E26" i="1"/>
  <c r="E15" i="1" l="1"/>
  <c r="E16" i="1"/>
  <c r="E23" i="1"/>
  <c r="E24" i="1"/>
  <c r="E25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238" i="1" l="1"/>
  <c r="E239" i="1"/>
  <c r="E240" i="1"/>
  <c r="E241" i="1"/>
  <c r="E237" i="1"/>
  <c r="E231" i="1"/>
  <c r="E232" i="1"/>
  <c r="E233" i="1"/>
  <c r="E234" i="1"/>
  <c r="E235" i="1"/>
  <c r="E236" i="1"/>
  <c r="E230" i="1"/>
  <c r="E121" i="1"/>
  <c r="E114" i="1"/>
  <c r="E115" i="1"/>
  <c r="E116" i="1"/>
  <c r="E117" i="1"/>
  <c r="E118" i="1"/>
  <c r="E119" i="1"/>
  <c r="E120" i="1"/>
  <c r="E78" i="1"/>
  <c r="E79" i="1"/>
  <c r="E80" i="1"/>
  <c r="E81" i="1"/>
  <c r="E77" i="1"/>
  <c r="E73" i="1"/>
  <c r="E74" i="1"/>
  <c r="E75" i="1"/>
  <c r="E76" i="1"/>
  <c r="E72" i="1"/>
  <c r="E70" i="1"/>
  <c r="E71" i="1"/>
  <c r="E69" i="1"/>
  <c r="E66" i="1"/>
  <c r="E67" i="1"/>
  <c r="E68" i="1"/>
  <c r="E65" i="1"/>
  <c r="E62" i="1"/>
  <c r="E63" i="1"/>
  <c r="E64" i="1"/>
  <c r="E61" i="1"/>
  <c r="E57" i="1"/>
  <c r="E58" i="1"/>
  <c r="E59" i="1"/>
  <c r="E60" i="1"/>
  <c r="E56" i="1"/>
  <c r="E112" i="1" l="1"/>
  <c r="E113" i="1"/>
  <c r="E102" i="1"/>
  <c r="E103" i="1"/>
  <c r="E104" i="1"/>
  <c r="E105" i="1"/>
  <c r="E106" i="1"/>
  <c r="E107" i="1"/>
  <c r="E108" i="1"/>
  <c r="E109" i="1"/>
  <c r="E110" i="1"/>
  <c r="E111" i="1"/>
  <c r="E95" i="1"/>
  <c r="E96" i="1"/>
  <c r="E97" i="1"/>
  <c r="E98" i="1"/>
  <c r="E99" i="1"/>
  <c r="E100" i="1"/>
  <c r="E91" i="1"/>
  <c r="E92" i="1"/>
  <c r="E93" i="1"/>
  <c r="E94" i="1"/>
  <c r="E90" i="1"/>
  <c r="E82" i="1"/>
  <c r="E83" i="1"/>
  <c r="E84" i="1"/>
  <c r="E258" i="1" l="1"/>
  <c r="E259" i="1"/>
  <c r="E260" i="1"/>
  <c r="E253" i="1"/>
  <c r="E254" i="1"/>
  <c r="E255" i="1"/>
  <c r="E256" i="1"/>
  <c r="E257" i="1"/>
  <c r="E252" i="1"/>
  <c r="E249" i="1"/>
  <c r="E250" i="1"/>
  <c r="E251" i="1"/>
  <c r="E245" i="1"/>
  <c r="E246" i="1"/>
  <c r="E247" i="1"/>
  <c r="E248" i="1"/>
  <c r="E244" i="1"/>
  <c r="E242" i="1"/>
  <c r="E243" i="1"/>
  <c r="E225" i="1"/>
  <c r="E226" i="1"/>
  <c r="E227" i="1"/>
  <c r="E228" i="1"/>
  <c r="E229" i="1"/>
  <c r="E224" i="1"/>
  <c r="E219" i="1"/>
  <c r="E220" i="1"/>
  <c r="E221" i="1"/>
  <c r="E222" i="1"/>
  <c r="E223" i="1"/>
  <c r="E218" i="1"/>
  <c r="E211" i="1"/>
  <c r="E212" i="1"/>
  <c r="E213" i="1"/>
  <c r="E214" i="1"/>
  <c r="E215" i="1"/>
  <c r="E216" i="1"/>
  <c r="E217" i="1"/>
  <c r="E204" i="1"/>
  <c r="E205" i="1"/>
  <c r="E206" i="1"/>
  <c r="E207" i="1"/>
  <c r="E208" i="1"/>
  <c r="E209" i="1"/>
  <c r="E210" i="1"/>
  <c r="E197" i="1"/>
  <c r="E198" i="1"/>
  <c r="E199" i="1"/>
  <c r="E200" i="1"/>
  <c r="E201" i="1"/>
  <c r="E202" i="1"/>
  <c r="E203" i="1"/>
  <c r="E196" i="1"/>
  <c r="E186" i="1"/>
  <c r="E187" i="1"/>
  <c r="E188" i="1"/>
  <c r="E189" i="1"/>
  <c r="E190" i="1"/>
  <c r="E191" i="1"/>
  <c r="E192" i="1"/>
  <c r="E193" i="1"/>
  <c r="E194" i="1"/>
  <c r="E195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71" i="1"/>
  <c r="E160" i="1"/>
  <c r="E161" i="1"/>
  <c r="E162" i="1"/>
  <c r="E163" i="1"/>
  <c r="E164" i="1"/>
  <c r="E165" i="1"/>
  <c r="E166" i="1"/>
  <c r="E167" i="1"/>
  <c r="E168" i="1"/>
  <c r="E169" i="1"/>
  <c r="E170" i="1"/>
  <c r="E159" i="1"/>
  <c r="E148" i="1"/>
  <c r="E149" i="1"/>
  <c r="E150" i="1"/>
  <c r="E151" i="1"/>
  <c r="E152" i="1"/>
  <c r="E153" i="1"/>
  <c r="E154" i="1"/>
  <c r="E155" i="1"/>
  <c r="E156" i="1"/>
  <c r="E157" i="1"/>
  <c r="E158" i="1"/>
  <c r="E147" i="1"/>
  <c r="E101" i="1"/>
  <c r="N170" i="1" l="1"/>
  <c r="N171" i="1"/>
  <c r="N174" i="1"/>
  <c r="N175" i="1"/>
  <c r="N178" i="1"/>
  <c r="N179" i="1"/>
  <c r="N182" i="1"/>
  <c r="N183" i="1"/>
  <c r="N186" i="1"/>
  <c r="N187" i="1"/>
  <c r="N190" i="1"/>
  <c r="N191" i="1"/>
  <c r="N194" i="1"/>
  <c r="N195" i="1"/>
  <c r="N198" i="1"/>
  <c r="N199" i="1"/>
  <c r="N202" i="1"/>
  <c r="N203" i="1"/>
  <c r="N206" i="1"/>
  <c r="N207" i="1"/>
  <c r="N210" i="1"/>
  <c r="N211" i="1"/>
  <c r="N214" i="1"/>
  <c r="N215" i="1"/>
  <c r="N218" i="1"/>
  <c r="N219" i="1"/>
  <c r="N222" i="1"/>
  <c r="N223" i="1"/>
  <c r="N226" i="1"/>
  <c r="N227" i="1"/>
  <c r="N230" i="1"/>
  <c r="N231" i="1"/>
  <c r="N234" i="1"/>
  <c r="N235" i="1"/>
  <c r="N238" i="1"/>
  <c r="N239" i="1"/>
  <c r="N242" i="1"/>
  <c r="N243" i="1"/>
  <c r="N246" i="1"/>
  <c r="N247" i="1"/>
  <c r="N250" i="1"/>
  <c r="N251" i="1"/>
  <c r="N254" i="1"/>
  <c r="N255" i="1"/>
  <c r="N258" i="1"/>
  <c r="N259" i="1"/>
  <c r="E261" i="1"/>
  <c r="E262" i="1"/>
  <c r="N262" i="1" s="1"/>
  <c r="E263" i="1"/>
  <c r="N263" i="1" s="1"/>
  <c r="E264" i="1"/>
  <c r="E265" i="1"/>
  <c r="E266" i="1"/>
  <c r="N266" i="1" s="1"/>
  <c r="E267" i="1"/>
  <c r="N267" i="1" s="1"/>
  <c r="E268" i="1"/>
  <c r="E269" i="1"/>
  <c r="E270" i="1"/>
  <c r="N270" i="1" s="1"/>
  <c r="E271" i="1"/>
  <c r="N271" i="1" s="1"/>
  <c r="E272" i="1"/>
  <c r="E273" i="1"/>
  <c r="E274" i="1"/>
  <c r="N274" i="1" s="1"/>
  <c r="E275" i="1"/>
  <c r="N275" i="1" s="1"/>
  <c r="E276" i="1"/>
  <c r="E277" i="1"/>
  <c r="E278" i="1"/>
  <c r="N278" i="1" s="1"/>
  <c r="E279" i="1"/>
  <c r="N279" i="1" s="1"/>
  <c r="E280" i="1"/>
  <c r="E281" i="1"/>
  <c r="E282" i="1"/>
  <c r="N282" i="1" s="1"/>
  <c r="E283" i="1"/>
  <c r="N283" i="1" s="1"/>
  <c r="E284" i="1"/>
  <c r="E285" i="1"/>
  <c r="E286" i="1"/>
  <c r="N286" i="1" s="1"/>
  <c r="E287" i="1"/>
  <c r="N287" i="1" s="1"/>
  <c r="E288" i="1"/>
  <c r="E289" i="1"/>
  <c r="E290" i="1"/>
  <c r="N290" i="1" s="1"/>
  <c r="E291" i="1"/>
  <c r="N291" i="1" s="1"/>
  <c r="E292" i="1"/>
  <c r="E293" i="1"/>
  <c r="E294" i="1"/>
  <c r="N294" i="1" s="1"/>
  <c r="E295" i="1"/>
  <c r="N295" i="1" s="1"/>
  <c r="E296" i="1"/>
  <c r="E297" i="1"/>
  <c r="E298" i="1"/>
  <c r="N298" i="1" s="1"/>
  <c r="E299" i="1"/>
  <c r="N299" i="1" s="1"/>
  <c r="E300" i="1"/>
  <c r="E301" i="1"/>
  <c r="E302" i="1"/>
  <c r="N302" i="1" s="1"/>
  <c r="E303" i="1"/>
  <c r="N303" i="1" s="1"/>
  <c r="E304" i="1"/>
  <c r="E305" i="1"/>
  <c r="E306" i="1"/>
  <c r="N306" i="1" s="1"/>
  <c r="E307" i="1"/>
  <c r="N307" i="1" s="1"/>
  <c r="E308" i="1"/>
  <c r="E309" i="1"/>
  <c r="E310" i="1"/>
  <c r="N310" i="1" s="1"/>
  <c r="E311" i="1"/>
  <c r="N311" i="1" s="1"/>
  <c r="E312" i="1"/>
  <c r="E313" i="1"/>
  <c r="E314" i="1"/>
  <c r="N314" i="1" s="1"/>
  <c r="E315" i="1"/>
  <c r="N315" i="1" s="1"/>
  <c r="E316" i="1"/>
  <c r="E317" i="1"/>
  <c r="E318" i="1"/>
  <c r="N318" i="1" s="1"/>
  <c r="E319" i="1"/>
  <c r="N319" i="1" s="1"/>
  <c r="E320" i="1"/>
  <c r="E321" i="1"/>
  <c r="E322" i="1"/>
  <c r="N322" i="1" s="1"/>
  <c r="E323" i="1"/>
  <c r="N323" i="1" s="1"/>
  <c r="E324" i="1"/>
  <c r="E325" i="1"/>
  <c r="E326" i="1"/>
  <c r="N326" i="1" s="1"/>
  <c r="E327" i="1"/>
  <c r="E328" i="1"/>
  <c r="E329" i="1"/>
  <c r="E330" i="1"/>
  <c r="N330" i="1" s="1"/>
  <c r="E331" i="1"/>
  <c r="N331" i="1" s="1"/>
  <c r="E332" i="1"/>
  <c r="E333" i="1"/>
  <c r="E334" i="1"/>
  <c r="N334" i="1" s="1"/>
  <c r="E335" i="1"/>
  <c r="N335" i="1" s="1"/>
  <c r="E336" i="1"/>
  <c r="E337" i="1"/>
  <c r="E338" i="1"/>
  <c r="N338" i="1" s="1"/>
  <c r="E339" i="1"/>
  <c r="E340" i="1"/>
  <c r="E341" i="1"/>
  <c r="E342" i="1"/>
  <c r="N342" i="1" s="1"/>
  <c r="E343" i="1"/>
  <c r="E344" i="1"/>
  <c r="E345" i="1"/>
  <c r="E346" i="1"/>
  <c r="N346" i="1" s="1"/>
  <c r="E347" i="1"/>
  <c r="N347" i="1" s="1"/>
  <c r="E348" i="1"/>
  <c r="E349" i="1"/>
  <c r="E350" i="1"/>
  <c r="N350" i="1" s="1"/>
  <c r="E351" i="1"/>
  <c r="N351" i="1" s="1"/>
  <c r="N168" i="1"/>
  <c r="E124" i="1"/>
  <c r="E125" i="1"/>
  <c r="E126" i="1"/>
  <c r="E127" i="1"/>
  <c r="N127" i="1" s="1"/>
  <c r="E128" i="1"/>
  <c r="E129" i="1"/>
  <c r="E130" i="1"/>
  <c r="E131" i="1"/>
  <c r="N131" i="1" s="1"/>
  <c r="E132" i="1"/>
  <c r="E133" i="1"/>
  <c r="E134" i="1"/>
  <c r="E135" i="1"/>
  <c r="N135" i="1" s="1"/>
  <c r="E136" i="1"/>
  <c r="E137" i="1"/>
  <c r="E138" i="1"/>
  <c r="E139" i="1"/>
  <c r="N139" i="1" s="1"/>
  <c r="E140" i="1"/>
  <c r="E141" i="1"/>
  <c r="E142" i="1"/>
  <c r="E143" i="1"/>
  <c r="N143" i="1" s="1"/>
  <c r="E144" i="1"/>
  <c r="E145" i="1"/>
  <c r="E146" i="1"/>
  <c r="N147" i="1"/>
  <c r="N151" i="1"/>
  <c r="N155" i="1"/>
  <c r="N159" i="1"/>
  <c r="N163" i="1"/>
  <c r="N167" i="1"/>
  <c r="E123" i="1"/>
  <c r="N123" i="1" s="1"/>
  <c r="N117" i="1"/>
  <c r="N119" i="1"/>
  <c r="N121" i="1"/>
  <c r="E122" i="1"/>
  <c r="N103" i="1"/>
  <c r="N104" i="1"/>
  <c r="N107" i="1"/>
  <c r="N108" i="1"/>
  <c r="N111" i="1"/>
  <c r="N112" i="1"/>
  <c r="N115" i="1"/>
  <c r="N100" i="1"/>
  <c r="N95" i="1"/>
  <c r="N90" i="1"/>
  <c r="N84" i="1"/>
  <c r="E85" i="1"/>
  <c r="E86" i="1"/>
  <c r="E87" i="1"/>
  <c r="E88" i="1"/>
  <c r="N88" i="1" s="1"/>
  <c r="E89" i="1"/>
  <c r="N83" i="1"/>
  <c r="N74" i="1"/>
  <c r="N78" i="1"/>
  <c r="N70" i="1"/>
  <c r="N67" i="1"/>
  <c r="N71" i="1"/>
  <c r="N75" i="1"/>
  <c r="N68" i="1"/>
  <c r="N64" i="1"/>
  <c r="N60" i="1"/>
  <c r="N62" i="1"/>
  <c r="N58" i="1"/>
  <c r="E55" i="1"/>
  <c r="N55" i="1" s="1"/>
  <c r="E52" i="1"/>
  <c r="E53" i="1"/>
  <c r="E54" i="1"/>
  <c r="E51" i="1"/>
  <c r="N51" i="1" s="1"/>
  <c r="N41" i="1"/>
  <c r="N39" i="1"/>
  <c r="N40" i="1"/>
  <c r="N38" i="1"/>
  <c r="N36" i="1"/>
  <c r="N28" i="1"/>
  <c r="N26" i="1"/>
  <c r="N27" i="1"/>
  <c r="N24" i="1"/>
  <c r="N22" i="1"/>
  <c r="N18" i="1"/>
  <c r="E13" i="1"/>
  <c r="E14" i="1"/>
  <c r="N16" i="1"/>
  <c r="N20" i="1"/>
  <c r="E12" i="1"/>
  <c r="E4" i="1"/>
  <c r="E5" i="1"/>
  <c r="E6" i="1"/>
  <c r="N6" i="1" s="1"/>
  <c r="E7" i="1"/>
  <c r="E8" i="1"/>
  <c r="E9" i="1"/>
  <c r="E10" i="1"/>
  <c r="N10" i="1" s="1"/>
  <c r="E11" i="1"/>
  <c r="N72" i="1"/>
  <c r="N76" i="1"/>
  <c r="N80" i="1"/>
  <c r="N82" i="1"/>
  <c r="N86" i="1"/>
  <c r="N50" i="1"/>
  <c r="N52" i="1"/>
  <c r="N34" i="1"/>
  <c r="N32" i="1"/>
  <c r="N15" i="1"/>
  <c r="N13" i="1"/>
  <c r="N9" i="1"/>
  <c r="N8" i="1"/>
  <c r="N3" i="1"/>
  <c r="N4" i="1"/>
  <c r="N5" i="1"/>
  <c r="N7" i="1"/>
  <c r="N11" i="1"/>
  <c r="N12" i="1"/>
  <c r="N14" i="1"/>
  <c r="N17" i="1"/>
  <c r="N19" i="1"/>
  <c r="N21" i="1"/>
  <c r="N23" i="1"/>
  <c r="N25" i="1"/>
  <c r="N29" i="1"/>
  <c r="N30" i="1"/>
  <c r="N31" i="1"/>
  <c r="N33" i="1"/>
  <c r="N35" i="1"/>
  <c r="N37" i="1"/>
  <c r="N42" i="1"/>
  <c r="N43" i="1"/>
  <c r="N44" i="1"/>
  <c r="N45" i="1"/>
  <c r="N46" i="1"/>
  <c r="N47" i="1"/>
  <c r="N48" i="1"/>
  <c r="N49" i="1"/>
  <c r="N53" i="1"/>
  <c r="N54" i="1"/>
  <c r="N56" i="1"/>
  <c r="N57" i="1"/>
  <c r="N59" i="1"/>
  <c r="N61" i="1"/>
  <c r="N63" i="1"/>
  <c r="N65" i="1"/>
  <c r="N66" i="1"/>
  <c r="N69" i="1"/>
  <c r="N73" i="1"/>
  <c r="N77" i="1"/>
  <c r="N79" i="1"/>
  <c r="N81" i="1"/>
  <c r="N85" i="1"/>
  <c r="N87" i="1"/>
  <c r="N89" i="1"/>
  <c r="N91" i="1"/>
  <c r="N92" i="1"/>
  <c r="N93" i="1"/>
  <c r="N94" i="1"/>
  <c r="N96" i="1"/>
  <c r="N97" i="1"/>
  <c r="N98" i="1"/>
  <c r="N99" i="1"/>
  <c r="N101" i="1"/>
  <c r="N102" i="1"/>
  <c r="N105" i="1"/>
  <c r="N106" i="1"/>
  <c r="N109" i="1"/>
  <c r="N110" i="1"/>
  <c r="N113" i="1"/>
  <c r="N114" i="1"/>
  <c r="N116" i="1"/>
  <c r="N118" i="1"/>
  <c r="N120" i="1"/>
  <c r="N122" i="1"/>
  <c r="N124" i="1"/>
  <c r="N125" i="1"/>
  <c r="N126" i="1"/>
  <c r="N128" i="1"/>
  <c r="N129" i="1"/>
  <c r="N130" i="1"/>
  <c r="N132" i="1"/>
  <c r="N133" i="1"/>
  <c r="N134" i="1"/>
  <c r="N136" i="1"/>
  <c r="N137" i="1"/>
  <c r="N138" i="1"/>
  <c r="N140" i="1"/>
  <c r="N141" i="1"/>
  <c r="N142" i="1"/>
  <c r="N144" i="1"/>
  <c r="N145" i="1"/>
  <c r="N146" i="1"/>
  <c r="N148" i="1"/>
  <c r="N149" i="1"/>
  <c r="N150" i="1"/>
  <c r="N152" i="1"/>
  <c r="N153" i="1"/>
  <c r="N154" i="1"/>
  <c r="N156" i="1"/>
  <c r="N157" i="1"/>
  <c r="N158" i="1"/>
  <c r="N160" i="1"/>
  <c r="N161" i="1"/>
  <c r="N162" i="1"/>
  <c r="N164" i="1"/>
  <c r="N165" i="1"/>
  <c r="N166" i="1"/>
  <c r="N169" i="1"/>
  <c r="N172" i="1"/>
  <c r="N173" i="1"/>
  <c r="N176" i="1"/>
  <c r="N177" i="1"/>
  <c r="N180" i="1"/>
  <c r="N181" i="1"/>
  <c r="N184" i="1"/>
  <c r="N185" i="1"/>
  <c r="N188" i="1"/>
  <c r="N189" i="1"/>
  <c r="N192" i="1"/>
  <c r="N193" i="1"/>
  <c r="N196" i="1"/>
  <c r="N197" i="1"/>
  <c r="N200" i="1"/>
  <c r="N201" i="1"/>
  <c r="N204" i="1"/>
  <c r="N205" i="1"/>
  <c r="N208" i="1"/>
  <c r="N209" i="1"/>
  <c r="N212" i="1"/>
  <c r="N213" i="1"/>
  <c r="N216" i="1"/>
  <c r="N217" i="1"/>
  <c r="N220" i="1"/>
  <c r="N221" i="1"/>
  <c r="N224" i="1"/>
  <c r="N225" i="1"/>
  <c r="N228" i="1"/>
  <c r="N229" i="1"/>
  <c r="N232" i="1"/>
  <c r="N233" i="1"/>
  <c r="N236" i="1"/>
  <c r="N237" i="1"/>
  <c r="N240" i="1"/>
  <c r="N241" i="1"/>
  <c r="N244" i="1"/>
  <c r="N245" i="1"/>
  <c r="N248" i="1"/>
  <c r="N249" i="1"/>
  <c r="N252" i="1"/>
  <c r="N253" i="1"/>
  <c r="N256" i="1"/>
  <c r="N257" i="1"/>
  <c r="N260" i="1"/>
  <c r="N261" i="1"/>
  <c r="N264" i="1"/>
  <c r="N265" i="1"/>
  <c r="N268" i="1"/>
  <c r="N269" i="1"/>
  <c r="N272" i="1"/>
  <c r="N273" i="1"/>
  <c r="N276" i="1"/>
  <c r="N277" i="1"/>
  <c r="N280" i="1"/>
  <c r="N281" i="1"/>
  <c r="N284" i="1"/>
  <c r="N285" i="1"/>
  <c r="N288" i="1"/>
  <c r="N289" i="1"/>
  <c r="N292" i="1"/>
  <c r="N293" i="1"/>
  <c r="N296" i="1"/>
  <c r="N297" i="1"/>
  <c r="N300" i="1"/>
  <c r="N301" i="1"/>
  <c r="N304" i="1"/>
  <c r="N305" i="1"/>
  <c r="N308" i="1"/>
  <c r="N309" i="1"/>
  <c r="N312" i="1"/>
  <c r="N313" i="1"/>
  <c r="N316" i="1"/>
  <c r="N317" i="1"/>
  <c r="N320" i="1"/>
  <c r="N321" i="1"/>
  <c r="N324" i="1"/>
  <c r="N325" i="1"/>
  <c r="N327" i="1"/>
  <c r="N328" i="1"/>
  <c r="N329" i="1"/>
  <c r="N332" i="1"/>
  <c r="N333" i="1"/>
  <c r="N336" i="1"/>
  <c r="N337" i="1"/>
  <c r="N339" i="1"/>
  <c r="N340" i="1"/>
  <c r="N341" i="1"/>
  <c r="N343" i="1"/>
  <c r="N344" i="1"/>
  <c r="N345" i="1"/>
  <c r="N348" i="1"/>
  <c r="N349" i="1"/>
  <c r="E3" i="1"/>
  <c r="N2" i="1"/>
  <c r="C346" i="1" l="1"/>
  <c r="C305" i="1"/>
  <c r="C312" i="1"/>
  <c r="C318" i="1"/>
  <c r="C327" i="1"/>
  <c r="C308" i="1"/>
  <c r="C316" i="1"/>
  <c r="C341" i="1"/>
  <c r="C347" i="1"/>
  <c r="C333" i="1"/>
  <c r="C345" i="1"/>
  <c r="C334" i="1"/>
  <c r="C336" i="1"/>
  <c r="C344" i="1"/>
  <c r="C337" i="1"/>
  <c r="C302" i="1"/>
  <c r="C317" i="1"/>
  <c r="C319" i="1"/>
  <c r="C313" i="1"/>
  <c r="C315" i="1"/>
  <c r="C338" i="1"/>
  <c r="C335" i="1"/>
  <c r="C332" i="1"/>
  <c r="C307" i="1"/>
  <c r="C303" i="1"/>
  <c r="C348" i="1"/>
  <c r="C342" i="1"/>
  <c r="C321" i="1"/>
  <c r="C331" i="1"/>
  <c r="C339" i="1"/>
  <c r="C311" i="1"/>
  <c r="C350" i="1"/>
  <c r="C309" i="1"/>
  <c r="C349" i="1"/>
  <c r="C322" i="1"/>
  <c r="C325" i="1"/>
  <c r="C329" i="1"/>
  <c r="C328" i="1"/>
  <c r="C306" i="1"/>
  <c r="C326" i="1"/>
  <c r="C304" i="1"/>
  <c r="C343" i="1"/>
  <c r="C320" i="1"/>
  <c r="C310" i="1"/>
  <c r="C330" i="1"/>
  <c r="C351" i="1"/>
  <c r="C324" i="1"/>
  <c r="C323" i="1"/>
  <c r="C314" i="1"/>
  <c r="C340" i="1"/>
  <c r="C249" i="1"/>
  <c r="C270" i="1"/>
  <c r="C290" i="1"/>
  <c r="C171" i="1"/>
  <c r="C170" i="1"/>
  <c r="C280" i="1"/>
  <c r="C83" i="1"/>
  <c r="C181" i="1"/>
  <c r="C230" i="1"/>
  <c r="C124" i="1"/>
  <c r="C141" i="1"/>
  <c r="C231" i="1"/>
  <c r="C239" i="1"/>
  <c r="C41" i="1"/>
  <c r="C263" i="1"/>
  <c r="C275" i="1"/>
  <c r="C147" i="1"/>
  <c r="C14" i="1"/>
  <c r="C85" i="1"/>
  <c r="C12" i="1"/>
  <c r="C289" i="1"/>
  <c r="C100" i="1"/>
  <c r="C155" i="1"/>
  <c r="C250" i="1"/>
  <c r="C97" i="1"/>
  <c r="C5" i="1"/>
  <c r="C246" i="1"/>
  <c r="C116" i="1"/>
  <c r="C48" i="1"/>
  <c r="C175" i="1"/>
  <c r="C101" i="1"/>
  <c r="C204" i="1"/>
  <c r="C125" i="1"/>
  <c r="C300" i="1"/>
  <c r="C185" i="1"/>
  <c r="C138" i="1"/>
  <c r="C120" i="1"/>
  <c r="C184" i="1"/>
  <c r="C46" i="1"/>
  <c r="C276" i="1"/>
  <c r="C256" i="1"/>
  <c r="C63" i="1"/>
  <c r="C89" i="1"/>
  <c r="C177" i="1"/>
  <c r="C121" i="1"/>
  <c r="C117" i="1"/>
  <c r="C172" i="1"/>
  <c r="C111" i="1"/>
  <c r="C191" i="1"/>
  <c r="C132" i="1"/>
  <c r="C99" i="1"/>
  <c r="C301" i="1"/>
  <c r="C228" i="1"/>
  <c r="C74" i="1"/>
  <c r="C25" i="1"/>
  <c r="C47" i="1"/>
  <c r="C207" i="1"/>
  <c r="C158" i="1"/>
  <c r="C223" i="1"/>
  <c r="C173" i="1"/>
  <c r="C6" i="1"/>
  <c r="C193" i="1"/>
  <c r="C27" i="1"/>
  <c r="C218" i="1"/>
  <c r="C108" i="1"/>
  <c r="C71" i="1"/>
  <c r="C203" i="1"/>
  <c r="C285" i="1"/>
  <c r="C143" i="1"/>
  <c r="C142" i="1"/>
  <c r="C296" i="1"/>
  <c r="C77" i="1"/>
  <c r="C23" i="1"/>
  <c r="C194" i="1"/>
  <c r="C73" i="1"/>
  <c r="C243" i="1"/>
  <c r="C288" i="1"/>
  <c r="C272" i="1"/>
  <c r="C140" i="1"/>
  <c r="C199" i="1"/>
  <c r="C279" i="1"/>
  <c r="C297" i="1"/>
  <c r="C68" i="1"/>
  <c r="C234" i="1"/>
  <c r="C84" i="1"/>
  <c r="C162" i="1"/>
  <c r="C75" i="1"/>
  <c r="C186" i="1"/>
  <c r="C57" i="1"/>
  <c r="C150" i="1"/>
  <c r="C95" i="1"/>
  <c r="C30" i="1"/>
  <c r="C139" i="1"/>
  <c r="C105" i="1"/>
  <c r="C152" i="1"/>
  <c r="C298" i="1"/>
  <c r="C24" i="1"/>
  <c r="C131" i="1"/>
  <c r="C196" i="1"/>
  <c r="C11" i="1"/>
  <c r="C215" i="1"/>
  <c r="C233" i="1"/>
  <c r="C168" i="1"/>
  <c r="C45" i="1"/>
  <c r="C28" i="1"/>
  <c r="C20" i="1"/>
  <c r="C42" i="1"/>
  <c r="C133" i="1"/>
  <c r="C259" i="1"/>
  <c r="C201" i="1"/>
  <c r="C157" i="1"/>
  <c r="C18" i="1"/>
  <c r="C180" i="1"/>
  <c r="C292" i="1"/>
  <c r="C225" i="1"/>
  <c r="C61" i="1"/>
  <c r="C90" i="1"/>
  <c r="C7" i="1"/>
  <c r="C237" i="1"/>
  <c r="C96" i="1"/>
  <c r="C91" i="1"/>
  <c r="C241" i="1"/>
  <c r="C148" i="1"/>
  <c r="C202" i="1"/>
  <c r="C254" i="1"/>
  <c r="C72" i="1"/>
  <c r="C123" i="1"/>
  <c r="C34" i="1"/>
  <c r="C271" i="1"/>
  <c r="C286" i="1"/>
  <c r="C232" i="1"/>
  <c r="C195" i="1"/>
  <c r="C115" i="1"/>
  <c r="C211" i="1"/>
  <c r="C19" i="1"/>
  <c r="C146" i="1"/>
  <c r="C153" i="1"/>
  <c r="C82" i="1"/>
  <c r="C273" i="1"/>
  <c r="C266" i="1"/>
  <c r="C8" i="1"/>
  <c r="C35" i="1"/>
  <c r="C219" i="1"/>
  <c r="C226" i="1"/>
  <c r="C126" i="1"/>
  <c r="C21" i="1"/>
  <c r="C70" i="1"/>
  <c r="C240" i="1"/>
  <c r="C67" i="1"/>
  <c r="C209" i="1"/>
  <c r="C33" i="1"/>
  <c r="C135" i="1"/>
  <c r="C149" i="1"/>
  <c r="C66" i="1"/>
  <c r="C53" i="1"/>
  <c r="C224" i="1"/>
  <c r="C113" i="1"/>
  <c r="C136" i="1"/>
  <c r="C32" i="1"/>
  <c r="C26" i="1"/>
  <c r="C104" i="1"/>
  <c r="C118" i="1"/>
  <c r="C190" i="1"/>
  <c r="C80" i="1"/>
  <c r="C2" i="1"/>
  <c r="C299" i="1"/>
  <c r="C217" i="1"/>
  <c r="C31" i="1"/>
  <c r="C44" i="1"/>
  <c r="C265" i="1"/>
  <c r="C274" i="1"/>
  <c r="C62" i="1"/>
  <c r="C39" i="1"/>
  <c r="C295" i="1"/>
  <c r="C54" i="1"/>
  <c r="C257" i="1"/>
  <c r="C107" i="1"/>
  <c r="C106" i="1"/>
  <c r="C269" i="1"/>
  <c r="C161" i="1"/>
  <c r="C51" i="1"/>
  <c r="C252" i="1"/>
  <c r="C3" i="1"/>
  <c r="C151" i="1"/>
  <c r="C278" i="1"/>
  <c r="C166" i="1"/>
  <c r="C159" i="1"/>
  <c r="C137" i="1"/>
  <c r="C287" i="1"/>
  <c r="C187" i="1"/>
  <c r="C247" i="1"/>
  <c r="C216" i="1"/>
  <c r="C182" i="1"/>
  <c r="C198" i="1"/>
  <c r="C188" i="1"/>
  <c r="C52" i="1"/>
  <c r="C174" i="1"/>
  <c r="C210" i="1"/>
  <c r="C40" i="1"/>
  <c r="C169" i="1"/>
  <c r="C251" i="1"/>
  <c r="C69" i="1"/>
  <c r="C9" i="1"/>
  <c r="C102" i="1"/>
  <c r="C15" i="1"/>
  <c r="C65" i="1"/>
  <c r="C103" i="1"/>
  <c r="C205" i="1"/>
  <c r="C242" i="1"/>
  <c r="C22" i="1"/>
  <c r="C264" i="1"/>
  <c r="C206" i="1"/>
  <c r="C220" i="1"/>
  <c r="C258" i="1"/>
  <c r="C134" i="1"/>
  <c r="C37" i="1"/>
  <c r="C58" i="1"/>
  <c r="C200" i="1"/>
  <c r="C291" i="1"/>
  <c r="C109" i="1"/>
  <c r="C49" i="1"/>
  <c r="C16" i="1"/>
  <c r="C283" i="1"/>
  <c r="C244" i="1"/>
  <c r="C86" i="1"/>
  <c r="C245" i="1"/>
  <c r="C282" i="1"/>
  <c r="C261" i="1"/>
  <c r="C293" i="1"/>
  <c r="C17" i="1"/>
  <c r="C260" i="1"/>
  <c r="C267" i="1"/>
  <c r="C197" i="1"/>
  <c r="C98" i="1"/>
  <c r="C277" i="1"/>
  <c r="C212" i="1"/>
  <c r="C284" i="1"/>
  <c r="C93" i="1"/>
  <c r="C13" i="1"/>
  <c r="C38" i="1"/>
  <c r="C183" i="1"/>
  <c r="C262" i="1"/>
  <c r="C176" i="1"/>
  <c r="C4" i="1"/>
  <c r="C110" i="1"/>
  <c r="C87" i="1"/>
  <c r="C294" i="1"/>
  <c r="C129" i="1"/>
  <c r="C165" i="1"/>
  <c r="C29" i="1"/>
  <c r="C179" i="1"/>
  <c r="C79" i="1"/>
  <c r="C92" i="1"/>
  <c r="C94" i="1"/>
  <c r="C235" i="1"/>
  <c r="C164" i="1"/>
  <c r="C81" i="1"/>
  <c r="C145" i="1"/>
  <c r="C163" i="1"/>
  <c r="C43" i="1"/>
  <c r="C60" i="1"/>
  <c r="C281" i="1"/>
  <c r="C192" i="1"/>
  <c r="C78" i="1"/>
  <c r="C221" i="1"/>
  <c r="C208" i="1"/>
  <c r="C55" i="1"/>
  <c r="C222" i="1"/>
  <c r="C76" i="1"/>
  <c r="C64" i="1"/>
  <c r="C213" i="1"/>
  <c r="C10" i="1"/>
  <c r="C255" i="1"/>
  <c r="C128" i="1"/>
  <c r="C154" i="1"/>
  <c r="C50" i="1"/>
  <c r="C127" i="1"/>
  <c r="C229" i="1"/>
  <c r="C253" i="1"/>
  <c r="C59" i="1"/>
  <c r="C122" i="1"/>
  <c r="C144" i="1"/>
  <c r="C56" i="1"/>
  <c r="C214" i="1"/>
  <c r="C178" i="1"/>
  <c r="C248" i="1"/>
  <c r="C160" i="1"/>
  <c r="C130" i="1"/>
  <c r="C268" i="1"/>
  <c r="C236" i="1"/>
  <c r="C112" i="1"/>
  <c r="C119" i="1"/>
  <c r="C167" i="1"/>
  <c r="C114" i="1"/>
  <c r="C88" i="1"/>
  <c r="C238" i="1"/>
  <c r="C189" i="1"/>
  <c r="C227" i="1"/>
  <c r="C36" i="1"/>
  <c r="C156" i="1"/>
</calcChain>
</file>

<file path=xl/sharedStrings.xml><?xml version="1.0" encoding="utf-8"?>
<sst xmlns="http://schemas.openxmlformats.org/spreadsheetml/2006/main" count="1761" uniqueCount="398">
  <si>
    <t>amount</t>
  </si>
  <si>
    <t>inv_date</t>
  </si>
  <si>
    <t>due_date</t>
  </si>
  <si>
    <t>company_name</t>
  </si>
  <si>
    <t>street</t>
  </si>
  <si>
    <t>city</t>
  </si>
  <si>
    <t>state</t>
  </si>
  <si>
    <t>12/21/2016</t>
  </si>
  <si>
    <t>12/25/2016</t>
  </si>
  <si>
    <t>Houston</t>
  </si>
  <si>
    <t>TX</t>
  </si>
  <si>
    <t>12/22/2016</t>
  </si>
  <si>
    <t>Washington</t>
  </si>
  <si>
    <t>DC</t>
  </si>
  <si>
    <t>12/29/2016</t>
  </si>
  <si>
    <t>12/24/2016</t>
  </si>
  <si>
    <t>Powlowski Inc</t>
  </si>
  <si>
    <t>7193 Pine View Center</t>
  </si>
  <si>
    <t>Clearwater</t>
  </si>
  <si>
    <t>FL</t>
  </si>
  <si>
    <t>KS</t>
  </si>
  <si>
    <t>12/20/2016</t>
  </si>
  <si>
    <t>12/23/2016</t>
  </si>
  <si>
    <t>12/19/2016</t>
  </si>
  <si>
    <t>12/10/2016</t>
  </si>
  <si>
    <t>12/5/2016</t>
  </si>
  <si>
    <t>Atlanta</t>
  </si>
  <si>
    <t>GA</t>
  </si>
  <si>
    <t>12/3/2016</t>
  </si>
  <si>
    <t>12/7/2016</t>
  </si>
  <si>
    <t>Walker LLC</t>
  </si>
  <si>
    <t>4712 Dayton Court</t>
  </si>
  <si>
    <t>Tucson</t>
  </si>
  <si>
    <t>AZ</t>
  </si>
  <si>
    <t>12/8/2016</t>
  </si>
  <si>
    <t>12/6/2016</t>
  </si>
  <si>
    <t>WI</t>
  </si>
  <si>
    <t>AL</t>
  </si>
  <si>
    <t>12/27/2016</t>
  </si>
  <si>
    <t>NC</t>
  </si>
  <si>
    <t>Marks-Beahan</t>
  </si>
  <si>
    <t>69512 Carey Hill</t>
  </si>
  <si>
    <t>Eugene</t>
  </si>
  <si>
    <t>OR</t>
  </si>
  <si>
    <t>12/16/2016</t>
  </si>
  <si>
    <t>CA</t>
  </si>
  <si>
    <t>12/30/2016</t>
  </si>
  <si>
    <t>12/18/2016</t>
  </si>
  <si>
    <t>New York City</t>
  </si>
  <si>
    <t>NY</t>
  </si>
  <si>
    <t>12/14/2016</t>
  </si>
  <si>
    <t>12/11/2016</t>
  </si>
  <si>
    <t>VA</t>
  </si>
  <si>
    <t>Pensacola</t>
  </si>
  <si>
    <t>12/2/2016</t>
  </si>
  <si>
    <t>Richmond</t>
  </si>
  <si>
    <t>12/4/2016</t>
  </si>
  <si>
    <t>OH</t>
  </si>
  <si>
    <t>12/28/2016</t>
  </si>
  <si>
    <t>12/17/2016</t>
  </si>
  <si>
    <t>Abbott LLC</t>
  </si>
  <si>
    <t>5982 Kingsford Point</t>
  </si>
  <si>
    <t>Montgomery</t>
  </si>
  <si>
    <t>12/1/2016</t>
  </si>
  <si>
    <t>Tampa</t>
  </si>
  <si>
    <t>MN</t>
  </si>
  <si>
    <t>Armstrong Group</t>
  </si>
  <si>
    <t>54932 Vera Crossing</t>
  </si>
  <si>
    <t>Minneapolis</t>
  </si>
  <si>
    <t>12/15/2016</t>
  </si>
  <si>
    <t>Seattle</t>
  </si>
  <si>
    <t>WA</t>
  </si>
  <si>
    <t>Sacramento</t>
  </si>
  <si>
    <t>12/26/2016</t>
  </si>
  <si>
    <t>IL</t>
  </si>
  <si>
    <t>Upton Group</t>
  </si>
  <si>
    <t>826 Esker Hill</t>
  </si>
  <si>
    <t>Little Rock</t>
  </si>
  <si>
    <t>AR</t>
  </si>
  <si>
    <t>Saint Louis</t>
  </si>
  <si>
    <t>MO</t>
  </si>
  <si>
    <t>OK</t>
  </si>
  <si>
    <t>12/9/2016</t>
  </si>
  <si>
    <t>Mayer Group</t>
  </si>
  <si>
    <t>364 Gerald Place</t>
  </si>
  <si>
    <t>12/13/2016</t>
  </si>
  <si>
    <t>12/12/2016</t>
  </si>
  <si>
    <t>CT</t>
  </si>
  <si>
    <t>KY</t>
  </si>
  <si>
    <t>CO</t>
  </si>
  <si>
    <t>Reinger-Borer</t>
  </si>
  <si>
    <t>7 Fordem Avenue</t>
  </si>
  <si>
    <t>Santa Rosa</t>
  </si>
  <si>
    <t>Kansas City</t>
  </si>
  <si>
    <t>Heathcote LLC</t>
  </si>
  <si>
    <t>79 Transport Lane</t>
  </si>
  <si>
    <t>Columbus</t>
  </si>
  <si>
    <t>Jones and Sons</t>
  </si>
  <si>
    <t>183 Sachs Junction</t>
  </si>
  <si>
    <t>Lexington</t>
  </si>
  <si>
    <t>Oklahoma City</t>
  </si>
  <si>
    <t>Bosco Inc</t>
  </si>
  <si>
    <t>Klocko Inc</t>
  </si>
  <si>
    <t>08 Fordem Trail</t>
  </si>
  <si>
    <t>Pomona</t>
  </si>
  <si>
    <t>Fritsch-Crooks</t>
  </si>
  <si>
    <t>78082 Eggendart Trail</t>
  </si>
  <si>
    <t>Panama City</t>
  </si>
  <si>
    <t>Thiel Inc</t>
  </si>
  <si>
    <t>85032 Longview Lane</t>
  </si>
  <si>
    <t>Fairfield</t>
  </si>
  <si>
    <t>O'Conner Inc</t>
  </si>
  <si>
    <t>Grady and Sons</t>
  </si>
  <si>
    <t>54 Elka Pass</t>
  </si>
  <si>
    <t>Toy-Goldner</t>
  </si>
  <si>
    <t>598 Sachtjen Lane</t>
  </si>
  <si>
    <t>Albuquerque</t>
  </si>
  <si>
    <t>NM</t>
  </si>
  <si>
    <t>McKenzie Group</t>
  </si>
  <si>
    <t>4 Jenna Avenue</t>
  </si>
  <si>
    <t>Mount Vernon</t>
  </si>
  <si>
    <t>Jakubowski, Graham and Maggio</t>
  </si>
  <si>
    <t>01 Bluejay Point</t>
  </si>
  <si>
    <t>Monahan Inc</t>
  </si>
  <si>
    <t>2 Golf Park</t>
  </si>
  <si>
    <t>Kunze Inc</t>
  </si>
  <si>
    <t>5 Roxbury Pass</t>
  </si>
  <si>
    <t>Englewood</t>
  </si>
  <si>
    <t>Friesen Inc</t>
  </si>
  <si>
    <t>5 Emmet Park</t>
  </si>
  <si>
    <t>Dickens LLC</t>
  </si>
  <si>
    <t>3 Maple Point</t>
  </si>
  <si>
    <t>Beier-Rippin</t>
  </si>
  <si>
    <t>12059 Ridgeway Parkway</t>
  </si>
  <si>
    <t>Ebert-Lang</t>
  </si>
  <si>
    <t>57 Everett Park</t>
  </si>
  <si>
    <t>Sauer LLC</t>
  </si>
  <si>
    <t>58 Waxwing Circle</t>
  </si>
  <si>
    <t>Dallas</t>
  </si>
  <si>
    <t>Kiehn Group</t>
  </si>
  <si>
    <t>25759 Calypso Junction</t>
  </si>
  <si>
    <t>Orlando</t>
  </si>
  <si>
    <t>Reinger and Sons</t>
  </si>
  <si>
    <t>16 Katie Lane</t>
  </si>
  <si>
    <t>Topeka</t>
  </si>
  <si>
    <t>Adams Inc</t>
  </si>
  <si>
    <t>173 Golf Court</t>
  </si>
  <si>
    <t>Schenectady</t>
  </si>
  <si>
    <t>Charlotte</t>
  </si>
  <si>
    <t>Koepp, Hintz and Torp</t>
  </si>
  <si>
    <t>33 Tennyson Road</t>
  </si>
  <si>
    <t>505 American Ash Center</t>
  </si>
  <si>
    <t>Greenfelder LLC</t>
  </si>
  <si>
    <t>0758 Bay Lane</t>
  </si>
  <si>
    <t>11/23/2016</t>
  </si>
  <si>
    <t>11/19/2016</t>
  </si>
  <si>
    <t>11/26/2016</t>
  </si>
  <si>
    <t>Kunde, Murazik and Fadel</t>
  </si>
  <si>
    <t>18 Trailsway Terrace</t>
  </si>
  <si>
    <t>10/12/2016</t>
  </si>
  <si>
    <t>10/1/2016</t>
  </si>
  <si>
    <t>Beatty LLC</t>
  </si>
  <si>
    <t>66 Browning Court</t>
  </si>
  <si>
    <t>Albany</t>
  </si>
  <si>
    <t>11/18/2016</t>
  </si>
  <si>
    <t>11/10/2016</t>
  </si>
  <si>
    <t>10/20/2016</t>
  </si>
  <si>
    <t>11/17/2016</t>
  </si>
  <si>
    <t>11/12/2016</t>
  </si>
  <si>
    <t>11/1/2016</t>
  </si>
  <si>
    <t>10/31/2016</t>
  </si>
  <si>
    <t>Mosciski LLC</t>
  </si>
  <si>
    <t>03 Derek Pass</t>
  </si>
  <si>
    <t>Fritsch, Beer and Walter</t>
  </si>
  <si>
    <t>0279 Dixon Center</t>
  </si>
  <si>
    <t>Salinas</t>
  </si>
  <si>
    <t>10/5/2016</t>
  </si>
  <si>
    <t>10/22/2016</t>
  </si>
  <si>
    <t>10/10/2016</t>
  </si>
  <si>
    <t>11/6/2016</t>
  </si>
  <si>
    <t>Howe Inc</t>
  </si>
  <si>
    <t>369 Clyde Gallagher Junction</t>
  </si>
  <si>
    <t>Round Rock</t>
  </si>
  <si>
    <t>11/11/2016</t>
  </si>
  <si>
    <t>11/22/2016</t>
  </si>
  <si>
    <t>Leffler Inc</t>
  </si>
  <si>
    <t>72 Cherokee Court</t>
  </si>
  <si>
    <t>Racine</t>
  </si>
  <si>
    <t>10/30/2016</t>
  </si>
  <si>
    <t>10/13/2016</t>
  </si>
  <si>
    <t>11/7/2016</t>
  </si>
  <si>
    <t>10/21/2016</t>
  </si>
  <si>
    <t>Hessel and Sons</t>
  </si>
  <si>
    <t>1050 Oriole Junction</t>
  </si>
  <si>
    <t>Scottsdale</t>
  </si>
  <si>
    <t>10/15/2016</t>
  </si>
  <si>
    <t>Dooley-Walker</t>
  </si>
  <si>
    <t>959 Ludington Plaza</t>
  </si>
  <si>
    <t>10/18/2016</t>
  </si>
  <si>
    <t>10/6/2016</t>
  </si>
  <si>
    <t>7 Banding Street</t>
  </si>
  <si>
    <t>10/17/2016</t>
  </si>
  <si>
    <t>10/28/2016</t>
  </si>
  <si>
    <t>Larson Inc</t>
  </si>
  <si>
    <t>3 Fieldstone Trail</t>
  </si>
  <si>
    <t>10/23/2016</t>
  </si>
  <si>
    <t>10/2/2016</t>
  </si>
  <si>
    <t>Jast-Parisian</t>
  </si>
  <si>
    <t>5 Del Mar Park</t>
  </si>
  <si>
    <t>11/27/2016</t>
  </si>
  <si>
    <t>11/28/2016</t>
  </si>
  <si>
    <t>West-Stiedemann</t>
  </si>
  <si>
    <t>6092 Spohn Alley</t>
  </si>
  <si>
    <t>Peoria</t>
  </si>
  <si>
    <t>11/5/2016</t>
  </si>
  <si>
    <t>Gainesville</t>
  </si>
  <si>
    <t>Harber-Johnston</t>
  </si>
  <si>
    <t>3 Schmedeman Terrace</t>
  </si>
  <si>
    <t>Padberg-Rice</t>
  </si>
  <si>
    <t>8845 Roxbury Alley</t>
  </si>
  <si>
    <t>11/9/2016</t>
  </si>
  <si>
    <t>paydex</t>
  </si>
  <si>
    <t>67 Browning Court</t>
  </si>
  <si>
    <t>8 Fordem Avenue</t>
  </si>
  <si>
    <t>9 Fordem Avenue</t>
  </si>
  <si>
    <t>10 Fordem Avenue</t>
  </si>
  <si>
    <t>11 Fordem Avenue</t>
  </si>
  <si>
    <t>12 Fordem Avenue</t>
  </si>
  <si>
    <t>13 Fordem Avenue</t>
  </si>
  <si>
    <t>14 Fordem Avenue</t>
  </si>
  <si>
    <t>365 Gerald Place</t>
  </si>
  <si>
    <t>366 Gerald Place</t>
  </si>
  <si>
    <t>367 Gerald Place</t>
  </si>
  <si>
    <t>368 Gerald Place</t>
  </si>
  <si>
    <t>369 Gerald Place</t>
  </si>
  <si>
    <t>58 Everett Park</t>
  </si>
  <si>
    <t>59 Everett Park</t>
  </si>
  <si>
    <t>60 Everett Park</t>
  </si>
  <si>
    <t>61 Everett Park</t>
  </si>
  <si>
    <t>62 Everett Park</t>
  </si>
  <si>
    <t>63 Everett Park</t>
  </si>
  <si>
    <t>64 Everett Park</t>
  </si>
  <si>
    <t>65 Everett Park</t>
  </si>
  <si>
    <t>66 Everett Park</t>
  </si>
  <si>
    <t>67 Everett Park</t>
  </si>
  <si>
    <t>68 Everett Park</t>
  </si>
  <si>
    <t>55 Elka Pass</t>
  </si>
  <si>
    <t>56 Elka Pass</t>
  </si>
  <si>
    <t>57 Elka Pass</t>
  </si>
  <si>
    <t>58 Elka Pass</t>
  </si>
  <si>
    <t>59 Elka Pass</t>
  </si>
  <si>
    <t>60 Elka Pass</t>
  </si>
  <si>
    <t>61 Elka Pass</t>
  </si>
  <si>
    <t>62 Elka Pass</t>
  </si>
  <si>
    <t>63 Elka Pass</t>
  </si>
  <si>
    <t>64 Elka Pass</t>
  </si>
  <si>
    <t>65 Elka Pass</t>
  </si>
  <si>
    <t>66 Elka Pass</t>
  </si>
  <si>
    <t>67 Elka Pass</t>
  </si>
  <si>
    <t>68 Elka Pass</t>
  </si>
  <si>
    <t>69 Elka Pass</t>
  </si>
  <si>
    <t>4699 Dayton Court</t>
  </si>
  <si>
    <t>4700 Dayton Court</t>
  </si>
  <si>
    <t>4701 Dayton Court</t>
  </si>
  <si>
    <t>4702 Dayton Court</t>
  </si>
  <si>
    <t>4703 Dayton Court</t>
  </si>
  <si>
    <t>4704 Dayton Court</t>
  </si>
  <si>
    <t>4705 Dayton Court</t>
  </si>
  <si>
    <t>4706 Dayton Court</t>
  </si>
  <si>
    <t>4707 Dayton Court</t>
  </si>
  <si>
    <t>4708 Dayton Court</t>
  </si>
  <si>
    <t>4709 Dayton Court</t>
  </si>
  <si>
    <t>4710 Dayton Court</t>
  </si>
  <si>
    <t>4711 Dayton Court</t>
  </si>
  <si>
    <t>6 Roxbury Pass</t>
  </si>
  <si>
    <t>7 Roxbury Pass</t>
  </si>
  <si>
    <t>8 Roxbury Pass</t>
  </si>
  <si>
    <t>9 Roxbury Pass</t>
  </si>
  <si>
    <t>28 Roxbury Pass</t>
  </si>
  <si>
    <t>29 Roxbury Pass</t>
  </si>
  <si>
    <t>30 Roxbury Pass</t>
  </si>
  <si>
    <t>31 Roxbury Pass</t>
  </si>
  <si>
    <t>32 Roxbury Pass</t>
  </si>
  <si>
    <t>33 Roxbury Pass</t>
  </si>
  <si>
    <t>34 Roxbury Pass</t>
  </si>
  <si>
    <t>35 Roxbury Pass</t>
  </si>
  <si>
    <t>36 Roxbury Pass</t>
  </si>
  <si>
    <t>37 Roxbury Pass</t>
  </si>
  <si>
    <t>38 Roxbury Pass</t>
  </si>
  <si>
    <t>39 Roxbury Pass</t>
  </si>
  <si>
    <t>40 Roxbury Pass</t>
  </si>
  <si>
    <t>827 Esker Hill</t>
  </si>
  <si>
    <t>828 Esker Hill</t>
  </si>
  <si>
    <t>829 Esker Hill</t>
  </si>
  <si>
    <t>830 Esker Hill</t>
  </si>
  <si>
    <t>831 Esker Hill</t>
  </si>
  <si>
    <t>832 Esker Hill</t>
  </si>
  <si>
    <t>833 Esker Hill</t>
  </si>
  <si>
    <t>834 Esker Hill</t>
  </si>
  <si>
    <t>835 Esker Hill</t>
  </si>
  <si>
    <t>836 Esker Hill</t>
  </si>
  <si>
    <t>837 Esker Hill</t>
  </si>
  <si>
    <t>838 Esker Hill</t>
  </si>
  <si>
    <t>839 Esker Hill</t>
  </si>
  <si>
    <t>80 Transport Lane</t>
  </si>
  <si>
    <t>81 Transport Lane</t>
  </si>
  <si>
    <t>82 Transport Lane</t>
  </si>
  <si>
    <t>83 Transport Lane</t>
  </si>
  <si>
    <t>84 Transport Lane</t>
  </si>
  <si>
    <t>85 Transport Lane</t>
  </si>
  <si>
    <t>86 Transport Lane</t>
  </si>
  <si>
    <t>3 Golf Park</t>
  </si>
  <si>
    <t>4 Golf Park</t>
  </si>
  <si>
    <t>5 Golf Park</t>
  </si>
  <si>
    <t>6 Golf Park</t>
  </si>
  <si>
    <t>7 Golf Park</t>
  </si>
  <si>
    <t>8 Golf Park</t>
  </si>
  <si>
    <t>9 Golf Park</t>
  </si>
  <si>
    <t>10 Golf Park</t>
  </si>
  <si>
    <t>11 Golf Park</t>
  </si>
  <si>
    <t>12 Golf Park</t>
  </si>
  <si>
    <t>13 Golf Park</t>
  </si>
  <si>
    <t>7194 Pine View Center</t>
  </si>
  <si>
    <t>7195 Pine View Center</t>
  </si>
  <si>
    <t>7196 Pine View Center</t>
  </si>
  <si>
    <t>7197 Pine View Center</t>
  </si>
  <si>
    <t>7198 Pine View Center</t>
  </si>
  <si>
    <t>7199 Pine View Center</t>
  </si>
  <si>
    <t>7200 Pine View Center</t>
  </si>
  <si>
    <t>7201 Pine View Center</t>
  </si>
  <si>
    <t>7202 Pine View Center</t>
  </si>
  <si>
    <t>7203 Pine View Center</t>
  </si>
  <si>
    <t>7204 Pine View Center</t>
  </si>
  <si>
    <t>506 American Ash Center</t>
  </si>
  <si>
    <t>507 American Ash Center</t>
  </si>
  <si>
    <t>508 American Ash Center</t>
  </si>
  <si>
    <t>509 American Ash Center</t>
  </si>
  <si>
    <t>174 Golf Court</t>
  </si>
  <si>
    <t>175 Golf Court</t>
  </si>
  <si>
    <t>176 Golf Court</t>
  </si>
  <si>
    <t>177 Golf Court</t>
  </si>
  <si>
    <t>178 Golf Court</t>
  </si>
  <si>
    <t>179 Golf Court</t>
  </si>
  <si>
    <t>180 Golf Court</t>
  </si>
  <si>
    <t>181 Golf Court</t>
  </si>
  <si>
    <t>182 Golf Court</t>
  </si>
  <si>
    <t>183 Golf Court</t>
  </si>
  <si>
    <t>184 Golf Court</t>
  </si>
  <si>
    <t>59 Waxwing Circle</t>
  </si>
  <si>
    <t>60 Waxwing Circle</t>
  </si>
  <si>
    <t>61 Waxwing Circle</t>
  </si>
  <si>
    <t>62 Waxwing Circle</t>
  </si>
  <si>
    <t>63 Waxwing Circle</t>
  </si>
  <si>
    <t>64 Waxwing Circle</t>
  </si>
  <si>
    <t>65 Waxwing Circle</t>
  </si>
  <si>
    <t>5983 Kingsford Point</t>
  </si>
  <si>
    <t>5984 Kingsford Point</t>
  </si>
  <si>
    <t>5985 Kingsford Point</t>
  </si>
  <si>
    <t>5986 Kingsford Point</t>
  </si>
  <si>
    <t>5987 Kingsford Point</t>
  </si>
  <si>
    <t>5988 Kingsford Point</t>
  </si>
  <si>
    <t>5989 Kingsford Point</t>
  </si>
  <si>
    <t>5990 Kingsford Point</t>
  </si>
  <si>
    <t>9 Fordem Trail</t>
  </si>
  <si>
    <t>10 Fordem Trail</t>
  </si>
  <si>
    <t>11 Fordem Trail</t>
  </si>
  <si>
    <t>12 Fordem Trail</t>
  </si>
  <si>
    <t>13 Fordem Trail</t>
  </si>
  <si>
    <t>14 Fordem Trail</t>
  </si>
  <si>
    <t>15 Fordem Trail</t>
  </si>
  <si>
    <t>16 Fordem Trail</t>
  </si>
  <si>
    <t>17 Fordem Trail</t>
  </si>
  <si>
    <t>18 Fordem Trail</t>
  </si>
  <si>
    <t>19 Fordem Trail</t>
  </si>
  <si>
    <t>Klaus-Weber</t>
  </si>
  <si>
    <t>10 Duke Lane</t>
  </si>
  <si>
    <t xml:space="preserve">Providence </t>
  </si>
  <si>
    <t>RI</t>
  </si>
  <si>
    <t>11 Duke Lane</t>
  </si>
  <si>
    <t>12 Duke Lane</t>
  </si>
  <si>
    <t>13 Duke Lane</t>
  </si>
  <si>
    <t>14 Duke Lane</t>
  </si>
  <si>
    <t>15 Duke Lane</t>
  </si>
  <si>
    <t>16 Duke Lane</t>
  </si>
  <si>
    <t>17 Duke Lane</t>
  </si>
  <si>
    <t>18 Duke Lane</t>
  </si>
  <si>
    <t>19 Duke Lane</t>
  </si>
  <si>
    <t>20 Duke Lane</t>
  </si>
  <si>
    <t>21 Duke Lane</t>
  </si>
  <si>
    <t>22 Duke Lane</t>
  </si>
  <si>
    <t>23 Duke Lane</t>
  </si>
  <si>
    <t>24 Duke Lane</t>
  </si>
  <si>
    <t>25 Duke Lane</t>
  </si>
  <si>
    <t>26 Duke Lane</t>
  </si>
  <si>
    <t>27 Duke Lane</t>
  </si>
  <si>
    <t>age</t>
  </si>
  <si>
    <t>late</t>
  </si>
  <si>
    <t>paid_date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</si>
</sst>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name val="Arial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1"/>
  <sheetViews>
    <sheetView tabSelected="1" showOutlineSymbols="0" showWhiteSpace="0" zoomScaleNormal="100" workbookViewId="0">
      <selection activeCell="E20" sqref="E20:E22"/>
    </sheetView>
  </sheetViews>
  <sheetFormatPr defaultRowHeight="13.8" x14ac:dyDescent="0.25"/>
  <cols>
    <col min="1" max="1" width="9.69921875" bestFit="1" customWidth="1"/>
    <col min="2" max="4" width="12.296875" customWidth="1"/>
    <col min="5" max="5" width="12.296875" style="1" customWidth="1"/>
    <col min="6" max="6" width="28.3984375" bestFit="1" customWidth="1"/>
    <col min="7" max="7" width="24" bestFit="1" customWidth="1"/>
    <col min="8" max="8" width="14.09765625" bestFit="1" customWidth="1"/>
    <col min="9" max="9" width="5.296875" bestFit="1" customWidth="1"/>
    <col min="14" max="15" width="9.898437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397</v>
      </c>
      <c r="F1" t="s">
        <v>3</v>
      </c>
      <c r="G1" t="s">
        <v>4</v>
      </c>
      <c r="H1" t="s">
        <v>5</v>
      </c>
      <c r="I1" t="s">
        <v>6</v>
      </c>
      <c r="J1" t="s">
        <v>221</v>
      </c>
      <c r="M1" t="s">
        <v>396</v>
      </c>
      <c r="N1" t="s">
        <v>395</v>
      </c>
    </row>
    <row r="2" spans="1:14" x14ac:dyDescent="0.25">
      <c r="A2">
        <v>5702.28</v>
      </c>
      <c r="B2" s="1" t="s">
        <v>63</v>
      </c>
      <c r="C2" s="1">
        <f t="shared" ref="C2:C65" si="0">B2+30</f>
        <v>42735</v>
      </c>
      <c r="D2" s="1">
        <v>42706</v>
      </c>
      <c r="E2" s="1">
        <v>42707</v>
      </c>
      <c r="F2" t="s">
        <v>132</v>
      </c>
      <c r="G2" t="s">
        <v>133</v>
      </c>
      <c r="H2" t="s">
        <v>9</v>
      </c>
      <c r="I2" t="s">
        <v>10</v>
      </c>
      <c r="J2">
        <v>80</v>
      </c>
      <c r="M2">
        <v>0</v>
      </c>
      <c r="N2">
        <f>E2-B2</f>
        <v>2</v>
      </c>
    </row>
    <row r="3" spans="1:14" x14ac:dyDescent="0.25">
      <c r="A3">
        <v>2141.81</v>
      </c>
      <c r="B3" s="1" t="s">
        <v>24</v>
      </c>
      <c r="C3" s="1">
        <f t="shared" si="0"/>
        <v>42744</v>
      </c>
      <c r="D3" s="1">
        <v>42716</v>
      </c>
      <c r="E3" s="1">
        <f>B3+2</f>
        <v>42716</v>
      </c>
      <c r="F3" t="s">
        <v>374</v>
      </c>
      <c r="G3" t="s">
        <v>384</v>
      </c>
      <c r="H3" t="s">
        <v>376</v>
      </c>
      <c r="I3" t="s">
        <v>377</v>
      </c>
      <c r="J3">
        <v>100</v>
      </c>
      <c r="M3">
        <v>0</v>
      </c>
      <c r="N3">
        <f t="shared" ref="N3:N66" si="1">E3-B3</f>
        <v>2</v>
      </c>
    </row>
    <row r="4" spans="1:14" x14ac:dyDescent="0.25">
      <c r="A4">
        <v>4832.92</v>
      </c>
      <c r="B4" s="1" t="s">
        <v>50</v>
      </c>
      <c r="C4" s="1">
        <f t="shared" si="0"/>
        <v>42748</v>
      </c>
      <c r="D4" s="1">
        <v>42720</v>
      </c>
      <c r="E4" s="1">
        <f t="shared" ref="E4:E11" si="2">B4+2</f>
        <v>42720</v>
      </c>
      <c r="F4" t="s">
        <v>139</v>
      </c>
      <c r="G4" t="s">
        <v>140</v>
      </c>
      <c r="H4" t="s">
        <v>141</v>
      </c>
      <c r="I4" t="s">
        <v>19</v>
      </c>
      <c r="J4">
        <v>100</v>
      </c>
      <c r="M4">
        <v>0</v>
      </c>
      <c r="N4">
        <f t="shared" si="1"/>
        <v>2</v>
      </c>
    </row>
    <row r="5" spans="1:14" x14ac:dyDescent="0.25">
      <c r="A5">
        <v>1630.28</v>
      </c>
      <c r="B5" s="1" t="s">
        <v>47</v>
      </c>
      <c r="C5" s="1">
        <f t="shared" si="0"/>
        <v>42752</v>
      </c>
      <c r="D5" s="1">
        <v>42724</v>
      </c>
      <c r="E5" s="1">
        <f t="shared" si="2"/>
        <v>42724</v>
      </c>
      <c r="F5" t="s">
        <v>97</v>
      </c>
      <c r="G5" t="s">
        <v>98</v>
      </c>
      <c r="H5" t="s">
        <v>99</v>
      </c>
      <c r="I5" t="s">
        <v>88</v>
      </c>
      <c r="J5">
        <v>100</v>
      </c>
      <c r="M5">
        <v>0</v>
      </c>
      <c r="N5">
        <f t="shared" si="1"/>
        <v>2</v>
      </c>
    </row>
    <row r="6" spans="1:14" x14ac:dyDescent="0.25">
      <c r="A6">
        <v>5120.71</v>
      </c>
      <c r="B6" s="1" t="s">
        <v>54</v>
      </c>
      <c r="C6" s="1">
        <f t="shared" si="0"/>
        <v>42736</v>
      </c>
      <c r="D6" s="1">
        <v>42711</v>
      </c>
      <c r="E6" s="1">
        <f t="shared" si="2"/>
        <v>42708</v>
      </c>
      <c r="F6" t="s">
        <v>83</v>
      </c>
      <c r="G6" t="s">
        <v>84</v>
      </c>
      <c r="H6" t="s">
        <v>12</v>
      </c>
      <c r="I6" t="s">
        <v>13</v>
      </c>
      <c r="J6">
        <v>80</v>
      </c>
      <c r="M6">
        <v>0</v>
      </c>
      <c r="N6">
        <f t="shared" si="1"/>
        <v>2</v>
      </c>
    </row>
    <row r="7" spans="1:14" x14ac:dyDescent="0.25">
      <c r="A7">
        <v>2776.09</v>
      </c>
      <c r="B7" s="1" t="s">
        <v>54</v>
      </c>
      <c r="C7" s="1">
        <f t="shared" si="0"/>
        <v>42736</v>
      </c>
      <c r="D7" s="1">
        <v>42711</v>
      </c>
      <c r="E7" s="1">
        <f t="shared" si="2"/>
        <v>42708</v>
      </c>
      <c r="F7" t="s">
        <v>102</v>
      </c>
      <c r="G7" t="s">
        <v>366</v>
      </c>
      <c r="H7" t="s">
        <v>104</v>
      </c>
      <c r="I7" t="s">
        <v>45</v>
      </c>
      <c r="J7">
        <v>100</v>
      </c>
      <c r="M7">
        <v>0</v>
      </c>
      <c r="N7">
        <f t="shared" si="1"/>
        <v>2</v>
      </c>
    </row>
    <row r="8" spans="1:14" x14ac:dyDescent="0.25">
      <c r="A8">
        <v>1907.1</v>
      </c>
      <c r="B8" s="1" t="s">
        <v>7</v>
      </c>
      <c r="C8" s="1">
        <f t="shared" si="0"/>
        <v>42755</v>
      </c>
      <c r="D8" s="1">
        <v>42730</v>
      </c>
      <c r="E8" s="1">
        <f t="shared" si="2"/>
        <v>42727</v>
      </c>
      <c r="F8" t="s">
        <v>105</v>
      </c>
      <c r="G8" t="s">
        <v>106</v>
      </c>
      <c r="H8" t="s">
        <v>107</v>
      </c>
      <c r="I8" t="s">
        <v>19</v>
      </c>
      <c r="J8">
        <v>100</v>
      </c>
      <c r="M8">
        <v>0</v>
      </c>
      <c r="N8">
        <f t="shared" si="1"/>
        <v>2</v>
      </c>
    </row>
    <row r="9" spans="1:14" x14ac:dyDescent="0.25">
      <c r="A9">
        <v>6336.43</v>
      </c>
      <c r="B9" s="1" t="s">
        <v>8</v>
      </c>
      <c r="C9" s="1">
        <f t="shared" si="0"/>
        <v>42759</v>
      </c>
      <c r="D9" s="1">
        <v>42736</v>
      </c>
      <c r="E9" s="1">
        <f t="shared" si="2"/>
        <v>42731</v>
      </c>
      <c r="F9" t="s">
        <v>374</v>
      </c>
      <c r="G9" t="s">
        <v>381</v>
      </c>
      <c r="H9" t="s">
        <v>376</v>
      </c>
      <c r="I9" t="s">
        <v>377</v>
      </c>
      <c r="J9">
        <v>100</v>
      </c>
      <c r="M9">
        <v>0</v>
      </c>
      <c r="N9">
        <f t="shared" si="1"/>
        <v>2</v>
      </c>
    </row>
    <row r="10" spans="1:14" x14ac:dyDescent="0.25">
      <c r="A10">
        <v>1201.83</v>
      </c>
      <c r="B10" s="1" t="s">
        <v>14</v>
      </c>
      <c r="C10" s="1">
        <f t="shared" si="0"/>
        <v>42763</v>
      </c>
      <c r="D10" s="1">
        <v>42741</v>
      </c>
      <c r="E10" s="1">
        <f t="shared" si="2"/>
        <v>42735</v>
      </c>
      <c r="F10" t="s">
        <v>97</v>
      </c>
      <c r="G10" t="s">
        <v>98</v>
      </c>
      <c r="H10" t="s">
        <v>99</v>
      </c>
      <c r="I10" t="s">
        <v>88</v>
      </c>
      <c r="J10">
        <v>100</v>
      </c>
      <c r="M10">
        <v>0</v>
      </c>
      <c r="N10">
        <f t="shared" si="1"/>
        <v>2</v>
      </c>
    </row>
    <row r="11" spans="1:14" x14ac:dyDescent="0.25">
      <c r="A11">
        <v>5108.1499999999996</v>
      </c>
      <c r="B11" s="1" t="s">
        <v>28</v>
      </c>
      <c r="C11" s="1">
        <f t="shared" si="0"/>
        <v>42737</v>
      </c>
      <c r="D11" s="1">
        <v>42708</v>
      </c>
      <c r="E11" s="1">
        <f t="shared" si="2"/>
        <v>42709</v>
      </c>
      <c r="F11" t="s">
        <v>136</v>
      </c>
      <c r="G11" t="s">
        <v>349</v>
      </c>
      <c r="H11" t="s">
        <v>138</v>
      </c>
      <c r="I11" t="s">
        <v>10</v>
      </c>
      <c r="J11">
        <v>100</v>
      </c>
      <c r="M11">
        <v>0</v>
      </c>
      <c r="N11">
        <f t="shared" si="1"/>
        <v>2</v>
      </c>
    </row>
    <row r="12" spans="1:14" x14ac:dyDescent="0.25">
      <c r="A12">
        <v>3460.52</v>
      </c>
      <c r="B12" s="1" t="s">
        <v>25</v>
      </c>
      <c r="C12" s="1">
        <f t="shared" si="0"/>
        <v>42739</v>
      </c>
      <c r="D12" s="1">
        <v>42710</v>
      </c>
      <c r="E12" s="1">
        <f>B12+3</f>
        <v>42712</v>
      </c>
      <c r="F12" t="s">
        <v>132</v>
      </c>
      <c r="G12" t="s">
        <v>133</v>
      </c>
      <c r="H12" t="s">
        <v>9</v>
      </c>
      <c r="I12" t="s">
        <v>10</v>
      </c>
      <c r="J12">
        <v>80</v>
      </c>
      <c r="M12">
        <v>0</v>
      </c>
      <c r="N12">
        <f t="shared" si="1"/>
        <v>3</v>
      </c>
    </row>
    <row r="13" spans="1:14" x14ac:dyDescent="0.25">
      <c r="A13">
        <v>1350.84</v>
      </c>
      <c r="B13" s="1" t="s">
        <v>35</v>
      </c>
      <c r="C13" s="1">
        <f t="shared" si="0"/>
        <v>42740</v>
      </c>
      <c r="D13" s="1">
        <v>42711</v>
      </c>
      <c r="E13" s="1">
        <f t="shared" ref="E13:E14" si="3">B13+3</f>
        <v>42713</v>
      </c>
      <c r="F13" t="s">
        <v>75</v>
      </c>
      <c r="G13" t="s">
        <v>292</v>
      </c>
      <c r="H13" t="s">
        <v>77</v>
      </c>
      <c r="I13" t="s">
        <v>78</v>
      </c>
      <c r="J13">
        <v>90</v>
      </c>
      <c r="M13">
        <v>0</v>
      </c>
      <c r="N13">
        <f t="shared" si="1"/>
        <v>3</v>
      </c>
    </row>
    <row r="14" spans="1:14" x14ac:dyDescent="0.25">
      <c r="A14">
        <v>5260.26</v>
      </c>
      <c r="B14" s="1" t="s">
        <v>35</v>
      </c>
      <c r="C14" s="1">
        <f t="shared" si="0"/>
        <v>42740</v>
      </c>
      <c r="D14" s="1">
        <v>42711</v>
      </c>
      <c r="E14" s="1">
        <f t="shared" si="3"/>
        <v>42713</v>
      </c>
      <c r="F14" t="s">
        <v>139</v>
      </c>
      <c r="G14" t="s">
        <v>140</v>
      </c>
      <c r="H14" t="s">
        <v>141</v>
      </c>
      <c r="I14" t="s">
        <v>19</v>
      </c>
      <c r="J14">
        <v>100</v>
      </c>
      <c r="M14">
        <v>0</v>
      </c>
      <c r="N14">
        <f t="shared" si="1"/>
        <v>3</v>
      </c>
    </row>
    <row r="15" spans="1:14" x14ac:dyDescent="0.25">
      <c r="A15">
        <v>4717.1899999999996</v>
      </c>
      <c r="B15" s="1" t="s">
        <v>29</v>
      </c>
      <c r="C15" s="1">
        <f t="shared" si="0"/>
        <v>42741</v>
      </c>
      <c r="D15" s="1">
        <v>42712</v>
      </c>
      <c r="E15" s="1">
        <f t="shared" ref="E15:E18" si="4">B15+6</f>
        <v>42717</v>
      </c>
      <c r="F15" t="s">
        <v>128</v>
      </c>
      <c r="G15" t="s">
        <v>129</v>
      </c>
      <c r="H15" t="s">
        <v>77</v>
      </c>
      <c r="I15" t="s">
        <v>78</v>
      </c>
      <c r="J15">
        <v>100</v>
      </c>
      <c r="M15">
        <v>0</v>
      </c>
      <c r="N15">
        <f t="shared" si="1"/>
        <v>6</v>
      </c>
    </row>
    <row r="16" spans="1:14" x14ac:dyDescent="0.25">
      <c r="A16">
        <v>1507.1</v>
      </c>
      <c r="B16" s="1" t="s">
        <v>34</v>
      </c>
      <c r="C16" s="1">
        <f t="shared" si="0"/>
        <v>42742</v>
      </c>
      <c r="D16" s="1">
        <v>42713</v>
      </c>
      <c r="E16" s="1">
        <f t="shared" si="4"/>
        <v>42718</v>
      </c>
      <c r="F16" t="s">
        <v>102</v>
      </c>
      <c r="G16" t="s">
        <v>372</v>
      </c>
      <c r="H16" t="s">
        <v>104</v>
      </c>
      <c r="I16" t="s">
        <v>45</v>
      </c>
      <c r="J16">
        <v>100</v>
      </c>
      <c r="M16">
        <v>0</v>
      </c>
      <c r="N16">
        <f t="shared" si="1"/>
        <v>6</v>
      </c>
    </row>
    <row r="17" spans="1:14" x14ac:dyDescent="0.25">
      <c r="A17">
        <v>5234.93</v>
      </c>
      <c r="B17" s="1" t="s">
        <v>82</v>
      </c>
      <c r="C17" s="1">
        <f t="shared" si="0"/>
        <v>42743</v>
      </c>
      <c r="D17" s="1">
        <v>42714</v>
      </c>
      <c r="E17" s="1">
        <f>B17+10</f>
        <v>42723</v>
      </c>
      <c r="F17" t="s">
        <v>128</v>
      </c>
      <c r="G17" t="s">
        <v>129</v>
      </c>
      <c r="H17" t="s">
        <v>77</v>
      </c>
      <c r="I17" t="s">
        <v>78</v>
      </c>
      <c r="J17">
        <v>100</v>
      </c>
      <c r="M17">
        <v>0</v>
      </c>
      <c r="N17">
        <f t="shared" si="1"/>
        <v>10</v>
      </c>
    </row>
    <row r="18" spans="1:14" x14ac:dyDescent="0.25">
      <c r="A18">
        <v>1413.77</v>
      </c>
      <c r="B18" s="1" t="s">
        <v>85</v>
      </c>
      <c r="C18" s="1">
        <f t="shared" si="0"/>
        <v>42747</v>
      </c>
      <c r="D18" s="1">
        <v>42719</v>
      </c>
      <c r="E18" s="1">
        <f t="shared" ref="E18:E19" si="5">B18+10</f>
        <v>42727</v>
      </c>
      <c r="F18" t="s">
        <v>130</v>
      </c>
      <c r="G18" t="s">
        <v>131</v>
      </c>
      <c r="H18" t="s">
        <v>70</v>
      </c>
      <c r="I18" t="s">
        <v>71</v>
      </c>
      <c r="J18">
        <v>90</v>
      </c>
      <c r="M18">
        <v>0</v>
      </c>
      <c r="N18">
        <f t="shared" si="1"/>
        <v>10</v>
      </c>
    </row>
    <row r="19" spans="1:14" x14ac:dyDescent="0.25">
      <c r="A19">
        <v>6428.43</v>
      </c>
      <c r="B19" s="1" t="s">
        <v>50</v>
      </c>
      <c r="C19" s="1">
        <f t="shared" si="0"/>
        <v>42748</v>
      </c>
      <c r="D19" s="1">
        <v>42720</v>
      </c>
      <c r="E19" s="1">
        <f t="shared" si="5"/>
        <v>42728</v>
      </c>
      <c r="F19" t="s">
        <v>118</v>
      </c>
      <c r="G19" t="s">
        <v>119</v>
      </c>
      <c r="H19" t="s">
        <v>120</v>
      </c>
      <c r="I19" t="s">
        <v>49</v>
      </c>
      <c r="J19">
        <v>80</v>
      </c>
      <c r="M19">
        <v>0</v>
      </c>
      <c r="N19">
        <f t="shared" si="1"/>
        <v>10</v>
      </c>
    </row>
    <row r="20" spans="1:14" x14ac:dyDescent="0.25">
      <c r="A20">
        <v>4300.47</v>
      </c>
      <c r="B20" s="1" t="s">
        <v>23</v>
      </c>
      <c r="C20" s="1">
        <f t="shared" si="0"/>
        <v>42753</v>
      </c>
      <c r="D20" s="1">
        <v>42725</v>
      </c>
      <c r="E20" s="1">
        <f>B20+11</f>
        <v>42734</v>
      </c>
      <c r="F20" t="s">
        <v>75</v>
      </c>
      <c r="G20" t="s">
        <v>294</v>
      </c>
      <c r="H20" t="s">
        <v>77</v>
      </c>
      <c r="I20" t="s">
        <v>78</v>
      </c>
      <c r="J20">
        <v>90</v>
      </c>
      <c r="M20">
        <v>0</v>
      </c>
      <c r="N20">
        <f t="shared" si="1"/>
        <v>11</v>
      </c>
    </row>
    <row r="21" spans="1:14" x14ac:dyDescent="0.25">
      <c r="A21">
        <v>5304.71</v>
      </c>
      <c r="B21" s="1" t="s">
        <v>54</v>
      </c>
      <c r="C21" s="1">
        <f t="shared" si="0"/>
        <v>42736</v>
      </c>
      <c r="D21" s="1">
        <v>42708</v>
      </c>
      <c r="E21" s="1">
        <f t="shared" ref="E21:E22" si="6">B21+11</f>
        <v>42717</v>
      </c>
      <c r="F21" t="s">
        <v>173</v>
      </c>
      <c r="G21" t="s">
        <v>174</v>
      </c>
      <c r="H21" t="s">
        <v>175</v>
      </c>
      <c r="I21" t="s">
        <v>45</v>
      </c>
      <c r="J21">
        <v>50</v>
      </c>
      <c r="M21">
        <v>0</v>
      </c>
      <c r="N21">
        <f t="shared" si="1"/>
        <v>11</v>
      </c>
    </row>
    <row r="22" spans="1:14" x14ac:dyDescent="0.25">
      <c r="A22">
        <v>2924.29</v>
      </c>
      <c r="B22" s="1" t="s">
        <v>54</v>
      </c>
      <c r="C22" s="1">
        <f t="shared" si="0"/>
        <v>42736</v>
      </c>
      <c r="D22" s="1">
        <v>42708</v>
      </c>
      <c r="E22" s="1">
        <f t="shared" si="6"/>
        <v>42717</v>
      </c>
      <c r="F22" t="s">
        <v>111</v>
      </c>
      <c r="G22" t="s">
        <v>335</v>
      </c>
      <c r="H22" t="s">
        <v>26</v>
      </c>
      <c r="I22" t="s">
        <v>27</v>
      </c>
      <c r="J22">
        <v>90</v>
      </c>
      <c r="M22">
        <v>0</v>
      </c>
      <c r="N22">
        <f t="shared" si="1"/>
        <v>11</v>
      </c>
    </row>
    <row r="23" spans="1:14" x14ac:dyDescent="0.25">
      <c r="A23">
        <v>787.64</v>
      </c>
      <c r="B23" s="1" t="s">
        <v>21</v>
      </c>
      <c r="C23" s="1">
        <f t="shared" si="0"/>
        <v>42754</v>
      </c>
      <c r="D23" s="1">
        <v>42726</v>
      </c>
      <c r="E23" s="1">
        <f t="shared" ref="E20:E24" si="7">B23+7</f>
        <v>42731</v>
      </c>
      <c r="F23" t="s">
        <v>123</v>
      </c>
      <c r="G23" t="s">
        <v>317</v>
      </c>
      <c r="H23" t="s">
        <v>100</v>
      </c>
      <c r="I23" t="s">
        <v>81</v>
      </c>
      <c r="J23">
        <v>90</v>
      </c>
      <c r="M23">
        <v>0</v>
      </c>
      <c r="N23">
        <f t="shared" si="1"/>
        <v>7</v>
      </c>
    </row>
    <row r="24" spans="1:14" x14ac:dyDescent="0.25">
      <c r="A24">
        <v>4532.29</v>
      </c>
      <c r="B24" s="1" t="s">
        <v>22</v>
      </c>
      <c r="C24" s="1">
        <f t="shared" si="0"/>
        <v>42757</v>
      </c>
      <c r="D24" s="1">
        <v>42729</v>
      </c>
      <c r="E24" s="1">
        <f t="shared" si="7"/>
        <v>42734</v>
      </c>
      <c r="F24" t="s">
        <v>149</v>
      </c>
      <c r="G24" t="s">
        <v>150</v>
      </c>
      <c r="H24" t="s">
        <v>12</v>
      </c>
      <c r="I24" t="s">
        <v>13</v>
      </c>
      <c r="J24">
        <v>100</v>
      </c>
      <c r="M24">
        <v>0</v>
      </c>
      <c r="N24">
        <f t="shared" si="1"/>
        <v>7</v>
      </c>
    </row>
    <row r="25" spans="1:14" x14ac:dyDescent="0.25">
      <c r="A25">
        <v>5184.2299999999996</v>
      </c>
      <c r="B25" s="1" t="s">
        <v>73</v>
      </c>
      <c r="C25" s="1">
        <f t="shared" si="0"/>
        <v>42760</v>
      </c>
      <c r="D25" s="1">
        <v>42732</v>
      </c>
      <c r="E25" s="1">
        <f>B25+7</f>
        <v>42737</v>
      </c>
      <c r="F25" t="s">
        <v>16</v>
      </c>
      <c r="G25" t="s">
        <v>329</v>
      </c>
      <c r="H25" t="s">
        <v>18</v>
      </c>
      <c r="I25" t="s">
        <v>19</v>
      </c>
      <c r="J25">
        <v>90</v>
      </c>
      <c r="M25">
        <v>0</v>
      </c>
      <c r="N25">
        <f t="shared" si="1"/>
        <v>7</v>
      </c>
    </row>
    <row r="26" spans="1:14" x14ac:dyDescent="0.25">
      <c r="A26">
        <v>3744.61</v>
      </c>
      <c r="B26" s="1" t="s">
        <v>28</v>
      </c>
      <c r="C26" s="1">
        <f t="shared" si="0"/>
        <v>42737</v>
      </c>
      <c r="D26" s="1">
        <v>42709</v>
      </c>
      <c r="E26" s="1">
        <f>B26+16</f>
        <v>42723</v>
      </c>
      <c r="F26" t="s">
        <v>112</v>
      </c>
      <c r="G26" t="s">
        <v>253</v>
      </c>
      <c r="H26" t="s">
        <v>64</v>
      </c>
      <c r="I26" t="s">
        <v>19</v>
      </c>
      <c r="J26">
        <v>30</v>
      </c>
      <c r="M26">
        <v>0</v>
      </c>
      <c r="N26">
        <f t="shared" si="1"/>
        <v>16</v>
      </c>
    </row>
    <row r="27" spans="1:14" x14ac:dyDescent="0.25">
      <c r="A27">
        <v>1807.42</v>
      </c>
      <c r="B27" s="1" t="s">
        <v>29</v>
      </c>
      <c r="C27" s="1">
        <f t="shared" si="0"/>
        <v>42741</v>
      </c>
      <c r="D27" s="1">
        <v>42713</v>
      </c>
      <c r="E27" s="1">
        <f t="shared" ref="E27:E29" si="8">B27+16</f>
        <v>42727</v>
      </c>
      <c r="F27" t="s">
        <v>132</v>
      </c>
      <c r="G27" t="s">
        <v>133</v>
      </c>
      <c r="H27" t="s">
        <v>9</v>
      </c>
      <c r="I27" t="s">
        <v>10</v>
      </c>
      <c r="J27">
        <v>80</v>
      </c>
      <c r="M27">
        <v>0</v>
      </c>
      <c r="N27">
        <f t="shared" si="1"/>
        <v>16</v>
      </c>
    </row>
    <row r="28" spans="1:14" x14ac:dyDescent="0.25">
      <c r="A28">
        <v>5326.96</v>
      </c>
      <c r="B28" s="1" t="s">
        <v>29</v>
      </c>
      <c r="C28" s="1">
        <f t="shared" si="0"/>
        <v>42741</v>
      </c>
      <c r="D28" s="1">
        <v>42713</v>
      </c>
      <c r="E28" s="1">
        <f t="shared" si="8"/>
        <v>42727</v>
      </c>
      <c r="F28" t="s">
        <v>136</v>
      </c>
      <c r="G28" t="s">
        <v>350</v>
      </c>
      <c r="H28" t="s">
        <v>138</v>
      </c>
      <c r="I28" t="s">
        <v>10</v>
      </c>
      <c r="J28">
        <v>100</v>
      </c>
      <c r="M28">
        <v>0</v>
      </c>
      <c r="N28">
        <f t="shared" si="1"/>
        <v>16</v>
      </c>
    </row>
    <row r="29" spans="1:14" x14ac:dyDescent="0.25">
      <c r="A29">
        <v>2743.94</v>
      </c>
      <c r="B29" s="1" t="s">
        <v>34</v>
      </c>
      <c r="C29" s="1">
        <f t="shared" si="0"/>
        <v>42742</v>
      </c>
      <c r="D29" s="1">
        <v>42714</v>
      </c>
      <c r="E29" s="1">
        <f t="shared" si="8"/>
        <v>42728</v>
      </c>
      <c r="F29" t="s">
        <v>102</v>
      </c>
      <c r="G29" t="s">
        <v>368</v>
      </c>
      <c r="H29" t="s">
        <v>104</v>
      </c>
      <c r="I29" t="s">
        <v>45</v>
      </c>
      <c r="J29">
        <v>100</v>
      </c>
      <c r="M29">
        <v>0</v>
      </c>
      <c r="N29">
        <f t="shared" si="1"/>
        <v>16</v>
      </c>
    </row>
    <row r="30" spans="1:14" x14ac:dyDescent="0.25">
      <c r="A30">
        <v>2554.94</v>
      </c>
      <c r="B30" s="1" t="s">
        <v>24</v>
      </c>
      <c r="C30" s="1">
        <f t="shared" si="0"/>
        <v>42744</v>
      </c>
      <c r="D30" s="1">
        <v>42717</v>
      </c>
      <c r="E30" s="1">
        <f>B30+8</f>
        <v>42722</v>
      </c>
      <c r="F30" t="s">
        <v>90</v>
      </c>
      <c r="G30" t="s">
        <v>228</v>
      </c>
      <c r="H30" t="s">
        <v>92</v>
      </c>
      <c r="I30" t="s">
        <v>45</v>
      </c>
      <c r="J30">
        <v>80</v>
      </c>
      <c r="M30">
        <v>0</v>
      </c>
      <c r="N30">
        <f t="shared" si="1"/>
        <v>8</v>
      </c>
    </row>
    <row r="31" spans="1:14" x14ac:dyDescent="0.25">
      <c r="A31">
        <v>2738.61</v>
      </c>
      <c r="B31" s="1" t="s">
        <v>44</v>
      </c>
      <c r="C31" s="1">
        <f t="shared" si="0"/>
        <v>42750</v>
      </c>
      <c r="D31" s="1">
        <v>42723</v>
      </c>
      <c r="E31" s="1">
        <f>B31+17</f>
        <v>42737</v>
      </c>
      <c r="F31" t="s">
        <v>374</v>
      </c>
      <c r="G31" t="s">
        <v>385</v>
      </c>
      <c r="H31" t="s">
        <v>376</v>
      </c>
      <c r="I31" t="s">
        <v>377</v>
      </c>
      <c r="J31">
        <v>100</v>
      </c>
      <c r="M31">
        <v>0</v>
      </c>
      <c r="N31">
        <f t="shared" si="1"/>
        <v>17</v>
      </c>
    </row>
    <row r="32" spans="1:14" x14ac:dyDescent="0.25">
      <c r="A32">
        <v>2869.15</v>
      </c>
      <c r="B32" s="1" t="s">
        <v>47</v>
      </c>
      <c r="C32" s="1">
        <f t="shared" si="0"/>
        <v>42752</v>
      </c>
      <c r="D32" s="1">
        <v>42725</v>
      </c>
      <c r="E32" s="1">
        <f t="shared" ref="E32:E34" si="9">B32+17</f>
        <v>42739</v>
      </c>
      <c r="F32" t="s">
        <v>75</v>
      </c>
      <c r="G32" t="s">
        <v>296</v>
      </c>
      <c r="H32" t="s">
        <v>77</v>
      </c>
      <c r="I32" t="s">
        <v>78</v>
      </c>
      <c r="J32">
        <v>90</v>
      </c>
      <c r="M32">
        <v>0</v>
      </c>
      <c r="N32">
        <f t="shared" si="1"/>
        <v>17</v>
      </c>
    </row>
    <row r="33" spans="1:14" x14ac:dyDescent="0.25">
      <c r="A33">
        <v>5135.6000000000004</v>
      </c>
      <c r="B33" s="1" t="s">
        <v>21</v>
      </c>
      <c r="C33" s="1">
        <f t="shared" si="0"/>
        <v>42754</v>
      </c>
      <c r="D33" s="1">
        <v>42727</v>
      </c>
      <c r="E33" s="1">
        <f t="shared" si="9"/>
        <v>42741</v>
      </c>
      <c r="F33" t="s">
        <v>134</v>
      </c>
      <c r="G33" t="s">
        <v>235</v>
      </c>
      <c r="H33" t="s">
        <v>55</v>
      </c>
      <c r="I33" t="s">
        <v>52</v>
      </c>
      <c r="J33">
        <v>80</v>
      </c>
      <c r="M33">
        <v>0</v>
      </c>
      <c r="N33">
        <f t="shared" si="1"/>
        <v>17</v>
      </c>
    </row>
    <row r="34" spans="1:14" x14ac:dyDescent="0.25">
      <c r="A34">
        <v>6163.13</v>
      </c>
      <c r="B34" s="1" t="s">
        <v>7</v>
      </c>
      <c r="C34" s="1">
        <f t="shared" si="0"/>
        <v>42755</v>
      </c>
      <c r="D34" s="1">
        <v>42728</v>
      </c>
      <c r="E34" s="1">
        <f t="shared" si="9"/>
        <v>42742</v>
      </c>
      <c r="F34" t="s">
        <v>112</v>
      </c>
      <c r="G34" t="s">
        <v>256</v>
      </c>
      <c r="H34" t="s">
        <v>64</v>
      </c>
      <c r="I34" t="s">
        <v>19</v>
      </c>
      <c r="J34">
        <v>30</v>
      </c>
      <c r="M34">
        <v>0</v>
      </c>
      <c r="N34">
        <f t="shared" si="1"/>
        <v>17</v>
      </c>
    </row>
    <row r="35" spans="1:14" x14ac:dyDescent="0.25">
      <c r="A35">
        <v>472.17</v>
      </c>
      <c r="B35" s="1" t="s">
        <v>73</v>
      </c>
      <c r="C35" s="1">
        <f t="shared" si="0"/>
        <v>42760</v>
      </c>
      <c r="D35" s="1">
        <v>42733</v>
      </c>
      <c r="E35" s="1">
        <f t="shared" ref="E35:E39" si="10">B35+9</f>
        <v>42739</v>
      </c>
      <c r="F35" t="s">
        <v>112</v>
      </c>
      <c r="G35" t="s">
        <v>113</v>
      </c>
      <c r="H35" t="s">
        <v>64</v>
      </c>
      <c r="I35" t="s">
        <v>19</v>
      </c>
      <c r="J35">
        <v>30</v>
      </c>
      <c r="M35">
        <v>0</v>
      </c>
      <c r="N35">
        <f t="shared" si="1"/>
        <v>9</v>
      </c>
    </row>
    <row r="36" spans="1:14" x14ac:dyDescent="0.25">
      <c r="A36">
        <v>1363.6</v>
      </c>
      <c r="B36" s="1" t="s">
        <v>73</v>
      </c>
      <c r="C36" s="1">
        <f t="shared" si="0"/>
        <v>42760</v>
      </c>
      <c r="D36" s="1">
        <v>42733</v>
      </c>
      <c r="E36" s="1">
        <f t="shared" si="10"/>
        <v>42739</v>
      </c>
      <c r="F36" t="s">
        <v>123</v>
      </c>
      <c r="G36" t="s">
        <v>318</v>
      </c>
      <c r="H36" t="s">
        <v>100</v>
      </c>
      <c r="I36" t="s">
        <v>81</v>
      </c>
      <c r="J36">
        <v>90</v>
      </c>
      <c r="M36">
        <v>0</v>
      </c>
      <c r="N36">
        <f t="shared" si="1"/>
        <v>9</v>
      </c>
    </row>
    <row r="37" spans="1:14" x14ac:dyDescent="0.25">
      <c r="A37">
        <v>5527.15</v>
      </c>
      <c r="B37" s="1" t="s">
        <v>38</v>
      </c>
      <c r="C37" s="1">
        <f t="shared" si="0"/>
        <v>42761</v>
      </c>
      <c r="D37" s="1">
        <v>42734</v>
      </c>
      <c r="E37" s="1">
        <f t="shared" si="10"/>
        <v>42740</v>
      </c>
      <c r="F37" t="s">
        <v>134</v>
      </c>
      <c r="G37" t="s">
        <v>238</v>
      </c>
      <c r="H37" t="s">
        <v>55</v>
      </c>
      <c r="I37" t="s">
        <v>52</v>
      </c>
      <c r="J37">
        <v>80</v>
      </c>
      <c r="M37">
        <v>0</v>
      </c>
      <c r="N37">
        <f t="shared" si="1"/>
        <v>9</v>
      </c>
    </row>
    <row r="38" spans="1:14" x14ac:dyDescent="0.25">
      <c r="A38">
        <v>1054.69</v>
      </c>
      <c r="B38" s="1" t="s">
        <v>14</v>
      </c>
      <c r="C38" s="1">
        <f t="shared" si="0"/>
        <v>42763</v>
      </c>
      <c r="D38" s="1">
        <v>42736</v>
      </c>
      <c r="E38" s="1">
        <f t="shared" si="10"/>
        <v>42742</v>
      </c>
      <c r="F38" t="s">
        <v>132</v>
      </c>
      <c r="G38" t="s">
        <v>133</v>
      </c>
      <c r="H38" t="s">
        <v>9</v>
      </c>
      <c r="I38" t="s">
        <v>10</v>
      </c>
      <c r="J38">
        <v>80</v>
      </c>
      <c r="M38">
        <v>0</v>
      </c>
      <c r="N38">
        <f t="shared" si="1"/>
        <v>9</v>
      </c>
    </row>
    <row r="39" spans="1:14" x14ac:dyDescent="0.25">
      <c r="A39">
        <v>1986.88</v>
      </c>
      <c r="B39" s="1" t="s">
        <v>56</v>
      </c>
      <c r="C39" s="1">
        <f t="shared" si="0"/>
        <v>42738</v>
      </c>
      <c r="D39" s="1">
        <v>42711</v>
      </c>
      <c r="E39" s="1">
        <f t="shared" si="10"/>
        <v>42717</v>
      </c>
      <c r="F39" t="s">
        <v>112</v>
      </c>
      <c r="G39" t="s">
        <v>250</v>
      </c>
      <c r="H39" t="s">
        <v>64</v>
      </c>
      <c r="I39" t="s">
        <v>19</v>
      </c>
      <c r="J39">
        <v>30</v>
      </c>
      <c r="M39">
        <v>0</v>
      </c>
      <c r="N39">
        <f t="shared" si="1"/>
        <v>9</v>
      </c>
    </row>
    <row r="40" spans="1:14" x14ac:dyDescent="0.25">
      <c r="A40">
        <v>2819.12</v>
      </c>
      <c r="B40" s="1" t="s">
        <v>29</v>
      </c>
      <c r="C40" s="1">
        <f t="shared" si="0"/>
        <v>42741</v>
      </c>
      <c r="D40" s="1">
        <v>42714</v>
      </c>
      <c r="E40" s="1">
        <f>B40+9</f>
        <v>42720</v>
      </c>
      <c r="F40" t="s">
        <v>134</v>
      </c>
      <c r="G40" t="s">
        <v>245</v>
      </c>
      <c r="H40" t="s">
        <v>55</v>
      </c>
      <c r="I40" t="s">
        <v>52</v>
      </c>
      <c r="J40">
        <v>80</v>
      </c>
      <c r="M40">
        <v>0</v>
      </c>
      <c r="N40">
        <f t="shared" si="1"/>
        <v>9</v>
      </c>
    </row>
    <row r="41" spans="1:14" x14ac:dyDescent="0.25">
      <c r="A41">
        <v>4468.8999999999996</v>
      </c>
      <c r="B41" s="1" t="s">
        <v>29</v>
      </c>
      <c r="C41" s="1">
        <f t="shared" si="0"/>
        <v>42741</v>
      </c>
      <c r="D41" s="1">
        <v>42714</v>
      </c>
      <c r="E41" s="1">
        <f t="shared" ref="E41:E45" si="11">B41+10</f>
        <v>42721</v>
      </c>
      <c r="F41" t="s">
        <v>30</v>
      </c>
      <c r="G41" t="s">
        <v>31</v>
      </c>
      <c r="H41" t="s">
        <v>32</v>
      </c>
      <c r="I41" t="s">
        <v>33</v>
      </c>
      <c r="J41">
        <v>70</v>
      </c>
      <c r="M41">
        <v>0</v>
      </c>
      <c r="N41">
        <f t="shared" si="1"/>
        <v>10</v>
      </c>
    </row>
    <row r="42" spans="1:14" x14ac:dyDescent="0.25">
      <c r="A42">
        <v>4954.91</v>
      </c>
      <c r="B42" s="1" t="s">
        <v>29</v>
      </c>
      <c r="C42" s="1">
        <f t="shared" si="0"/>
        <v>42741</v>
      </c>
      <c r="D42" s="1">
        <v>42714</v>
      </c>
      <c r="E42" s="1">
        <f t="shared" si="11"/>
        <v>42721</v>
      </c>
      <c r="F42" t="s">
        <v>94</v>
      </c>
      <c r="G42" t="s">
        <v>95</v>
      </c>
      <c r="H42" t="s">
        <v>96</v>
      </c>
      <c r="I42" t="s">
        <v>57</v>
      </c>
      <c r="J42">
        <v>40</v>
      </c>
      <c r="M42">
        <v>0</v>
      </c>
      <c r="N42">
        <f t="shared" si="1"/>
        <v>10</v>
      </c>
    </row>
    <row r="43" spans="1:14" x14ac:dyDescent="0.25">
      <c r="A43">
        <v>659.23</v>
      </c>
      <c r="B43" s="1" t="s">
        <v>51</v>
      </c>
      <c r="C43" s="1">
        <f t="shared" si="0"/>
        <v>42745</v>
      </c>
      <c r="D43" s="1">
        <v>42719</v>
      </c>
      <c r="E43" s="1">
        <f t="shared" si="11"/>
        <v>42725</v>
      </c>
      <c r="F43" t="s">
        <v>139</v>
      </c>
      <c r="G43" t="s">
        <v>140</v>
      </c>
      <c r="H43" t="s">
        <v>141</v>
      </c>
      <c r="I43" t="s">
        <v>19</v>
      </c>
      <c r="J43">
        <v>100</v>
      </c>
      <c r="M43">
        <v>0</v>
      </c>
      <c r="N43">
        <f t="shared" si="1"/>
        <v>10</v>
      </c>
    </row>
    <row r="44" spans="1:14" x14ac:dyDescent="0.25">
      <c r="A44">
        <v>1551.21</v>
      </c>
      <c r="B44" s="1" t="s">
        <v>85</v>
      </c>
      <c r="C44" s="1">
        <f t="shared" si="0"/>
        <v>42747</v>
      </c>
      <c r="D44" s="1">
        <v>42721</v>
      </c>
      <c r="E44" s="1">
        <f t="shared" si="11"/>
        <v>42727</v>
      </c>
      <c r="F44" t="s">
        <v>132</v>
      </c>
      <c r="G44" t="s">
        <v>133</v>
      </c>
      <c r="H44" t="s">
        <v>9</v>
      </c>
      <c r="I44" t="s">
        <v>10</v>
      </c>
      <c r="J44">
        <v>80</v>
      </c>
      <c r="M44">
        <v>0</v>
      </c>
      <c r="N44">
        <f t="shared" si="1"/>
        <v>10</v>
      </c>
    </row>
    <row r="45" spans="1:14" x14ac:dyDescent="0.25">
      <c r="A45">
        <v>5479.03</v>
      </c>
      <c r="B45" s="1" t="s">
        <v>85</v>
      </c>
      <c r="C45" s="1">
        <f t="shared" si="0"/>
        <v>42747</v>
      </c>
      <c r="D45" s="1">
        <v>42721</v>
      </c>
      <c r="E45" s="1">
        <f t="shared" si="11"/>
        <v>42727</v>
      </c>
      <c r="F45" t="s">
        <v>130</v>
      </c>
      <c r="G45" t="s">
        <v>131</v>
      </c>
      <c r="H45" t="s">
        <v>70</v>
      </c>
      <c r="I45" t="s">
        <v>71</v>
      </c>
      <c r="J45">
        <v>90</v>
      </c>
      <c r="M45">
        <v>0</v>
      </c>
      <c r="N45">
        <f t="shared" si="1"/>
        <v>10</v>
      </c>
    </row>
    <row r="46" spans="1:14" x14ac:dyDescent="0.25">
      <c r="A46">
        <v>1458.32</v>
      </c>
      <c r="B46" s="1" t="s">
        <v>59</v>
      </c>
      <c r="C46" s="1">
        <f t="shared" si="0"/>
        <v>42751</v>
      </c>
      <c r="D46" s="1">
        <v>42725</v>
      </c>
      <c r="E46" s="1">
        <f>B46+10</f>
        <v>42731</v>
      </c>
      <c r="F46" t="s">
        <v>173</v>
      </c>
      <c r="G46" t="s">
        <v>174</v>
      </c>
      <c r="H46" t="s">
        <v>175</v>
      </c>
      <c r="I46" t="s">
        <v>45</v>
      </c>
      <c r="J46">
        <v>50</v>
      </c>
      <c r="M46">
        <v>0</v>
      </c>
      <c r="N46">
        <f t="shared" si="1"/>
        <v>10</v>
      </c>
    </row>
    <row r="47" spans="1:14" x14ac:dyDescent="0.25">
      <c r="A47">
        <v>4038.47</v>
      </c>
      <c r="B47" s="1" t="s">
        <v>21</v>
      </c>
      <c r="C47" s="1">
        <f t="shared" si="0"/>
        <v>42754</v>
      </c>
      <c r="D47" s="1">
        <v>42728</v>
      </c>
      <c r="E47" s="1">
        <f t="shared" ref="E47:E50" si="12">B47+11</f>
        <v>42735</v>
      </c>
      <c r="F47" t="s">
        <v>145</v>
      </c>
      <c r="G47" t="s">
        <v>340</v>
      </c>
      <c r="H47" t="s">
        <v>147</v>
      </c>
      <c r="I47" t="s">
        <v>49</v>
      </c>
      <c r="J47">
        <v>100</v>
      </c>
      <c r="M47">
        <v>0</v>
      </c>
      <c r="N47">
        <f t="shared" si="1"/>
        <v>11</v>
      </c>
    </row>
    <row r="48" spans="1:14" x14ac:dyDescent="0.25">
      <c r="A48">
        <v>2623.95</v>
      </c>
      <c r="B48" s="1" t="s">
        <v>8</v>
      </c>
      <c r="C48" s="1">
        <f t="shared" si="0"/>
        <v>42759</v>
      </c>
      <c r="D48" s="1">
        <v>42733</v>
      </c>
      <c r="E48" s="1">
        <f t="shared" si="12"/>
        <v>42740</v>
      </c>
      <c r="F48" t="s">
        <v>105</v>
      </c>
      <c r="G48" t="s">
        <v>106</v>
      </c>
      <c r="H48" t="s">
        <v>107</v>
      </c>
      <c r="I48" t="s">
        <v>19</v>
      </c>
      <c r="J48">
        <v>100</v>
      </c>
      <c r="M48">
        <v>0</v>
      </c>
      <c r="N48">
        <f t="shared" si="1"/>
        <v>11</v>
      </c>
    </row>
    <row r="49" spans="1:14" x14ac:dyDescent="0.25">
      <c r="A49">
        <v>4866.83</v>
      </c>
      <c r="B49" s="1" t="s">
        <v>14</v>
      </c>
      <c r="C49" s="1">
        <f t="shared" si="0"/>
        <v>42763</v>
      </c>
      <c r="D49" s="1">
        <v>42737</v>
      </c>
      <c r="E49" s="1">
        <f t="shared" si="12"/>
        <v>42744</v>
      </c>
      <c r="F49" t="s">
        <v>173</v>
      </c>
      <c r="G49" t="s">
        <v>174</v>
      </c>
      <c r="H49" t="s">
        <v>175</v>
      </c>
      <c r="I49" t="s">
        <v>45</v>
      </c>
      <c r="J49">
        <v>50</v>
      </c>
      <c r="M49">
        <v>0</v>
      </c>
      <c r="N49">
        <f t="shared" si="1"/>
        <v>11</v>
      </c>
    </row>
    <row r="50" spans="1:14" x14ac:dyDescent="0.25">
      <c r="A50">
        <v>4526.51</v>
      </c>
      <c r="B50" s="1" t="s">
        <v>46</v>
      </c>
      <c r="C50" s="1">
        <f t="shared" si="0"/>
        <v>42764</v>
      </c>
      <c r="D50" s="1">
        <v>42738</v>
      </c>
      <c r="E50" s="1">
        <f t="shared" si="12"/>
        <v>42745</v>
      </c>
      <c r="F50" t="s">
        <v>97</v>
      </c>
      <c r="G50" t="s">
        <v>98</v>
      </c>
      <c r="H50" t="s">
        <v>99</v>
      </c>
      <c r="I50" t="s">
        <v>88</v>
      </c>
      <c r="J50">
        <v>100</v>
      </c>
      <c r="M50">
        <v>0</v>
      </c>
      <c r="N50">
        <f t="shared" si="1"/>
        <v>11</v>
      </c>
    </row>
    <row r="51" spans="1:14" x14ac:dyDescent="0.25">
      <c r="A51">
        <v>1037.31</v>
      </c>
      <c r="B51" s="1" t="s">
        <v>25</v>
      </c>
      <c r="C51" s="1">
        <f t="shared" si="0"/>
        <v>42739</v>
      </c>
      <c r="D51" s="1">
        <v>42713</v>
      </c>
      <c r="E51" s="1">
        <f>B51+11</f>
        <v>42720</v>
      </c>
      <c r="F51" t="s">
        <v>145</v>
      </c>
      <c r="G51" t="s">
        <v>338</v>
      </c>
      <c r="H51" t="s">
        <v>147</v>
      </c>
      <c r="I51" t="s">
        <v>49</v>
      </c>
      <c r="J51">
        <v>100</v>
      </c>
      <c r="M51">
        <v>0</v>
      </c>
      <c r="N51">
        <f t="shared" si="1"/>
        <v>11</v>
      </c>
    </row>
    <row r="52" spans="1:14" x14ac:dyDescent="0.25">
      <c r="A52">
        <v>2851.34</v>
      </c>
      <c r="B52" s="1" t="s">
        <v>35</v>
      </c>
      <c r="C52" s="1">
        <f t="shared" si="0"/>
        <v>42740</v>
      </c>
      <c r="D52" s="1">
        <v>42714</v>
      </c>
      <c r="E52" s="1">
        <f t="shared" ref="E52:E54" si="13">B52+11</f>
        <v>42721</v>
      </c>
      <c r="F52" t="s">
        <v>125</v>
      </c>
      <c r="G52" t="s">
        <v>126</v>
      </c>
      <c r="H52" t="s">
        <v>127</v>
      </c>
      <c r="I52" t="s">
        <v>89</v>
      </c>
      <c r="J52">
        <v>80</v>
      </c>
      <c r="M52">
        <v>0</v>
      </c>
      <c r="N52">
        <f t="shared" si="1"/>
        <v>11</v>
      </c>
    </row>
    <row r="53" spans="1:14" x14ac:dyDescent="0.25">
      <c r="A53">
        <v>3547.49</v>
      </c>
      <c r="B53" s="1" t="s">
        <v>35</v>
      </c>
      <c r="C53" s="1">
        <f t="shared" si="0"/>
        <v>42740</v>
      </c>
      <c r="D53" s="1">
        <v>42714</v>
      </c>
      <c r="E53" s="1">
        <f t="shared" si="13"/>
        <v>42721</v>
      </c>
      <c r="F53" t="s">
        <v>149</v>
      </c>
      <c r="G53" t="s">
        <v>150</v>
      </c>
      <c r="H53" t="s">
        <v>12</v>
      </c>
      <c r="I53" t="s">
        <v>13</v>
      </c>
      <c r="J53">
        <v>100</v>
      </c>
      <c r="M53">
        <v>0</v>
      </c>
      <c r="N53">
        <f t="shared" si="1"/>
        <v>11</v>
      </c>
    </row>
    <row r="54" spans="1:14" x14ac:dyDescent="0.25">
      <c r="A54">
        <v>4291.6499999999996</v>
      </c>
      <c r="B54" s="1" t="s">
        <v>47</v>
      </c>
      <c r="C54" s="1">
        <f t="shared" si="0"/>
        <v>42752</v>
      </c>
      <c r="D54" s="1">
        <v>42727</v>
      </c>
      <c r="E54" s="1">
        <f t="shared" si="13"/>
        <v>42733</v>
      </c>
      <c r="F54" t="s">
        <v>125</v>
      </c>
      <c r="G54" t="s">
        <v>274</v>
      </c>
      <c r="H54" t="s">
        <v>127</v>
      </c>
      <c r="I54" t="s">
        <v>89</v>
      </c>
      <c r="J54">
        <v>80</v>
      </c>
      <c r="M54">
        <v>0</v>
      </c>
      <c r="N54">
        <f t="shared" si="1"/>
        <v>11</v>
      </c>
    </row>
    <row r="55" spans="1:14" x14ac:dyDescent="0.25">
      <c r="A55">
        <v>1529.23</v>
      </c>
      <c r="B55" s="1" t="s">
        <v>54</v>
      </c>
      <c r="C55" s="1">
        <f t="shared" si="0"/>
        <v>42736</v>
      </c>
      <c r="D55" s="1">
        <v>42711</v>
      </c>
      <c r="E55" s="1">
        <f>B55+12</f>
        <v>42718</v>
      </c>
      <c r="F55" t="s">
        <v>30</v>
      </c>
      <c r="G55" t="s">
        <v>264</v>
      </c>
      <c r="H55" t="s">
        <v>32</v>
      </c>
      <c r="I55" t="s">
        <v>33</v>
      </c>
      <c r="J55">
        <v>70</v>
      </c>
      <c r="M55">
        <v>0</v>
      </c>
      <c r="N55">
        <f t="shared" si="1"/>
        <v>12</v>
      </c>
    </row>
    <row r="56" spans="1:14" x14ac:dyDescent="0.25">
      <c r="A56">
        <v>2393.06</v>
      </c>
      <c r="B56" s="1" t="s">
        <v>21</v>
      </c>
      <c r="C56" s="1">
        <f t="shared" si="0"/>
        <v>42754</v>
      </c>
      <c r="D56" s="1">
        <v>42729</v>
      </c>
      <c r="E56" s="1">
        <f>B56+13</f>
        <v>42737</v>
      </c>
      <c r="F56" t="s">
        <v>30</v>
      </c>
      <c r="G56" t="s">
        <v>268</v>
      </c>
      <c r="H56" t="s">
        <v>32</v>
      </c>
      <c r="I56" t="s">
        <v>33</v>
      </c>
      <c r="J56">
        <v>70</v>
      </c>
      <c r="M56">
        <v>0</v>
      </c>
      <c r="N56">
        <f t="shared" si="1"/>
        <v>13</v>
      </c>
    </row>
    <row r="57" spans="1:14" x14ac:dyDescent="0.25">
      <c r="A57">
        <v>1311.68</v>
      </c>
      <c r="B57" s="1" t="s">
        <v>7</v>
      </c>
      <c r="C57" s="1">
        <f t="shared" si="0"/>
        <v>42755</v>
      </c>
      <c r="D57" s="1">
        <v>42730</v>
      </c>
      <c r="E57" s="1">
        <f t="shared" ref="E57:E60" si="14">B57+13</f>
        <v>42738</v>
      </c>
      <c r="F57" t="s">
        <v>374</v>
      </c>
      <c r="G57" t="s">
        <v>386</v>
      </c>
      <c r="H57" t="s">
        <v>376</v>
      </c>
      <c r="I57" t="s">
        <v>377</v>
      </c>
      <c r="J57">
        <v>100</v>
      </c>
      <c r="M57">
        <v>0</v>
      </c>
      <c r="N57">
        <f t="shared" si="1"/>
        <v>13</v>
      </c>
    </row>
    <row r="58" spans="1:14" x14ac:dyDescent="0.25">
      <c r="A58">
        <v>1599.2</v>
      </c>
      <c r="B58" s="1" t="s">
        <v>7</v>
      </c>
      <c r="C58" s="1">
        <f t="shared" si="0"/>
        <v>42755</v>
      </c>
      <c r="D58" s="1">
        <v>42730</v>
      </c>
      <c r="E58" s="1">
        <f t="shared" si="14"/>
        <v>42738</v>
      </c>
      <c r="F58" t="s">
        <v>139</v>
      </c>
      <c r="G58" t="s">
        <v>140</v>
      </c>
      <c r="H58" t="s">
        <v>141</v>
      </c>
      <c r="I58" t="s">
        <v>19</v>
      </c>
      <c r="J58">
        <v>100</v>
      </c>
      <c r="M58">
        <v>0</v>
      </c>
      <c r="N58">
        <f t="shared" si="1"/>
        <v>13</v>
      </c>
    </row>
    <row r="59" spans="1:14" x14ac:dyDescent="0.25">
      <c r="A59">
        <v>4721.18</v>
      </c>
      <c r="B59" s="1" t="s">
        <v>8</v>
      </c>
      <c r="C59" s="1">
        <f t="shared" si="0"/>
        <v>42759</v>
      </c>
      <c r="D59" s="1">
        <v>42734</v>
      </c>
      <c r="E59" s="1">
        <f t="shared" si="14"/>
        <v>42742</v>
      </c>
      <c r="F59" t="s">
        <v>374</v>
      </c>
      <c r="G59" t="s">
        <v>390</v>
      </c>
      <c r="H59" t="s">
        <v>376</v>
      </c>
      <c r="I59" t="s">
        <v>377</v>
      </c>
      <c r="J59">
        <v>100</v>
      </c>
      <c r="M59">
        <v>0</v>
      </c>
      <c r="N59">
        <f t="shared" si="1"/>
        <v>13</v>
      </c>
    </row>
    <row r="60" spans="1:14" x14ac:dyDescent="0.25">
      <c r="A60">
        <v>4064.03</v>
      </c>
      <c r="B60" s="1" t="s">
        <v>28</v>
      </c>
      <c r="C60" s="1">
        <f t="shared" si="0"/>
        <v>42737</v>
      </c>
      <c r="D60" s="1">
        <v>42712</v>
      </c>
      <c r="E60" s="1">
        <f t="shared" si="14"/>
        <v>42720</v>
      </c>
      <c r="F60" t="s">
        <v>114</v>
      </c>
      <c r="G60" t="s">
        <v>115</v>
      </c>
      <c r="H60" t="s">
        <v>116</v>
      </c>
      <c r="I60" t="s">
        <v>117</v>
      </c>
      <c r="J60">
        <v>80</v>
      </c>
      <c r="M60">
        <v>0</v>
      </c>
      <c r="N60">
        <f t="shared" si="1"/>
        <v>13</v>
      </c>
    </row>
    <row r="61" spans="1:14" x14ac:dyDescent="0.25">
      <c r="A61">
        <v>4165.53</v>
      </c>
      <c r="B61" s="1" t="s">
        <v>46</v>
      </c>
      <c r="C61" s="1">
        <f t="shared" si="0"/>
        <v>42764</v>
      </c>
      <c r="D61" s="1">
        <v>42739</v>
      </c>
      <c r="E61" s="1">
        <f>B61+14</f>
        <v>42748</v>
      </c>
      <c r="F61" t="s">
        <v>114</v>
      </c>
      <c r="G61" t="s">
        <v>115</v>
      </c>
      <c r="H61" t="s">
        <v>116</v>
      </c>
      <c r="I61" t="s">
        <v>117</v>
      </c>
      <c r="J61">
        <v>80</v>
      </c>
      <c r="M61">
        <v>0</v>
      </c>
      <c r="N61">
        <f t="shared" si="1"/>
        <v>14</v>
      </c>
    </row>
    <row r="62" spans="1:14" x14ac:dyDescent="0.25">
      <c r="A62">
        <v>3956.81</v>
      </c>
      <c r="B62" s="1" t="s">
        <v>82</v>
      </c>
      <c r="C62" s="1">
        <f t="shared" si="0"/>
        <v>42743</v>
      </c>
      <c r="D62" s="1">
        <v>42718</v>
      </c>
      <c r="E62" s="1">
        <f t="shared" ref="E62:E64" si="15">B62+14</f>
        <v>42727</v>
      </c>
      <c r="F62" t="s">
        <v>60</v>
      </c>
      <c r="G62" t="s">
        <v>355</v>
      </c>
      <c r="H62" t="s">
        <v>62</v>
      </c>
      <c r="I62" t="s">
        <v>37</v>
      </c>
      <c r="J62">
        <v>100</v>
      </c>
      <c r="M62">
        <v>0</v>
      </c>
      <c r="N62">
        <f t="shared" si="1"/>
        <v>14</v>
      </c>
    </row>
    <row r="63" spans="1:14" x14ac:dyDescent="0.25">
      <c r="A63">
        <v>5042.03</v>
      </c>
      <c r="B63" s="1" t="s">
        <v>63</v>
      </c>
      <c r="C63" s="1">
        <f t="shared" si="0"/>
        <v>42735</v>
      </c>
      <c r="D63" s="1">
        <v>42711</v>
      </c>
      <c r="E63" s="1">
        <f t="shared" si="15"/>
        <v>42719</v>
      </c>
      <c r="F63" t="s">
        <v>94</v>
      </c>
      <c r="G63" t="s">
        <v>308</v>
      </c>
      <c r="H63" t="s">
        <v>96</v>
      </c>
      <c r="I63" t="s">
        <v>57</v>
      </c>
      <c r="J63">
        <v>40</v>
      </c>
      <c r="M63">
        <v>0</v>
      </c>
      <c r="N63">
        <f t="shared" si="1"/>
        <v>14</v>
      </c>
    </row>
    <row r="64" spans="1:14" x14ac:dyDescent="0.25">
      <c r="A64">
        <v>1425.94</v>
      </c>
      <c r="B64" s="1" t="s">
        <v>54</v>
      </c>
      <c r="C64" s="1">
        <f t="shared" si="0"/>
        <v>42736</v>
      </c>
      <c r="D64" s="1">
        <v>42712</v>
      </c>
      <c r="E64" s="1">
        <f t="shared" si="15"/>
        <v>42720</v>
      </c>
      <c r="F64" t="s">
        <v>118</v>
      </c>
      <c r="G64" t="s">
        <v>119</v>
      </c>
      <c r="H64" t="s">
        <v>120</v>
      </c>
      <c r="I64" t="s">
        <v>49</v>
      </c>
      <c r="J64">
        <v>80</v>
      </c>
      <c r="M64">
        <v>0</v>
      </c>
      <c r="N64">
        <f t="shared" si="1"/>
        <v>14</v>
      </c>
    </row>
    <row r="65" spans="1:14" x14ac:dyDescent="0.25">
      <c r="A65">
        <v>4043.7</v>
      </c>
      <c r="B65" s="1" t="s">
        <v>7</v>
      </c>
      <c r="C65" s="1">
        <f t="shared" si="0"/>
        <v>42755</v>
      </c>
      <c r="D65" s="1">
        <v>42731</v>
      </c>
      <c r="E65" s="1">
        <f>B65+15</f>
        <v>42740</v>
      </c>
      <c r="F65" t="s">
        <v>125</v>
      </c>
      <c r="G65" t="s">
        <v>278</v>
      </c>
      <c r="H65" t="s">
        <v>127</v>
      </c>
      <c r="I65" t="s">
        <v>89</v>
      </c>
      <c r="J65">
        <v>80</v>
      </c>
      <c r="M65">
        <v>0</v>
      </c>
      <c r="N65">
        <f t="shared" si="1"/>
        <v>15</v>
      </c>
    </row>
    <row r="66" spans="1:14" x14ac:dyDescent="0.25">
      <c r="A66">
        <v>1576.99</v>
      </c>
      <c r="B66" s="1" t="s">
        <v>7</v>
      </c>
      <c r="C66" s="1">
        <f t="shared" ref="C66:C129" si="16">B66+30</f>
        <v>42755</v>
      </c>
      <c r="D66" s="1">
        <v>42731</v>
      </c>
      <c r="E66" s="1">
        <f t="shared" ref="E66:E68" si="17">B66+15</f>
        <v>42740</v>
      </c>
      <c r="F66" t="s">
        <v>102</v>
      </c>
      <c r="G66" t="s">
        <v>364</v>
      </c>
      <c r="H66" t="s">
        <v>104</v>
      </c>
      <c r="I66" t="s">
        <v>45</v>
      </c>
      <c r="J66">
        <v>100</v>
      </c>
      <c r="M66">
        <v>0</v>
      </c>
      <c r="N66">
        <f t="shared" si="1"/>
        <v>15</v>
      </c>
    </row>
    <row r="67" spans="1:14" x14ac:dyDescent="0.25">
      <c r="A67">
        <v>2684.62</v>
      </c>
      <c r="B67" s="1" t="s">
        <v>8</v>
      </c>
      <c r="C67" s="1">
        <f t="shared" si="16"/>
        <v>42759</v>
      </c>
      <c r="D67" s="1">
        <v>42735</v>
      </c>
      <c r="E67" s="1">
        <f t="shared" si="17"/>
        <v>42744</v>
      </c>
      <c r="F67" t="s">
        <v>128</v>
      </c>
      <c r="G67" t="s">
        <v>129</v>
      </c>
      <c r="H67" t="s">
        <v>77</v>
      </c>
      <c r="I67" t="s">
        <v>78</v>
      </c>
      <c r="J67">
        <v>100</v>
      </c>
      <c r="M67">
        <v>0</v>
      </c>
      <c r="N67">
        <f t="shared" ref="N67:N130" si="18">E67-B67</f>
        <v>15</v>
      </c>
    </row>
    <row r="68" spans="1:14" x14ac:dyDescent="0.25">
      <c r="A68">
        <v>2227.27</v>
      </c>
      <c r="B68" s="1" t="s">
        <v>46</v>
      </c>
      <c r="C68" s="1">
        <f t="shared" si="16"/>
        <v>42764</v>
      </c>
      <c r="D68" s="1">
        <v>42740</v>
      </c>
      <c r="E68" s="1">
        <f t="shared" si="17"/>
        <v>42749</v>
      </c>
      <c r="F68" t="s">
        <v>105</v>
      </c>
      <c r="G68" t="s">
        <v>106</v>
      </c>
      <c r="H68" t="s">
        <v>107</v>
      </c>
      <c r="I68" t="s">
        <v>19</v>
      </c>
      <c r="J68">
        <v>100</v>
      </c>
      <c r="M68">
        <v>0</v>
      </c>
      <c r="N68">
        <f t="shared" si="18"/>
        <v>15</v>
      </c>
    </row>
    <row r="69" spans="1:14" x14ac:dyDescent="0.25">
      <c r="A69">
        <v>5768.44</v>
      </c>
      <c r="B69" s="1" t="s">
        <v>24</v>
      </c>
      <c r="C69" s="1">
        <f t="shared" si="16"/>
        <v>42744</v>
      </c>
      <c r="D69" s="1">
        <v>42721</v>
      </c>
      <c r="E69" s="1">
        <f>B69+16</f>
        <v>42730</v>
      </c>
      <c r="F69" t="s">
        <v>374</v>
      </c>
      <c r="G69" t="s">
        <v>378</v>
      </c>
      <c r="H69" t="s">
        <v>376</v>
      </c>
      <c r="I69" t="s">
        <v>377</v>
      </c>
      <c r="J69">
        <v>100</v>
      </c>
      <c r="M69">
        <v>0</v>
      </c>
      <c r="N69">
        <f t="shared" si="18"/>
        <v>16</v>
      </c>
    </row>
    <row r="70" spans="1:14" x14ac:dyDescent="0.25">
      <c r="A70">
        <v>2846.43</v>
      </c>
      <c r="B70" s="1" t="s">
        <v>23</v>
      </c>
      <c r="C70" s="1">
        <f t="shared" si="16"/>
        <v>42753</v>
      </c>
      <c r="D70" s="1">
        <v>42730</v>
      </c>
      <c r="E70" s="1">
        <f t="shared" ref="E70:E71" si="19">B70+16</f>
        <v>42739</v>
      </c>
      <c r="F70" t="s">
        <v>118</v>
      </c>
      <c r="G70" t="s">
        <v>119</v>
      </c>
      <c r="H70" t="s">
        <v>120</v>
      </c>
      <c r="I70" t="s">
        <v>49</v>
      </c>
      <c r="J70">
        <v>80</v>
      </c>
      <c r="M70">
        <v>0</v>
      </c>
      <c r="N70">
        <f t="shared" si="18"/>
        <v>16</v>
      </c>
    </row>
    <row r="71" spans="1:14" x14ac:dyDescent="0.25">
      <c r="A71">
        <v>4718</v>
      </c>
      <c r="B71" s="1" t="s">
        <v>38</v>
      </c>
      <c r="C71" s="1">
        <f t="shared" si="16"/>
        <v>42761</v>
      </c>
      <c r="D71" s="1">
        <v>42738</v>
      </c>
      <c r="E71" s="1">
        <f t="shared" si="19"/>
        <v>42747</v>
      </c>
      <c r="F71" t="s">
        <v>90</v>
      </c>
      <c r="G71" t="s">
        <v>223</v>
      </c>
      <c r="H71" t="s">
        <v>92</v>
      </c>
      <c r="I71" t="s">
        <v>45</v>
      </c>
      <c r="J71">
        <v>80</v>
      </c>
      <c r="M71">
        <v>0</v>
      </c>
      <c r="N71">
        <f t="shared" si="18"/>
        <v>16</v>
      </c>
    </row>
    <row r="72" spans="1:14" x14ac:dyDescent="0.25">
      <c r="A72">
        <v>4731.37</v>
      </c>
      <c r="B72" s="1" t="s">
        <v>38</v>
      </c>
      <c r="C72" s="1">
        <f t="shared" si="16"/>
        <v>42761</v>
      </c>
      <c r="D72" s="1">
        <v>42738</v>
      </c>
      <c r="E72" s="1">
        <f>B72+17</f>
        <v>42748</v>
      </c>
      <c r="F72" t="s">
        <v>102</v>
      </c>
      <c r="G72" t="s">
        <v>103</v>
      </c>
      <c r="H72" t="s">
        <v>104</v>
      </c>
      <c r="I72" t="s">
        <v>45</v>
      </c>
      <c r="J72">
        <v>100</v>
      </c>
      <c r="M72">
        <v>0</v>
      </c>
      <c r="N72">
        <f t="shared" si="18"/>
        <v>17</v>
      </c>
    </row>
    <row r="73" spans="1:14" x14ac:dyDescent="0.25">
      <c r="A73">
        <v>1692.99</v>
      </c>
      <c r="B73" s="1" t="s">
        <v>58</v>
      </c>
      <c r="C73" s="1">
        <f t="shared" si="16"/>
        <v>42762</v>
      </c>
      <c r="D73" s="1">
        <v>42739</v>
      </c>
      <c r="E73" s="1">
        <f t="shared" ref="E73:E76" si="20">B73+17</f>
        <v>42749</v>
      </c>
      <c r="F73" t="s">
        <v>105</v>
      </c>
      <c r="G73" t="s">
        <v>106</v>
      </c>
      <c r="H73" t="s">
        <v>107</v>
      </c>
      <c r="I73" t="s">
        <v>19</v>
      </c>
      <c r="J73">
        <v>100</v>
      </c>
      <c r="M73">
        <v>0</v>
      </c>
      <c r="N73">
        <f t="shared" si="18"/>
        <v>17</v>
      </c>
    </row>
    <row r="74" spans="1:14" x14ac:dyDescent="0.25">
      <c r="A74">
        <v>1356.55</v>
      </c>
      <c r="B74" s="1" t="s">
        <v>46</v>
      </c>
      <c r="C74" s="1">
        <f t="shared" si="16"/>
        <v>42764</v>
      </c>
      <c r="D74" s="1">
        <v>42741</v>
      </c>
      <c r="E74" s="1">
        <f t="shared" si="20"/>
        <v>42751</v>
      </c>
      <c r="F74" t="s">
        <v>83</v>
      </c>
      <c r="G74" t="s">
        <v>232</v>
      </c>
      <c r="H74" t="s">
        <v>12</v>
      </c>
      <c r="I74" t="s">
        <v>13</v>
      </c>
      <c r="J74">
        <v>80</v>
      </c>
      <c r="M74">
        <v>0</v>
      </c>
      <c r="N74">
        <f t="shared" si="18"/>
        <v>17</v>
      </c>
    </row>
    <row r="75" spans="1:14" x14ac:dyDescent="0.25">
      <c r="A75">
        <v>2068.4699999999998</v>
      </c>
      <c r="B75" s="1" t="s">
        <v>56</v>
      </c>
      <c r="C75" s="1">
        <f t="shared" si="16"/>
        <v>42738</v>
      </c>
      <c r="D75" s="1">
        <v>42715</v>
      </c>
      <c r="E75" s="1">
        <f t="shared" si="20"/>
        <v>42725</v>
      </c>
      <c r="F75" t="s">
        <v>114</v>
      </c>
      <c r="G75" t="s">
        <v>115</v>
      </c>
      <c r="H75" t="s">
        <v>116</v>
      </c>
      <c r="I75" t="s">
        <v>117</v>
      </c>
      <c r="J75">
        <v>80</v>
      </c>
      <c r="M75">
        <v>0</v>
      </c>
      <c r="N75">
        <f t="shared" si="18"/>
        <v>17</v>
      </c>
    </row>
    <row r="76" spans="1:14" x14ac:dyDescent="0.25">
      <c r="A76">
        <v>741.32</v>
      </c>
      <c r="B76" s="1" t="s">
        <v>25</v>
      </c>
      <c r="C76" s="1">
        <f t="shared" si="16"/>
        <v>42739</v>
      </c>
      <c r="D76" s="1">
        <v>42716</v>
      </c>
      <c r="E76" s="1">
        <f t="shared" si="20"/>
        <v>42726</v>
      </c>
      <c r="F76" t="s">
        <v>125</v>
      </c>
      <c r="G76" t="s">
        <v>290</v>
      </c>
      <c r="H76" t="s">
        <v>127</v>
      </c>
      <c r="I76" t="s">
        <v>89</v>
      </c>
      <c r="J76">
        <v>80</v>
      </c>
      <c r="M76">
        <v>0</v>
      </c>
      <c r="N76">
        <f t="shared" si="18"/>
        <v>17</v>
      </c>
    </row>
    <row r="77" spans="1:14" x14ac:dyDescent="0.25">
      <c r="A77">
        <v>3541.81</v>
      </c>
      <c r="B77" s="1" t="s">
        <v>35</v>
      </c>
      <c r="C77" s="1">
        <f t="shared" si="16"/>
        <v>42740</v>
      </c>
      <c r="D77" s="1">
        <v>42717</v>
      </c>
      <c r="E77" s="1">
        <f>B77+18</f>
        <v>42728</v>
      </c>
      <c r="F77" t="s">
        <v>118</v>
      </c>
      <c r="G77" t="s">
        <v>119</v>
      </c>
      <c r="H77" t="s">
        <v>120</v>
      </c>
      <c r="I77" t="s">
        <v>49</v>
      </c>
      <c r="J77">
        <v>80</v>
      </c>
      <c r="M77">
        <v>0</v>
      </c>
      <c r="N77">
        <f t="shared" si="18"/>
        <v>18</v>
      </c>
    </row>
    <row r="78" spans="1:14" x14ac:dyDescent="0.25">
      <c r="A78">
        <v>3974.48</v>
      </c>
      <c r="B78" s="1" t="s">
        <v>82</v>
      </c>
      <c r="C78" s="1">
        <f t="shared" si="16"/>
        <v>42743</v>
      </c>
      <c r="D78" s="1">
        <v>42720</v>
      </c>
      <c r="E78" s="1">
        <f t="shared" ref="E78:E81" si="21">B78+18</f>
        <v>42731</v>
      </c>
      <c r="F78" t="s">
        <v>145</v>
      </c>
      <c r="G78" t="s">
        <v>146</v>
      </c>
      <c r="H78" t="s">
        <v>147</v>
      </c>
      <c r="I78" t="s">
        <v>49</v>
      </c>
      <c r="J78">
        <v>100</v>
      </c>
      <c r="M78">
        <v>0</v>
      </c>
      <c r="N78">
        <f t="shared" si="18"/>
        <v>18</v>
      </c>
    </row>
    <row r="79" spans="1:14" x14ac:dyDescent="0.25">
      <c r="A79">
        <v>1174.55</v>
      </c>
      <c r="B79" s="1" t="s">
        <v>69</v>
      </c>
      <c r="C79" s="1">
        <f t="shared" si="16"/>
        <v>42749</v>
      </c>
      <c r="D79" s="1">
        <v>42727</v>
      </c>
      <c r="E79" s="1">
        <f t="shared" si="21"/>
        <v>42737</v>
      </c>
      <c r="F79" t="s">
        <v>125</v>
      </c>
      <c r="G79" t="s">
        <v>276</v>
      </c>
      <c r="H79" t="s">
        <v>127</v>
      </c>
      <c r="I79" t="s">
        <v>89</v>
      </c>
      <c r="J79">
        <v>80</v>
      </c>
      <c r="M79">
        <v>0</v>
      </c>
      <c r="N79">
        <f t="shared" si="18"/>
        <v>18</v>
      </c>
    </row>
    <row r="80" spans="1:14" x14ac:dyDescent="0.25">
      <c r="A80">
        <v>2107.6999999999998</v>
      </c>
      <c r="B80" s="1" t="s">
        <v>47</v>
      </c>
      <c r="C80" s="1">
        <f t="shared" si="16"/>
        <v>42752</v>
      </c>
      <c r="D80" s="1">
        <v>42730</v>
      </c>
      <c r="E80" s="1">
        <f t="shared" si="21"/>
        <v>42740</v>
      </c>
      <c r="F80" t="s">
        <v>90</v>
      </c>
      <c r="G80" t="s">
        <v>91</v>
      </c>
      <c r="H80" t="s">
        <v>92</v>
      </c>
      <c r="I80" t="s">
        <v>45</v>
      </c>
      <c r="J80">
        <v>80</v>
      </c>
      <c r="M80">
        <v>0</v>
      </c>
      <c r="N80">
        <f t="shared" si="18"/>
        <v>18</v>
      </c>
    </row>
    <row r="81" spans="1:14" x14ac:dyDescent="0.25">
      <c r="A81">
        <v>6437.05</v>
      </c>
      <c r="B81" s="1" t="s">
        <v>23</v>
      </c>
      <c r="C81" s="1">
        <f t="shared" si="16"/>
        <v>42753</v>
      </c>
      <c r="D81" s="1">
        <v>42731</v>
      </c>
      <c r="E81" s="1">
        <f t="shared" si="21"/>
        <v>42741</v>
      </c>
      <c r="F81" t="s">
        <v>149</v>
      </c>
      <c r="G81" t="s">
        <v>150</v>
      </c>
      <c r="H81" t="s">
        <v>12</v>
      </c>
      <c r="I81" t="s">
        <v>13</v>
      </c>
      <c r="J81">
        <v>100</v>
      </c>
      <c r="M81">
        <v>0</v>
      </c>
      <c r="N81">
        <f t="shared" si="18"/>
        <v>18</v>
      </c>
    </row>
    <row r="82" spans="1:14" x14ac:dyDescent="0.25">
      <c r="A82">
        <v>4271.3</v>
      </c>
      <c r="B82" s="1" t="s">
        <v>11</v>
      </c>
      <c r="C82" s="1">
        <f t="shared" si="16"/>
        <v>42756</v>
      </c>
      <c r="D82" s="1">
        <v>42734</v>
      </c>
      <c r="E82" s="1">
        <f t="shared" ref="E82:E84" si="22">B82+19</f>
        <v>42745</v>
      </c>
      <c r="F82" t="s">
        <v>102</v>
      </c>
      <c r="G82" t="s">
        <v>369</v>
      </c>
      <c r="H82" t="s">
        <v>104</v>
      </c>
      <c r="I82" t="s">
        <v>45</v>
      </c>
      <c r="J82">
        <v>100</v>
      </c>
      <c r="M82">
        <v>0</v>
      </c>
      <c r="N82">
        <f t="shared" si="18"/>
        <v>19</v>
      </c>
    </row>
    <row r="83" spans="1:14" x14ac:dyDescent="0.25">
      <c r="A83">
        <v>504.64</v>
      </c>
      <c r="B83" s="1" t="s">
        <v>22</v>
      </c>
      <c r="C83" s="1">
        <f t="shared" si="16"/>
        <v>42757</v>
      </c>
      <c r="D83" s="1">
        <v>42735</v>
      </c>
      <c r="E83" s="1">
        <f t="shared" si="22"/>
        <v>42746</v>
      </c>
      <c r="F83" t="s">
        <v>128</v>
      </c>
      <c r="G83" t="s">
        <v>129</v>
      </c>
      <c r="H83" t="s">
        <v>77</v>
      </c>
      <c r="I83" t="s">
        <v>78</v>
      </c>
      <c r="J83">
        <v>100</v>
      </c>
      <c r="M83">
        <v>0</v>
      </c>
      <c r="N83">
        <f t="shared" si="18"/>
        <v>19</v>
      </c>
    </row>
    <row r="84" spans="1:14" x14ac:dyDescent="0.25">
      <c r="A84">
        <v>3557.72</v>
      </c>
      <c r="B84" s="1" t="s">
        <v>38</v>
      </c>
      <c r="C84" s="1">
        <f t="shared" si="16"/>
        <v>42761</v>
      </c>
      <c r="D84" s="1">
        <v>42739</v>
      </c>
      <c r="E84" s="1">
        <f t="shared" si="22"/>
        <v>42750</v>
      </c>
      <c r="F84" t="s">
        <v>30</v>
      </c>
      <c r="G84" t="s">
        <v>262</v>
      </c>
      <c r="H84" t="s">
        <v>32</v>
      </c>
      <c r="I84" t="s">
        <v>33</v>
      </c>
      <c r="J84">
        <v>70</v>
      </c>
      <c r="M84">
        <v>0</v>
      </c>
      <c r="N84">
        <f t="shared" si="18"/>
        <v>19</v>
      </c>
    </row>
    <row r="85" spans="1:14" x14ac:dyDescent="0.25">
      <c r="A85">
        <v>5748.78</v>
      </c>
      <c r="B85" s="1" t="s">
        <v>14</v>
      </c>
      <c r="C85" s="1">
        <f t="shared" si="16"/>
        <v>42763</v>
      </c>
      <c r="D85" s="1">
        <v>42741</v>
      </c>
      <c r="E85" s="1">
        <f t="shared" ref="E85:E89" si="23">B85+22</f>
        <v>42755</v>
      </c>
      <c r="F85" t="s">
        <v>374</v>
      </c>
      <c r="G85" t="s">
        <v>391</v>
      </c>
      <c r="H85" t="s">
        <v>376</v>
      </c>
      <c r="I85" t="s">
        <v>377</v>
      </c>
      <c r="J85">
        <v>100</v>
      </c>
      <c r="M85">
        <v>0</v>
      </c>
      <c r="N85">
        <f t="shared" si="18"/>
        <v>22</v>
      </c>
    </row>
    <row r="86" spans="1:14" x14ac:dyDescent="0.25">
      <c r="A86">
        <v>5659.96</v>
      </c>
      <c r="B86" s="1" t="s">
        <v>28</v>
      </c>
      <c r="C86" s="1">
        <f t="shared" si="16"/>
        <v>42737</v>
      </c>
      <c r="D86" s="1">
        <v>42715</v>
      </c>
      <c r="E86" s="1">
        <f t="shared" si="23"/>
        <v>42729</v>
      </c>
      <c r="F86" t="s">
        <v>118</v>
      </c>
      <c r="G86" t="s">
        <v>119</v>
      </c>
      <c r="H86" t="s">
        <v>120</v>
      </c>
      <c r="I86" t="s">
        <v>49</v>
      </c>
      <c r="J86">
        <v>80</v>
      </c>
      <c r="M86">
        <v>0</v>
      </c>
      <c r="N86">
        <f t="shared" si="18"/>
        <v>22</v>
      </c>
    </row>
    <row r="87" spans="1:14" x14ac:dyDescent="0.25">
      <c r="A87">
        <v>3377.85</v>
      </c>
      <c r="B87" s="1" t="s">
        <v>46</v>
      </c>
      <c r="C87" s="1">
        <f t="shared" si="16"/>
        <v>42764</v>
      </c>
      <c r="D87" s="1">
        <v>42742</v>
      </c>
      <c r="E87" s="1">
        <f t="shared" si="23"/>
        <v>42756</v>
      </c>
      <c r="F87" t="s">
        <v>112</v>
      </c>
      <c r="G87" t="s">
        <v>258</v>
      </c>
      <c r="H87" t="s">
        <v>64</v>
      </c>
      <c r="I87" t="s">
        <v>19</v>
      </c>
      <c r="J87">
        <v>30</v>
      </c>
      <c r="M87">
        <v>0</v>
      </c>
      <c r="N87">
        <f t="shared" si="18"/>
        <v>22</v>
      </c>
    </row>
    <row r="88" spans="1:14" x14ac:dyDescent="0.25">
      <c r="A88">
        <v>5499.51</v>
      </c>
      <c r="B88" s="1" t="s">
        <v>29</v>
      </c>
      <c r="C88" s="1">
        <f t="shared" si="16"/>
        <v>42741</v>
      </c>
      <c r="D88" s="1">
        <v>42719</v>
      </c>
      <c r="E88" s="1">
        <f t="shared" si="23"/>
        <v>42733</v>
      </c>
      <c r="F88" t="s">
        <v>83</v>
      </c>
      <c r="G88" t="s">
        <v>234</v>
      </c>
      <c r="H88" t="s">
        <v>12</v>
      </c>
      <c r="I88" t="s">
        <v>13</v>
      </c>
      <c r="J88">
        <v>80</v>
      </c>
      <c r="M88">
        <v>0</v>
      </c>
      <c r="N88">
        <f t="shared" si="18"/>
        <v>22</v>
      </c>
    </row>
    <row r="89" spans="1:14" x14ac:dyDescent="0.25">
      <c r="A89">
        <v>1315.6</v>
      </c>
      <c r="B89" s="1" t="s">
        <v>63</v>
      </c>
      <c r="C89" s="1">
        <f t="shared" si="16"/>
        <v>42735</v>
      </c>
      <c r="D89" s="1">
        <v>42714</v>
      </c>
      <c r="E89" s="1">
        <f t="shared" si="23"/>
        <v>42727</v>
      </c>
      <c r="F89" t="s">
        <v>125</v>
      </c>
      <c r="G89" t="s">
        <v>283</v>
      </c>
      <c r="H89" t="s">
        <v>127</v>
      </c>
      <c r="I89" t="s">
        <v>89</v>
      </c>
      <c r="J89">
        <v>80</v>
      </c>
      <c r="M89">
        <v>0</v>
      </c>
      <c r="N89">
        <f t="shared" si="18"/>
        <v>22</v>
      </c>
    </row>
    <row r="90" spans="1:14" x14ac:dyDescent="0.25">
      <c r="A90">
        <v>914.99</v>
      </c>
      <c r="B90" s="1" t="s">
        <v>59</v>
      </c>
      <c r="C90" s="1">
        <f t="shared" si="16"/>
        <v>42751</v>
      </c>
      <c r="D90" s="1">
        <v>42730</v>
      </c>
      <c r="E90" s="1">
        <f>B90+23</f>
        <v>42744</v>
      </c>
      <c r="F90" t="s">
        <v>75</v>
      </c>
      <c r="G90" t="s">
        <v>303</v>
      </c>
      <c r="H90" t="s">
        <v>77</v>
      </c>
      <c r="I90" t="s">
        <v>78</v>
      </c>
      <c r="J90">
        <v>90</v>
      </c>
      <c r="M90">
        <v>0</v>
      </c>
      <c r="N90">
        <f t="shared" si="18"/>
        <v>23</v>
      </c>
    </row>
    <row r="91" spans="1:14" x14ac:dyDescent="0.25">
      <c r="A91">
        <v>3247.73</v>
      </c>
      <c r="B91" s="1" t="s">
        <v>73</v>
      </c>
      <c r="C91" s="1">
        <f t="shared" si="16"/>
        <v>42760</v>
      </c>
      <c r="D91" s="1">
        <v>42739</v>
      </c>
      <c r="E91" s="1">
        <f t="shared" ref="E91:E100" si="24">B91+23</f>
        <v>42753</v>
      </c>
      <c r="F91" t="s">
        <v>60</v>
      </c>
      <c r="G91" t="s">
        <v>360</v>
      </c>
      <c r="H91" t="s">
        <v>62</v>
      </c>
      <c r="I91" t="s">
        <v>37</v>
      </c>
      <c r="J91">
        <v>100</v>
      </c>
      <c r="M91">
        <v>0</v>
      </c>
      <c r="N91">
        <f t="shared" si="18"/>
        <v>23</v>
      </c>
    </row>
    <row r="92" spans="1:14" x14ac:dyDescent="0.25">
      <c r="A92">
        <v>1148.81</v>
      </c>
      <c r="B92" s="1" t="s">
        <v>46</v>
      </c>
      <c r="C92" s="1">
        <f t="shared" si="16"/>
        <v>42764</v>
      </c>
      <c r="D92" s="1">
        <v>42743</v>
      </c>
      <c r="E92" s="1">
        <f t="shared" si="24"/>
        <v>42757</v>
      </c>
      <c r="F92" t="s">
        <v>112</v>
      </c>
      <c r="G92" t="s">
        <v>255</v>
      </c>
      <c r="H92" t="s">
        <v>64</v>
      </c>
      <c r="I92" t="s">
        <v>19</v>
      </c>
      <c r="J92">
        <v>30</v>
      </c>
      <c r="M92">
        <v>0</v>
      </c>
      <c r="N92">
        <f t="shared" si="18"/>
        <v>23</v>
      </c>
    </row>
    <row r="93" spans="1:14" x14ac:dyDescent="0.25">
      <c r="A93">
        <v>6214.82</v>
      </c>
      <c r="B93" s="1" t="s">
        <v>25</v>
      </c>
      <c r="C93" s="1">
        <f t="shared" si="16"/>
        <v>42739</v>
      </c>
      <c r="D93" s="1">
        <v>42718</v>
      </c>
      <c r="E93" s="1">
        <f t="shared" si="24"/>
        <v>42732</v>
      </c>
      <c r="F93" t="s">
        <v>123</v>
      </c>
      <c r="G93" t="s">
        <v>321</v>
      </c>
      <c r="H93" t="s">
        <v>100</v>
      </c>
      <c r="I93" t="s">
        <v>81</v>
      </c>
      <c r="J93">
        <v>90</v>
      </c>
      <c r="M93">
        <v>0</v>
      </c>
      <c r="N93">
        <f t="shared" si="18"/>
        <v>23</v>
      </c>
    </row>
    <row r="94" spans="1:14" x14ac:dyDescent="0.25">
      <c r="A94">
        <v>2914.97</v>
      </c>
      <c r="B94" s="1" t="s">
        <v>29</v>
      </c>
      <c r="C94" s="1">
        <f t="shared" si="16"/>
        <v>42741</v>
      </c>
      <c r="D94" s="1">
        <v>42720</v>
      </c>
      <c r="E94" s="1">
        <f t="shared" si="24"/>
        <v>42734</v>
      </c>
      <c r="F94" t="s">
        <v>16</v>
      </c>
      <c r="G94" t="s">
        <v>332</v>
      </c>
      <c r="H94" t="s">
        <v>18</v>
      </c>
      <c r="I94" t="s">
        <v>19</v>
      </c>
      <c r="J94">
        <v>90</v>
      </c>
      <c r="M94">
        <v>0</v>
      </c>
      <c r="N94">
        <f t="shared" si="18"/>
        <v>23</v>
      </c>
    </row>
    <row r="95" spans="1:14" x14ac:dyDescent="0.25">
      <c r="A95">
        <v>5118.07</v>
      </c>
      <c r="B95" s="1" t="s">
        <v>82</v>
      </c>
      <c r="C95" s="1">
        <f t="shared" si="16"/>
        <v>42743</v>
      </c>
      <c r="D95" s="1">
        <v>42722</v>
      </c>
      <c r="E95" s="1">
        <f t="shared" si="24"/>
        <v>42736</v>
      </c>
      <c r="F95" t="s">
        <v>108</v>
      </c>
      <c r="G95" t="s">
        <v>109</v>
      </c>
      <c r="H95" t="s">
        <v>110</v>
      </c>
      <c r="I95" t="s">
        <v>87</v>
      </c>
      <c r="J95">
        <v>30</v>
      </c>
      <c r="M95">
        <v>0</v>
      </c>
      <c r="N95">
        <f t="shared" si="18"/>
        <v>23</v>
      </c>
    </row>
    <row r="96" spans="1:14" x14ac:dyDescent="0.25">
      <c r="A96">
        <v>616.38</v>
      </c>
      <c r="B96" s="1" t="s">
        <v>51</v>
      </c>
      <c r="C96" s="1">
        <f t="shared" si="16"/>
        <v>42745</v>
      </c>
      <c r="D96" s="1">
        <v>42725</v>
      </c>
      <c r="E96" s="1">
        <f t="shared" si="24"/>
        <v>42738</v>
      </c>
      <c r="F96" t="s">
        <v>374</v>
      </c>
      <c r="G96" t="s">
        <v>387</v>
      </c>
      <c r="H96" t="s">
        <v>376</v>
      </c>
      <c r="I96" t="s">
        <v>377</v>
      </c>
      <c r="J96">
        <v>100</v>
      </c>
      <c r="M96">
        <v>0</v>
      </c>
      <c r="N96">
        <f t="shared" si="18"/>
        <v>23</v>
      </c>
    </row>
    <row r="97" spans="1:14" x14ac:dyDescent="0.25">
      <c r="A97">
        <v>6548.87</v>
      </c>
      <c r="B97" s="1" t="s">
        <v>44</v>
      </c>
      <c r="C97" s="1">
        <f t="shared" si="16"/>
        <v>42750</v>
      </c>
      <c r="D97" s="1">
        <v>42730</v>
      </c>
      <c r="E97" s="1">
        <f t="shared" si="24"/>
        <v>42743</v>
      </c>
      <c r="F97" t="s">
        <v>374</v>
      </c>
      <c r="G97" t="s">
        <v>383</v>
      </c>
      <c r="H97" t="s">
        <v>376</v>
      </c>
      <c r="I97" t="s">
        <v>377</v>
      </c>
      <c r="J97">
        <v>100</v>
      </c>
      <c r="M97">
        <v>0</v>
      </c>
      <c r="N97">
        <f t="shared" si="18"/>
        <v>23</v>
      </c>
    </row>
    <row r="98" spans="1:14" x14ac:dyDescent="0.25">
      <c r="A98">
        <v>2893.94</v>
      </c>
      <c r="B98" s="1" t="s">
        <v>44</v>
      </c>
      <c r="C98" s="1">
        <f t="shared" si="16"/>
        <v>42750</v>
      </c>
      <c r="D98" s="1">
        <v>42730</v>
      </c>
      <c r="E98" s="1">
        <f t="shared" si="24"/>
        <v>42743</v>
      </c>
      <c r="F98" t="s">
        <v>108</v>
      </c>
      <c r="G98" t="s">
        <v>109</v>
      </c>
      <c r="H98" t="s">
        <v>110</v>
      </c>
      <c r="I98" t="s">
        <v>87</v>
      </c>
      <c r="J98">
        <v>30</v>
      </c>
      <c r="M98">
        <v>0</v>
      </c>
      <c r="N98">
        <f t="shared" si="18"/>
        <v>23</v>
      </c>
    </row>
    <row r="99" spans="1:14" x14ac:dyDescent="0.25">
      <c r="A99">
        <v>3744.73</v>
      </c>
      <c r="B99" s="1" t="s">
        <v>59</v>
      </c>
      <c r="C99" s="1">
        <f t="shared" si="16"/>
        <v>42751</v>
      </c>
      <c r="D99" s="1">
        <v>42731</v>
      </c>
      <c r="E99" s="1">
        <f t="shared" si="24"/>
        <v>42744</v>
      </c>
      <c r="F99" t="s">
        <v>132</v>
      </c>
      <c r="G99" t="s">
        <v>133</v>
      </c>
      <c r="H99" t="s">
        <v>9</v>
      </c>
      <c r="I99" t="s">
        <v>10</v>
      </c>
      <c r="J99">
        <v>80</v>
      </c>
      <c r="M99">
        <v>0</v>
      </c>
      <c r="N99">
        <f t="shared" si="18"/>
        <v>23</v>
      </c>
    </row>
    <row r="100" spans="1:14" x14ac:dyDescent="0.25">
      <c r="A100">
        <v>1389.48</v>
      </c>
      <c r="B100" s="1" t="s">
        <v>21</v>
      </c>
      <c r="C100" s="1">
        <f t="shared" si="16"/>
        <v>42754</v>
      </c>
      <c r="D100" s="1">
        <v>42734</v>
      </c>
      <c r="E100" s="1">
        <f t="shared" si="24"/>
        <v>42747</v>
      </c>
      <c r="F100" t="s">
        <v>40</v>
      </c>
      <c r="G100" t="s">
        <v>41</v>
      </c>
      <c r="H100" t="s">
        <v>42</v>
      </c>
      <c r="I100" t="s">
        <v>43</v>
      </c>
      <c r="J100">
        <v>80</v>
      </c>
      <c r="M100">
        <v>0</v>
      </c>
      <c r="N100">
        <f t="shared" si="18"/>
        <v>23</v>
      </c>
    </row>
    <row r="101" spans="1:14" x14ac:dyDescent="0.25">
      <c r="A101">
        <v>4403.6099999999997</v>
      </c>
      <c r="B101" s="1" t="s">
        <v>7</v>
      </c>
      <c r="C101" s="1">
        <f t="shared" si="16"/>
        <v>42755</v>
      </c>
      <c r="D101" s="1">
        <v>42735</v>
      </c>
      <c r="E101" s="1">
        <f t="shared" ref="E101:E120" si="25">B101+24</f>
        <v>42749</v>
      </c>
      <c r="F101" t="s">
        <v>128</v>
      </c>
      <c r="G101" t="s">
        <v>129</v>
      </c>
      <c r="H101" t="s">
        <v>77</v>
      </c>
      <c r="I101" t="s">
        <v>78</v>
      </c>
      <c r="J101">
        <v>100</v>
      </c>
      <c r="M101">
        <v>0</v>
      </c>
      <c r="N101">
        <f t="shared" si="18"/>
        <v>24</v>
      </c>
    </row>
    <row r="102" spans="1:14" x14ac:dyDescent="0.25">
      <c r="A102">
        <v>3573.32</v>
      </c>
      <c r="B102" s="1" t="s">
        <v>8</v>
      </c>
      <c r="C102" s="1">
        <f t="shared" si="16"/>
        <v>42759</v>
      </c>
      <c r="D102" s="1">
        <v>42739</v>
      </c>
      <c r="E102" s="1">
        <f t="shared" si="25"/>
        <v>42753</v>
      </c>
      <c r="F102" t="s">
        <v>139</v>
      </c>
      <c r="G102" t="s">
        <v>140</v>
      </c>
      <c r="H102" t="s">
        <v>141</v>
      </c>
      <c r="I102" t="s">
        <v>19</v>
      </c>
      <c r="J102">
        <v>100</v>
      </c>
      <c r="M102">
        <v>0</v>
      </c>
      <c r="N102">
        <f t="shared" si="18"/>
        <v>24</v>
      </c>
    </row>
    <row r="103" spans="1:14" x14ac:dyDescent="0.25">
      <c r="A103">
        <v>1875.83</v>
      </c>
      <c r="B103" s="1" t="s">
        <v>58</v>
      </c>
      <c r="C103" s="1">
        <f t="shared" si="16"/>
        <v>42762</v>
      </c>
      <c r="D103" s="1">
        <v>42742</v>
      </c>
      <c r="E103" s="1">
        <f t="shared" si="25"/>
        <v>42756</v>
      </c>
      <c r="F103" t="s">
        <v>145</v>
      </c>
      <c r="G103" t="s">
        <v>343</v>
      </c>
      <c r="H103" t="s">
        <v>147</v>
      </c>
      <c r="I103" t="s">
        <v>49</v>
      </c>
      <c r="J103">
        <v>100</v>
      </c>
      <c r="M103">
        <v>0</v>
      </c>
      <c r="N103">
        <f t="shared" si="18"/>
        <v>24</v>
      </c>
    </row>
    <row r="104" spans="1:14" x14ac:dyDescent="0.25">
      <c r="A104">
        <v>4169.6499999999996</v>
      </c>
      <c r="B104" s="1" t="s">
        <v>14</v>
      </c>
      <c r="C104" s="1">
        <f t="shared" si="16"/>
        <v>42763</v>
      </c>
      <c r="D104" s="1">
        <v>42743</v>
      </c>
      <c r="E104" s="1">
        <f t="shared" si="25"/>
        <v>42757</v>
      </c>
      <c r="F104" t="s">
        <v>30</v>
      </c>
      <c r="G104" t="s">
        <v>270</v>
      </c>
      <c r="H104" t="s">
        <v>32</v>
      </c>
      <c r="I104" t="s">
        <v>33</v>
      </c>
      <c r="J104">
        <v>70</v>
      </c>
      <c r="M104">
        <v>0</v>
      </c>
      <c r="N104">
        <f t="shared" si="18"/>
        <v>24</v>
      </c>
    </row>
    <row r="105" spans="1:14" x14ac:dyDescent="0.25">
      <c r="A105">
        <v>1150.0999999999999</v>
      </c>
      <c r="B105" s="1" t="s">
        <v>56</v>
      </c>
      <c r="C105" s="1">
        <f t="shared" si="16"/>
        <v>42738</v>
      </c>
      <c r="D105" s="1">
        <v>42718</v>
      </c>
      <c r="E105" s="1">
        <f t="shared" si="25"/>
        <v>42732</v>
      </c>
      <c r="F105" t="s">
        <v>75</v>
      </c>
      <c r="G105" t="s">
        <v>76</v>
      </c>
      <c r="H105" t="s">
        <v>77</v>
      </c>
      <c r="I105" t="s">
        <v>78</v>
      </c>
      <c r="J105">
        <v>90</v>
      </c>
      <c r="M105">
        <v>0</v>
      </c>
      <c r="N105">
        <f t="shared" si="18"/>
        <v>24</v>
      </c>
    </row>
    <row r="106" spans="1:14" x14ac:dyDescent="0.25">
      <c r="A106">
        <v>2768.68</v>
      </c>
      <c r="B106" s="1" t="s">
        <v>29</v>
      </c>
      <c r="C106" s="1">
        <f t="shared" si="16"/>
        <v>42741</v>
      </c>
      <c r="D106" s="1">
        <v>42721</v>
      </c>
      <c r="E106" s="1">
        <f t="shared" si="25"/>
        <v>42735</v>
      </c>
      <c r="F106" t="s">
        <v>374</v>
      </c>
      <c r="G106" t="s">
        <v>392</v>
      </c>
      <c r="H106" t="s">
        <v>376</v>
      </c>
      <c r="I106" t="s">
        <v>377</v>
      </c>
      <c r="J106">
        <v>100</v>
      </c>
      <c r="M106">
        <v>0</v>
      </c>
      <c r="N106">
        <f t="shared" si="18"/>
        <v>24</v>
      </c>
    </row>
    <row r="107" spans="1:14" x14ac:dyDescent="0.25">
      <c r="A107">
        <v>4457.34</v>
      </c>
      <c r="B107" s="1" t="s">
        <v>51</v>
      </c>
      <c r="C107" s="1">
        <f t="shared" si="16"/>
        <v>42745</v>
      </c>
      <c r="D107" s="1">
        <v>42726</v>
      </c>
      <c r="E107" s="1">
        <f t="shared" si="25"/>
        <v>42739</v>
      </c>
      <c r="F107" t="s">
        <v>30</v>
      </c>
      <c r="G107" t="s">
        <v>263</v>
      </c>
      <c r="H107" t="s">
        <v>32</v>
      </c>
      <c r="I107" t="s">
        <v>33</v>
      </c>
      <c r="J107">
        <v>70</v>
      </c>
      <c r="M107">
        <v>0</v>
      </c>
      <c r="N107">
        <f t="shared" si="18"/>
        <v>24</v>
      </c>
    </row>
    <row r="108" spans="1:14" x14ac:dyDescent="0.25">
      <c r="A108">
        <v>2932.59</v>
      </c>
      <c r="B108" s="1" t="s">
        <v>44</v>
      </c>
      <c r="C108" s="1">
        <f t="shared" si="16"/>
        <v>42750</v>
      </c>
      <c r="D108" s="1">
        <v>42731</v>
      </c>
      <c r="E108" s="1">
        <f t="shared" si="25"/>
        <v>42744</v>
      </c>
      <c r="F108" t="s">
        <v>132</v>
      </c>
      <c r="G108" t="s">
        <v>133</v>
      </c>
      <c r="H108" t="s">
        <v>9</v>
      </c>
      <c r="I108" t="s">
        <v>10</v>
      </c>
      <c r="J108">
        <v>80</v>
      </c>
      <c r="M108">
        <v>0</v>
      </c>
      <c r="N108">
        <f t="shared" si="18"/>
        <v>24</v>
      </c>
    </row>
    <row r="109" spans="1:14" x14ac:dyDescent="0.25">
      <c r="A109">
        <v>1573.69</v>
      </c>
      <c r="B109" s="1" t="s">
        <v>54</v>
      </c>
      <c r="C109" s="1">
        <f t="shared" si="16"/>
        <v>42736</v>
      </c>
      <c r="D109" s="1">
        <v>42717</v>
      </c>
      <c r="E109" s="1">
        <f t="shared" si="25"/>
        <v>42730</v>
      </c>
      <c r="F109" t="s">
        <v>145</v>
      </c>
      <c r="G109" t="s">
        <v>347</v>
      </c>
      <c r="H109" t="s">
        <v>147</v>
      </c>
      <c r="I109" t="s">
        <v>49</v>
      </c>
      <c r="J109">
        <v>100</v>
      </c>
      <c r="M109">
        <v>0</v>
      </c>
      <c r="N109">
        <f t="shared" si="18"/>
        <v>24</v>
      </c>
    </row>
    <row r="110" spans="1:14" x14ac:dyDescent="0.25">
      <c r="A110">
        <v>936.26</v>
      </c>
      <c r="B110" s="1" t="s">
        <v>7</v>
      </c>
      <c r="C110" s="1">
        <f t="shared" si="16"/>
        <v>42755</v>
      </c>
      <c r="D110" s="1">
        <v>42736</v>
      </c>
      <c r="E110" s="1">
        <f t="shared" si="25"/>
        <v>42749</v>
      </c>
      <c r="F110" t="s">
        <v>60</v>
      </c>
      <c r="G110" t="s">
        <v>358</v>
      </c>
      <c r="H110" t="s">
        <v>62</v>
      </c>
      <c r="I110" t="s">
        <v>37</v>
      </c>
      <c r="J110">
        <v>100</v>
      </c>
      <c r="M110">
        <v>0</v>
      </c>
      <c r="N110">
        <f t="shared" si="18"/>
        <v>24</v>
      </c>
    </row>
    <row r="111" spans="1:14" x14ac:dyDescent="0.25">
      <c r="A111">
        <v>745.43</v>
      </c>
      <c r="B111" s="1" t="s">
        <v>58</v>
      </c>
      <c r="C111" s="1">
        <f t="shared" si="16"/>
        <v>42762</v>
      </c>
      <c r="D111" s="1">
        <v>42743</v>
      </c>
      <c r="E111" s="1">
        <f t="shared" si="25"/>
        <v>42756</v>
      </c>
      <c r="F111" t="s">
        <v>123</v>
      </c>
      <c r="G111" t="s">
        <v>316</v>
      </c>
      <c r="H111" t="s">
        <v>100</v>
      </c>
      <c r="I111" t="s">
        <v>81</v>
      </c>
      <c r="J111">
        <v>90</v>
      </c>
      <c r="M111">
        <v>0</v>
      </c>
      <c r="N111">
        <f t="shared" si="18"/>
        <v>24</v>
      </c>
    </row>
    <row r="112" spans="1:14" x14ac:dyDescent="0.25">
      <c r="A112">
        <v>1229.04</v>
      </c>
      <c r="B112" s="1" t="s">
        <v>46</v>
      </c>
      <c r="C112" s="1">
        <f t="shared" si="16"/>
        <v>42764</v>
      </c>
      <c r="D112" s="1">
        <v>42745</v>
      </c>
      <c r="E112" s="1">
        <f t="shared" si="25"/>
        <v>42758</v>
      </c>
      <c r="F112" t="s">
        <v>149</v>
      </c>
      <c r="G112" t="s">
        <v>150</v>
      </c>
      <c r="H112" t="s">
        <v>12</v>
      </c>
      <c r="I112" t="s">
        <v>13</v>
      </c>
      <c r="J112">
        <v>100</v>
      </c>
      <c r="M112">
        <v>0</v>
      </c>
      <c r="N112">
        <f t="shared" si="18"/>
        <v>24</v>
      </c>
    </row>
    <row r="113" spans="1:14" x14ac:dyDescent="0.25">
      <c r="A113">
        <v>3194.24</v>
      </c>
      <c r="B113" s="1" t="s">
        <v>25</v>
      </c>
      <c r="C113" s="1">
        <f t="shared" si="16"/>
        <v>42739</v>
      </c>
      <c r="D113" s="1">
        <v>42720</v>
      </c>
      <c r="E113" s="1">
        <f t="shared" si="25"/>
        <v>42733</v>
      </c>
      <c r="F113" t="s">
        <v>16</v>
      </c>
      <c r="G113" t="s">
        <v>328</v>
      </c>
      <c r="H113" t="s">
        <v>18</v>
      </c>
      <c r="I113" t="s">
        <v>19</v>
      </c>
      <c r="J113">
        <v>90</v>
      </c>
      <c r="M113">
        <v>0</v>
      </c>
      <c r="N113">
        <f t="shared" si="18"/>
        <v>24</v>
      </c>
    </row>
    <row r="114" spans="1:14" x14ac:dyDescent="0.25">
      <c r="A114">
        <v>2646.21</v>
      </c>
      <c r="B114" s="1" t="s">
        <v>34</v>
      </c>
      <c r="C114" s="1">
        <f t="shared" si="16"/>
        <v>42742</v>
      </c>
      <c r="D114" s="1">
        <v>42723</v>
      </c>
      <c r="E114" s="1">
        <f t="shared" si="25"/>
        <v>42736</v>
      </c>
      <c r="F114" t="s">
        <v>130</v>
      </c>
      <c r="G114" t="s">
        <v>131</v>
      </c>
      <c r="H114" t="s">
        <v>70</v>
      </c>
      <c r="I114" t="s">
        <v>71</v>
      </c>
      <c r="J114">
        <v>90</v>
      </c>
      <c r="M114">
        <v>0</v>
      </c>
      <c r="N114">
        <f t="shared" si="18"/>
        <v>24</v>
      </c>
    </row>
    <row r="115" spans="1:14" x14ac:dyDescent="0.25">
      <c r="A115">
        <v>5764.67</v>
      </c>
      <c r="B115" s="1" t="s">
        <v>82</v>
      </c>
      <c r="C115" s="1">
        <f t="shared" si="16"/>
        <v>42743</v>
      </c>
      <c r="D115" s="1">
        <v>42724</v>
      </c>
      <c r="E115" s="1">
        <f t="shared" si="25"/>
        <v>42737</v>
      </c>
      <c r="F115" t="s">
        <v>118</v>
      </c>
      <c r="G115" t="s">
        <v>119</v>
      </c>
      <c r="H115" t="s">
        <v>120</v>
      </c>
      <c r="I115" t="s">
        <v>49</v>
      </c>
      <c r="J115">
        <v>80</v>
      </c>
      <c r="M115">
        <v>0</v>
      </c>
      <c r="N115">
        <f t="shared" si="18"/>
        <v>24</v>
      </c>
    </row>
    <row r="116" spans="1:14" x14ac:dyDescent="0.25">
      <c r="A116">
        <v>1221.1199999999999</v>
      </c>
      <c r="B116" s="1" t="s">
        <v>51</v>
      </c>
      <c r="C116" s="1">
        <f t="shared" si="16"/>
        <v>42745</v>
      </c>
      <c r="D116" s="1">
        <v>42727</v>
      </c>
      <c r="E116" s="1">
        <f t="shared" si="25"/>
        <v>42739</v>
      </c>
      <c r="F116" t="s">
        <v>145</v>
      </c>
      <c r="G116" t="s">
        <v>339</v>
      </c>
      <c r="H116" t="s">
        <v>147</v>
      </c>
      <c r="I116" t="s">
        <v>49</v>
      </c>
      <c r="J116">
        <v>100</v>
      </c>
      <c r="M116">
        <v>0</v>
      </c>
      <c r="N116">
        <f t="shared" si="18"/>
        <v>24</v>
      </c>
    </row>
    <row r="117" spans="1:14" x14ac:dyDescent="0.25">
      <c r="A117">
        <v>6266.03</v>
      </c>
      <c r="B117" s="1" t="s">
        <v>69</v>
      </c>
      <c r="C117" s="1">
        <f t="shared" si="16"/>
        <v>42749</v>
      </c>
      <c r="D117" s="1">
        <v>42731</v>
      </c>
      <c r="E117" s="1">
        <f t="shared" si="25"/>
        <v>42743</v>
      </c>
      <c r="F117" t="s">
        <v>374</v>
      </c>
      <c r="G117" t="s">
        <v>380</v>
      </c>
      <c r="H117" t="s">
        <v>376</v>
      </c>
      <c r="I117" t="s">
        <v>377</v>
      </c>
      <c r="J117">
        <v>100</v>
      </c>
      <c r="M117">
        <v>0</v>
      </c>
      <c r="N117">
        <f t="shared" si="18"/>
        <v>24</v>
      </c>
    </row>
    <row r="118" spans="1:14" x14ac:dyDescent="0.25">
      <c r="A118">
        <v>6413.16</v>
      </c>
      <c r="B118" s="1" t="s">
        <v>47</v>
      </c>
      <c r="C118" s="1">
        <f t="shared" si="16"/>
        <v>42752</v>
      </c>
      <c r="D118" s="1">
        <v>42734</v>
      </c>
      <c r="E118" s="1">
        <f t="shared" si="25"/>
        <v>42746</v>
      </c>
      <c r="F118" t="s">
        <v>108</v>
      </c>
      <c r="G118" t="s">
        <v>109</v>
      </c>
      <c r="H118" t="s">
        <v>110</v>
      </c>
      <c r="I118" t="s">
        <v>87</v>
      </c>
      <c r="J118">
        <v>30</v>
      </c>
      <c r="M118">
        <v>0</v>
      </c>
      <c r="N118">
        <f t="shared" si="18"/>
        <v>24</v>
      </c>
    </row>
    <row r="119" spans="1:14" x14ac:dyDescent="0.25">
      <c r="A119">
        <v>5674.79</v>
      </c>
      <c r="B119" s="1" t="s">
        <v>54</v>
      </c>
      <c r="C119" s="1">
        <f t="shared" si="16"/>
        <v>42736</v>
      </c>
      <c r="D119" s="1">
        <v>42718</v>
      </c>
      <c r="E119" s="1">
        <f t="shared" si="25"/>
        <v>42730</v>
      </c>
      <c r="F119" t="s">
        <v>111</v>
      </c>
      <c r="G119" t="s">
        <v>151</v>
      </c>
      <c r="H119" t="s">
        <v>26</v>
      </c>
      <c r="I119" t="s">
        <v>27</v>
      </c>
      <c r="J119">
        <v>90</v>
      </c>
      <c r="M119">
        <v>0</v>
      </c>
      <c r="N119">
        <f t="shared" si="18"/>
        <v>24</v>
      </c>
    </row>
    <row r="120" spans="1:14" x14ac:dyDescent="0.25">
      <c r="A120">
        <v>5517.93</v>
      </c>
      <c r="B120" s="1" t="s">
        <v>7</v>
      </c>
      <c r="C120" s="1">
        <f t="shared" si="16"/>
        <v>42755</v>
      </c>
      <c r="D120" s="1">
        <v>42737</v>
      </c>
      <c r="E120" s="1">
        <f t="shared" si="25"/>
        <v>42749</v>
      </c>
      <c r="F120" t="s">
        <v>130</v>
      </c>
      <c r="G120" t="s">
        <v>131</v>
      </c>
      <c r="H120" t="s">
        <v>70</v>
      </c>
      <c r="I120" t="s">
        <v>71</v>
      </c>
      <c r="J120">
        <v>90</v>
      </c>
      <c r="M120">
        <v>0</v>
      </c>
      <c r="N120">
        <f t="shared" si="18"/>
        <v>24</v>
      </c>
    </row>
    <row r="121" spans="1:14" x14ac:dyDescent="0.25">
      <c r="A121">
        <v>3873.18</v>
      </c>
      <c r="B121" s="1" t="s">
        <v>8</v>
      </c>
      <c r="C121" s="1">
        <f t="shared" si="16"/>
        <v>42759</v>
      </c>
      <c r="D121" s="1">
        <v>42741</v>
      </c>
      <c r="E121" s="1">
        <f>B121+24</f>
        <v>42753</v>
      </c>
      <c r="F121" t="s">
        <v>66</v>
      </c>
      <c r="G121" t="s">
        <v>67</v>
      </c>
      <c r="H121" t="s">
        <v>68</v>
      </c>
      <c r="I121" t="s">
        <v>65</v>
      </c>
      <c r="J121">
        <v>100</v>
      </c>
      <c r="M121">
        <v>0</v>
      </c>
      <c r="N121">
        <f t="shared" si="18"/>
        <v>24</v>
      </c>
    </row>
    <row r="122" spans="1:14" x14ac:dyDescent="0.25">
      <c r="A122">
        <v>4591.99</v>
      </c>
      <c r="B122" s="1" t="s">
        <v>29</v>
      </c>
      <c r="C122" s="1">
        <f t="shared" si="16"/>
        <v>42741</v>
      </c>
      <c r="D122" s="1">
        <v>42723</v>
      </c>
      <c r="E122" s="1">
        <f t="shared" ref="E122" si="26">B122+26</f>
        <v>42737</v>
      </c>
      <c r="F122" t="s">
        <v>60</v>
      </c>
      <c r="G122" t="s">
        <v>362</v>
      </c>
      <c r="H122" t="s">
        <v>62</v>
      </c>
      <c r="I122" t="s">
        <v>37</v>
      </c>
      <c r="J122">
        <v>100</v>
      </c>
      <c r="M122">
        <v>0</v>
      </c>
      <c r="N122">
        <f t="shared" si="18"/>
        <v>26</v>
      </c>
    </row>
    <row r="123" spans="1:14" x14ac:dyDescent="0.25">
      <c r="A123">
        <v>3924.66</v>
      </c>
      <c r="B123" s="1" t="s">
        <v>82</v>
      </c>
      <c r="C123" s="1">
        <f t="shared" si="16"/>
        <v>42743</v>
      </c>
      <c r="D123" s="1">
        <v>42725</v>
      </c>
      <c r="E123" s="1">
        <f>B123+27</f>
        <v>42740</v>
      </c>
      <c r="F123" t="s">
        <v>149</v>
      </c>
      <c r="G123" t="s">
        <v>150</v>
      </c>
      <c r="H123" t="s">
        <v>12</v>
      </c>
      <c r="I123" t="s">
        <v>13</v>
      </c>
      <c r="J123">
        <v>100</v>
      </c>
      <c r="M123">
        <v>0</v>
      </c>
      <c r="N123">
        <f t="shared" si="18"/>
        <v>27</v>
      </c>
    </row>
    <row r="124" spans="1:14" x14ac:dyDescent="0.25">
      <c r="A124">
        <v>6566.1</v>
      </c>
      <c r="B124" s="1" t="s">
        <v>24</v>
      </c>
      <c r="C124" s="1">
        <f t="shared" si="16"/>
        <v>42744</v>
      </c>
      <c r="D124" s="1">
        <v>42727</v>
      </c>
      <c r="E124" s="1">
        <f t="shared" ref="E124:E146" si="27">B124+27</f>
        <v>42741</v>
      </c>
      <c r="F124" t="s">
        <v>94</v>
      </c>
      <c r="G124" t="s">
        <v>309</v>
      </c>
      <c r="H124" t="s">
        <v>96</v>
      </c>
      <c r="I124" t="s">
        <v>57</v>
      </c>
      <c r="J124">
        <v>40</v>
      </c>
      <c r="M124">
        <v>0</v>
      </c>
      <c r="N124">
        <f t="shared" si="18"/>
        <v>27</v>
      </c>
    </row>
    <row r="125" spans="1:14" x14ac:dyDescent="0.25">
      <c r="A125">
        <v>3071.18</v>
      </c>
      <c r="B125" s="1" t="s">
        <v>51</v>
      </c>
      <c r="C125" s="1">
        <f t="shared" si="16"/>
        <v>42745</v>
      </c>
      <c r="D125" s="1">
        <v>42728</v>
      </c>
      <c r="E125" s="1">
        <f t="shared" si="27"/>
        <v>42742</v>
      </c>
      <c r="F125" t="s">
        <v>118</v>
      </c>
      <c r="G125" t="s">
        <v>119</v>
      </c>
      <c r="H125" t="s">
        <v>120</v>
      </c>
      <c r="I125" t="s">
        <v>49</v>
      </c>
      <c r="J125">
        <v>80</v>
      </c>
      <c r="M125">
        <v>0</v>
      </c>
      <c r="N125">
        <f t="shared" si="18"/>
        <v>27</v>
      </c>
    </row>
    <row r="126" spans="1:14" x14ac:dyDescent="0.25">
      <c r="A126">
        <v>2189.56</v>
      </c>
      <c r="B126" s="1" t="s">
        <v>85</v>
      </c>
      <c r="C126" s="1">
        <f t="shared" si="16"/>
        <v>42747</v>
      </c>
      <c r="D126" s="1">
        <v>42730</v>
      </c>
      <c r="E126" s="1">
        <f t="shared" si="27"/>
        <v>42744</v>
      </c>
      <c r="F126" t="s">
        <v>145</v>
      </c>
      <c r="G126" t="s">
        <v>344</v>
      </c>
      <c r="H126" t="s">
        <v>147</v>
      </c>
      <c r="I126" t="s">
        <v>49</v>
      </c>
      <c r="J126">
        <v>100</v>
      </c>
      <c r="M126">
        <v>0</v>
      </c>
      <c r="N126">
        <f t="shared" si="18"/>
        <v>27</v>
      </c>
    </row>
    <row r="127" spans="1:14" x14ac:dyDescent="0.25">
      <c r="A127">
        <v>805.56</v>
      </c>
      <c r="B127" s="1" t="s">
        <v>85</v>
      </c>
      <c r="C127" s="1">
        <f t="shared" si="16"/>
        <v>42747</v>
      </c>
      <c r="D127" s="1">
        <v>42730</v>
      </c>
      <c r="E127" s="1">
        <f t="shared" si="27"/>
        <v>42744</v>
      </c>
      <c r="F127" t="s">
        <v>102</v>
      </c>
      <c r="G127" t="s">
        <v>371</v>
      </c>
      <c r="H127" t="s">
        <v>104</v>
      </c>
      <c r="I127" t="s">
        <v>45</v>
      </c>
      <c r="J127">
        <v>100</v>
      </c>
      <c r="M127">
        <v>0</v>
      </c>
      <c r="N127">
        <f t="shared" si="18"/>
        <v>27</v>
      </c>
    </row>
    <row r="128" spans="1:14" x14ac:dyDescent="0.25">
      <c r="A128">
        <v>2082.6</v>
      </c>
      <c r="B128" s="1" t="s">
        <v>47</v>
      </c>
      <c r="C128" s="1">
        <f t="shared" si="16"/>
        <v>42752</v>
      </c>
      <c r="D128" s="1">
        <v>42735</v>
      </c>
      <c r="E128" s="1">
        <f t="shared" si="27"/>
        <v>42749</v>
      </c>
      <c r="F128" t="s">
        <v>125</v>
      </c>
      <c r="G128" t="s">
        <v>280</v>
      </c>
      <c r="H128" t="s">
        <v>127</v>
      </c>
      <c r="I128" t="s">
        <v>89</v>
      </c>
      <c r="J128">
        <v>80</v>
      </c>
      <c r="M128">
        <v>0</v>
      </c>
      <c r="N128">
        <f t="shared" si="18"/>
        <v>27</v>
      </c>
    </row>
    <row r="129" spans="1:14" x14ac:dyDescent="0.25">
      <c r="A129">
        <v>1999.33</v>
      </c>
      <c r="B129" s="1" t="s">
        <v>47</v>
      </c>
      <c r="C129" s="1">
        <f t="shared" si="16"/>
        <v>42752</v>
      </c>
      <c r="D129" s="1">
        <v>42735</v>
      </c>
      <c r="E129" s="1">
        <f t="shared" si="27"/>
        <v>42749</v>
      </c>
      <c r="F129" t="s">
        <v>118</v>
      </c>
      <c r="G129" t="s">
        <v>119</v>
      </c>
      <c r="H129" t="s">
        <v>120</v>
      </c>
      <c r="I129" t="s">
        <v>49</v>
      </c>
      <c r="J129">
        <v>80</v>
      </c>
      <c r="M129">
        <v>0</v>
      </c>
      <c r="N129">
        <f t="shared" si="18"/>
        <v>27</v>
      </c>
    </row>
    <row r="130" spans="1:14" x14ac:dyDescent="0.25">
      <c r="A130">
        <v>2359.4</v>
      </c>
      <c r="B130" s="1" t="s">
        <v>22</v>
      </c>
      <c r="C130" s="1">
        <f t="shared" ref="C130:C193" si="28">B130+30</f>
        <v>42757</v>
      </c>
      <c r="D130" s="1">
        <v>42740</v>
      </c>
      <c r="E130" s="1">
        <f t="shared" si="27"/>
        <v>42754</v>
      </c>
      <c r="F130" t="s">
        <v>136</v>
      </c>
      <c r="G130" t="s">
        <v>351</v>
      </c>
      <c r="H130" t="s">
        <v>138</v>
      </c>
      <c r="I130" t="s">
        <v>10</v>
      </c>
      <c r="J130">
        <v>100</v>
      </c>
      <c r="M130">
        <v>0</v>
      </c>
      <c r="N130">
        <f t="shared" si="18"/>
        <v>27</v>
      </c>
    </row>
    <row r="131" spans="1:14" x14ac:dyDescent="0.25">
      <c r="A131">
        <v>3522.01</v>
      </c>
      <c r="B131" s="1" t="s">
        <v>15</v>
      </c>
      <c r="C131" s="1">
        <f t="shared" si="28"/>
        <v>42758</v>
      </c>
      <c r="D131" s="1">
        <v>42741</v>
      </c>
      <c r="E131" s="1">
        <f t="shared" si="27"/>
        <v>42755</v>
      </c>
      <c r="F131" t="s">
        <v>125</v>
      </c>
      <c r="G131" t="s">
        <v>281</v>
      </c>
      <c r="H131" t="s">
        <v>127</v>
      </c>
      <c r="I131" t="s">
        <v>89</v>
      </c>
      <c r="J131">
        <v>80</v>
      </c>
      <c r="M131">
        <v>0</v>
      </c>
      <c r="N131">
        <f t="shared" ref="N131:N194" si="29">E131-B131</f>
        <v>27</v>
      </c>
    </row>
    <row r="132" spans="1:14" x14ac:dyDescent="0.25">
      <c r="A132">
        <v>2416.15</v>
      </c>
      <c r="B132" s="1" t="s">
        <v>8</v>
      </c>
      <c r="C132" s="1">
        <f t="shared" si="28"/>
        <v>42759</v>
      </c>
      <c r="D132" s="1">
        <v>42742</v>
      </c>
      <c r="E132" s="1">
        <f t="shared" si="27"/>
        <v>42756</v>
      </c>
      <c r="F132" t="s">
        <v>97</v>
      </c>
      <c r="G132" t="s">
        <v>98</v>
      </c>
      <c r="H132" t="s">
        <v>99</v>
      </c>
      <c r="I132" t="s">
        <v>88</v>
      </c>
      <c r="J132">
        <v>100</v>
      </c>
      <c r="M132">
        <v>0</v>
      </c>
      <c r="N132">
        <f t="shared" si="29"/>
        <v>27</v>
      </c>
    </row>
    <row r="133" spans="1:14" x14ac:dyDescent="0.25">
      <c r="A133">
        <v>6577.46</v>
      </c>
      <c r="B133" s="1" t="s">
        <v>24</v>
      </c>
      <c r="C133" s="1">
        <f t="shared" si="28"/>
        <v>42744</v>
      </c>
      <c r="D133" s="1">
        <v>42728</v>
      </c>
      <c r="E133" s="1">
        <f t="shared" si="27"/>
        <v>42741</v>
      </c>
      <c r="F133" t="s">
        <v>30</v>
      </c>
      <c r="G133" t="s">
        <v>265</v>
      </c>
      <c r="H133" t="s">
        <v>32</v>
      </c>
      <c r="I133" t="s">
        <v>33</v>
      </c>
      <c r="J133">
        <v>70</v>
      </c>
      <c r="M133">
        <v>0</v>
      </c>
      <c r="N133">
        <f t="shared" si="29"/>
        <v>27</v>
      </c>
    </row>
    <row r="134" spans="1:14" x14ac:dyDescent="0.25">
      <c r="A134">
        <v>5781.68</v>
      </c>
      <c r="B134" s="1" t="s">
        <v>24</v>
      </c>
      <c r="C134" s="1">
        <f t="shared" si="28"/>
        <v>42744</v>
      </c>
      <c r="D134" s="1">
        <v>42728</v>
      </c>
      <c r="E134" s="1">
        <f t="shared" si="27"/>
        <v>42741</v>
      </c>
      <c r="F134" t="s">
        <v>16</v>
      </c>
      <c r="G134" t="s">
        <v>327</v>
      </c>
      <c r="H134" t="s">
        <v>18</v>
      </c>
      <c r="I134" t="s">
        <v>19</v>
      </c>
      <c r="J134">
        <v>90</v>
      </c>
      <c r="M134">
        <v>0</v>
      </c>
      <c r="N134">
        <f t="shared" si="29"/>
        <v>27</v>
      </c>
    </row>
    <row r="135" spans="1:14" x14ac:dyDescent="0.25">
      <c r="A135">
        <v>4076.81</v>
      </c>
      <c r="B135" s="1" t="s">
        <v>50</v>
      </c>
      <c r="C135" s="1">
        <f t="shared" si="28"/>
        <v>42748</v>
      </c>
      <c r="D135" s="1">
        <v>42732</v>
      </c>
      <c r="E135" s="1">
        <f t="shared" si="27"/>
        <v>42745</v>
      </c>
      <c r="F135" t="s">
        <v>90</v>
      </c>
      <c r="G135" t="s">
        <v>224</v>
      </c>
      <c r="H135" t="s">
        <v>92</v>
      </c>
      <c r="I135" t="s">
        <v>45</v>
      </c>
      <c r="J135">
        <v>80</v>
      </c>
      <c r="M135">
        <v>0</v>
      </c>
      <c r="N135">
        <f t="shared" si="29"/>
        <v>27</v>
      </c>
    </row>
    <row r="136" spans="1:14" x14ac:dyDescent="0.25">
      <c r="A136">
        <v>3720.9</v>
      </c>
      <c r="B136" s="1" t="s">
        <v>44</v>
      </c>
      <c r="C136" s="1">
        <f t="shared" si="28"/>
        <v>42750</v>
      </c>
      <c r="D136" s="1">
        <v>42734</v>
      </c>
      <c r="E136" s="1">
        <f t="shared" si="27"/>
        <v>42747</v>
      </c>
      <c r="F136" t="s">
        <v>112</v>
      </c>
      <c r="G136" t="s">
        <v>252</v>
      </c>
      <c r="H136" t="s">
        <v>64</v>
      </c>
      <c r="I136" t="s">
        <v>19</v>
      </c>
      <c r="J136">
        <v>30</v>
      </c>
      <c r="M136">
        <v>0</v>
      </c>
      <c r="N136">
        <f t="shared" si="29"/>
        <v>27</v>
      </c>
    </row>
    <row r="137" spans="1:14" x14ac:dyDescent="0.25">
      <c r="A137">
        <v>1496.24</v>
      </c>
      <c r="B137" s="1" t="s">
        <v>47</v>
      </c>
      <c r="C137" s="1">
        <f t="shared" si="28"/>
        <v>42752</v>
      </c>
      <c r="D137" s="1">
        <v>42736</v>
      </c>
      <c r="E137" s="1">
        <f t="shared" si="27"/>
        <v>42749</v>
      </c>
      <c r="F137" t="s">
        <v>16</v>
      </c>
      <c r="G137" t="s">
        <v>323</v>
      </c>
      <c r="H137" t="s">
        <v>18</v>
      </c>
      <c r="I137" t="s">
        <v>19</v>
      </c>
      <c r="J137">
        <v>90</v>
      </c>
      <c r="M137">
        <v>0</v>
      </c>
      <c r="N137">
        <f t="shared" si="29"/>
        <v>27</v>
      </c>
    </row>
    <row r="138" spans="1:14" x14ac:dyDescent="0.25">
      <c r="A138">
        <v>6305.69</v>
      </c>
      <c r="B138" s="1" t="s">
        <v>46</v>
      </c>
      <c r="C138" s="1">
        <f t="shared" si="28"/>
        <v>42764</v>
      </c>
      <c r="D138" s="1">
        <v>42748</v>
      </c>
      <c r="E138" s="1">
        <f t="shared" si="27"/>
        <v>42761</v>
      </c>
      <c r="F138" t="s">
        <v>94</v>
      </c>
      <c r="G138" t="s">
        <v>95</v>
      </c>
      <c r="H138" t="s">
        <v>96</v>
      </c>
      <c r="I138" t="s">
        <v>57</v>
      </c>
      <c r="J138">
        <v>40</v>
      </c>
      <c r="M138">
        <v>0</v>
      </c>
      <c r="N138">
        <f t="shared" si="29"/>
        <v>27</v>
      </c>
    </row>
    <row r="139" spans="1:14" x14ac:dyDescent="0.25">
      <c r="A139">
        <v>1827.65</v>
      </c>
      <c r="B139" s="1" t="s">
        <v>56</v>
      </c>
      <c r="C139" s="1">
        <f t="shared" si="28"/>
        <v>42738</v>
      </c>
      <c r="D139" s="1">
        <v>42722</v>
      </c>
      <c r="E139" s="1">
        <f t="shared" si="27"/>
        <v>42735</v>
      </c>
      <c r="F139" t="s">
        <v>132</v>
      </c>
      <c r="G139" t="s">
        <v>133</v>
      </c>
      <c r="H139" t="s">
        <v>9</v>
      </c>
      <c r="I139" t="s">
        <v>10</v>
      </c>
      <c r="J139">
        <v>80</v>
      </c>
      <c r="M139">
        <v>0</v>
      </c>
      <c r="N139">
        <f t="shared" si="29"/>
        <v>27</v>
      </c>
    </row>
    <row r="140" spans="1:14" x14ac:dyDescent="0.25">
      <c r="A140">
        <v>3582.13</v>
      </c>
      <c r="B140" s="1" t="s">
        <v>25</v>
      </c>
      <c r="C140" s="1">
        <f t="shared" si="28"/>
        <v>42739</v>
      </c>
      <c r="D140" s="1">
        <v>42723</v>
      </c>
      <c r="E140" s="1">
        <f t="shared" si="27"/>
        <v>42736</v>
      </c>
      <c r="F140" t="s">
        <v>125</v>
      </c>
      <c r="G140" t="s">
        <v>277</v>
      </c>
      <c r="H140" t="s">
        <v>127</v>
      </c>
      <c r="I140" t="s">
        <v>89</v>
      </c>
      <c r="J140">
        <v>80</v>
      </c>
      <c r="M140">
        <v>0</v>
      </c>
      <c r="N140">
        <f t="shared" si="29"/>
        <v>27</v>
      </c>
    </row>
    <row r="141" spans="1:14" x14ac:dyDescent="0.25">
      <c r="A141">
        <v>5180.74</v>
      </c>
      <c r="B141" s="1" t="s">
        <v>25</v>
      </c>
      <c r="C141" s="1">
        <f t="shared" si="28"/>
        <v>42739</v>
      </c>
      <c r="D141" s="1">
        <v>42723</v>
      </c>
      <c r="E141" s="1">
        <f t="shared" si="27"/>
        <v>42736</v>
      </c>
      <c r="F141" t="s">
        <v>123</v>
      </c>
      <c r="G141" t="s">
        <v>319</v>
      </c>
      <c r="H141" t="s">
        <v>100</v>
      </c>
      <c r="I141" t="s">
        <v>81</v>
      </c>
      <c r="J141">
        <v>90</v>
      </c>
      <c r="M141">
        <v>0</v>
      </c>
      <c r="N141">
        <f t="shared" si="29"/>
        <v>27</v>
      </c>
    </row>
    <row r="142" spans="1:14" x14ac:dyDescent="0.25">
      <c r="A142">
        <v>2291.84</v>
      </c>
      <c r="B142" s="1" t="s">
        <v>82</v>
      </c>
      <c r="C142" s="1">
        <f t="shared" si="28"/>
        <v>42743</v>
      </c>
      <c r="D142" s="1">
        <v>42727</v>
      </c>
      <c r="E142" s="1">
        <f t="shared" si="27"/>
        <v>42740</v>
      </c>
      <c r="F142" t="s">
        <v>134</v>
      </c>
      <c r="G142" t="s">
        <v>236</v>
      </c>
      <c r="H142" t="s">
        <v>55</v>
      </c>
      <c r="I142" t="s">
        <v>52</v>
      </c>
      <c r="J142">
        <v>80</v>
      </c>
      <c r="M142">
        <v>0</v>
      </c>
      <c r="N142">
        <f t="shared" si="29"/>
        <v>27</v>
      </c>
    </row>
    <row r="143" spans="1:14" x14ac:dyDescent="0.25">
      <c r="A143">
        <v>4535.21</v>
      </c>
      <c r="B143" s="1" t="s">
        <v>82</v>
      </c>
      <c r="C143" s="1">
        <f t="shared" si="28"/>
        <v>42743</v>
      </c>
      <c r="D143" s="1">
        <v>42727</v>
      </c>
      <c r="E143" s="1">
        <f t="shared" si="27"/>
        <v>42740</v>
      </c>
      <c r="F143" t="s">
        <v>30</v>
      </c>
      <c r="G143" t="s">
        <v>273</v>
      </c>
      <c r="H143" t="s">
        <v>32</v>
      </c>
      <c r="I143" t="s">
        <v>33</v>
      </c>
      <c r="J143">
        <v>70</v>
      </c>
      <c r="M143">
        <v>0</v>
      </c>
      <c r="N143">
        <f t="shared" si="29"/>
        <v>27</v>
      </c>
    </row>
    <row r="144" spans="1:14" x14ac:dyDescent="0.25">
      <c r="A144">
        <v>3728.41</v>
      </c>
      <c r="B144" s="1" t="s">
        <v>82</v>
      </c>
      <c r="C144" s="1">
        <f t="shared" si="28"/>
        <v>42743</v>
      </c>
      <c r="D144" s="1">
        <v>42727</v>
      </c>
      <c r="E144" s="1">
        <f t="shared" si="27"/>
        <v>42740</v>
      </c>
      <c r="F144" t="s">
        <v>94</v>
      </c>
      <c r="G144" t="s">
        <v>306</v>
      </c>
      <c r="H144" t="s">
        <v>96</v>
      </c>
      <c r="I144" t="s">
        <v>57</v>
      </c>
      <c r="J144">
        <v>40</v>
      </c>
      <c r="M144">
        <v>0</v>
      </c>
      <c r="N144">
        <f t="shared" si="29"/>
        <v>27</v>
      </c>
    </row>
    <row r="145" spans="1:14" x14ac:dyDescent="0.25">
      <c r="A145">
        <v>4614.99</v>
      </c>
      <c r="B145" s="1" t="s">
        <v>63</v>
      </c>
      <c r="C145" s="1">
        <f t="shared" si="28"/>
        <v>42735</v>
      </c>
      <c r="D145" s="1">
        <v>42720</v>
      </c>
      <c r="E145" s="1">
        <f t="shared" si="27"/>
        <v>42732</v>
      </c>
      <c r="F145" t="s">
        <v>75</v>
      </c>
      <c r="G145" t="s">
        <v>291</v>
      </c>
      <c r="H145" t="s">
        <v>77</v>
      </c>
      <c r="I145" t="s">
        <v>78</v>
      </c>
      <c r="J145">
        <v>90</v>
      </c>
      <c r="M145">
        <v>0</v>
      </c>
      <c r="N145">
        <f t="shared" si="29"/>
        <v>27</v>
      </c>
    </row>
    <row r="146" spans="1:14" x14ac:dyDescent="0.25">
      <c r="A146">
        <v>3741.96</v>
      </c>
      <c r="B146" s="1" t="s">
        <v>50</v>
      </c>
      <c r="C146" s="1">
        <f t="shared" si="28"/>
        <v>42748</v>
      </c>
      <c r="D146" s="1">
        <v>42733</v>
      </c>
      <c r="E146" s="1">
        <f t="shared" si="27"/>
        <v>42745</v>
      </c>
      <c r="F146" t="s">
        <v>16</v>
      </c>
      <c r="G146" t="s">
        <v>325</v>
      </c>
      <c r="H146" t="s">
        <v>18</v>
      </c>
      <c r="I146" t="s">
        <v>19</v>
      </c>
      <c r="J146">
        <v>90</v>
      </c>
      <c r="M146">
        <v>0</v>
      </c>
      <c r="N146">
        <f t="shared" si="29"/>
        <v>27</v>
      </c>
    </row>
    <row r="147" spans="1:14" x14ac:dyDescent="0.25">
      <c r="A147">
        <v>3823.91</v>
      </c>
      <c r="B147" s="1" t="s">
        <v>15</v>
      </c>
      <c r="C147" s="1">
        <f t="shared" si="28"/>
        <v>42758</v>
      </c>
      <c r="D147" s="1">
        <v>42743</v>
      </c>
      <c r="E147" s="1">
        <f>B147+28</f>
        <v>42756</v>
      </c>
      <c r="F147" t="s">
        <v>94</v>
      </c>
      <c r="G147" t="s">
        <v>307</v>
      </c>
      <c r="H147" t="s">
        <v>96</v>
      </c>
      <c r="I147" t="s">
        <v>57</v>
      </c>
      <c r="J147">
        <v>40</v>
      </c>
      <c r="M147">
        <v>0</v>
      </c>
      <c r="N147">
        <f t="shared" si="29"/>
        <v>28</v>
      </c>
    </row>
    <row r="148" spans="1:14" x14ac:dyDescent="0.25">
      <c r="A148">
        <v>2520.6999999999998</v>
      </c>
      <c r="B148" s="1" t="s">
        <v>28</v>
      </c>
      <c r="C148" s="1">
        <f t="shared" si="28"/>
        <v>42737</v>
      </c>
      <c r="D148" s="1">
        <v>42722</v>
      </c>
      <c r="E148" s="1">
        <f t="shared" ref="E148:E158" si="30">B148+28</f>
        <v>42735</v>
      </c>
      <c r="F148" t="s">
        <v>108</v>
      </c>
      <c r="G148" t="s">
        <v>109</v>
      </c>
      <c r="H148" t="s">
        <v>110</v>
      </c>
      <c r="I148" t="s">
        <v>87</v>
      </c>
      <c r="J148">
        <v>30</v>
      </c>
      <c r="M148">
        <v>0</v>
      </c>
      <c r="N148">
        <f t="shared" si="29"/>
        <v>28</v>
      </c>
    </row>
    <row r="149" spans="1:14" x14ac:dyDescent="0.25">
      <c r="A149">
        <v>2986.88</v>
      </c>
      <c r="B149" s="1" t="s">
        <v>46</v>
      </c>
      <c r="C149" s="1">
        <f t="shared" si="28"/>
        <v>42764</v>
      </c>
      <c r="D149" s="1">
        <v>42749</v>
      </c>
      <c r="E149" s="1">
        <f t="shared" si="30"/>
        <v>42762</v>
      </c>
      <c r="F149" t="s">
        <v>112</v>
      </c>
      <c r="G149" t="s">
        <v>113</v>
      </c>
      <c r="H149" t="s">
        <v>64</v>
      </c>
      <c r="I149" t="s">
        <v>19</v>
      </c>
      <c r="J149">
        <v>30</v>
      </c>
      <c r="M149">
        <v>0</v>
      </c>
      <c r="N149">
        <f t="shared" si="29"/>
        <v>28</v>
      </c>
    </row>
    <row r="150" spans="1:14" x14ac:dyDescent="0.25">
      <c r="A150">
        <v>3735.87</v>
      </c>
      <c r="B150" s="1" t="s">
        <v>82</v>
      </c>
      <c r="C150" s="1">
        <f t="shared" si="28"/>
        <v>42743</v>
      </c>
      <c r="D150" s="1">
        <v>42728</v>
      </c>
      <c r="E150" s="1">
        <f t="shared" si="30"/>
        <v>42741</v>
      </c>
      <c r="F150" t="s">
        <v>136</v>
      </c>
      <c r="G150" t="s">
        <v>353</v>
      </c>
      <c r="H150" t="s">
        <v>138</v>
      </c>
      <c r="I150" t="s">
        <v>10</v>
      </c>
      <c r="J150">
        <v>100</v>
      </c>
      <c r="M150">
        <v>0</v>
      </c>
      <c r="N150">
        <f t="shared" si="29"/>
        <v>28</v>
      </c>
    </row>
    <row r="151" spans="1:14" x14ac:dyDescent="0.25">
      <c r="A151">
        <v>2463.9899999999998</v>
      </c>
      <c r="B151" s="1" t="s">
        <v>24</v>
      </c>
      <c r="C151" s="1">
        <f t="shared" si="28"/>
        <v>42744</v>
      </c>
      <c r="D151" s="1">
        <v>42730</v>
      </c>
      <c r="E151" s="1">
        <f t="shared" si="30"/>
        <v>42742</v>
      </c>
      <c r="F151" t="s">
        <v>83</v>
      </c>
      <c r="G151" t="s">
        <v>233</v>
      </c>
      <c r="H151" t="s">
        <v>12</v>
      </c>
      <c r="I151" t="s">
        <v>13</v>
      </c>
      <c r="J151">
        <v>80</v>
      </c>
      <c r="M151">
        <v>0</v>
      </c>
      <c r="N151">
        <f t="shared" si="29"/>
        <v>28</v>
      </c>
    </row>
    <row r="152" spans="1:14" x14ac:dyDescent="0.25">
      <c r="A152">
        <v>6411.51</v>
      </c>
      <c r="B152" s="1" t="s">
        <v>51</v>
      </c>
      <c r="C152" s="1">
        <f t="shared" si="28"/>
        <v>42745</v>
      </c>
      <c r="D152" s="1">
        <v>42731</v>
      </c>
      <c r="E152" s="1">
        <f t="shared" si="30"/>
        <v>42743</v>
      </c>
      <c r="F152" t="s">
        <v>128</v>
      </c>
      <c r="G152" t="s">
        <v>129</v>
      </c>
      <c r="H152" t="s">
        <v>77</v>
      </c>
      <c r="I152" t="s">
        <v>78</v>
      </c>
      <c r="J152">
        <v>100</v>
      </c>
      <c r="M152">
        <v>0</v>
      </c>
      <c r="N152">
        <f t="shared" si="29"/>
        <v>28</v>
      </c>
    </row>
    <row r="153" spans="1:14" x14ac:dyDescent="0.25">
      <c r="A153">
        <v>4285.57</v>
      </c>
      <c r="B153" s="1" t="s">
        <v>51</v>
      </c>
      <c r="C153" s="1">
        <f t="shared" si="28"/>
        <v>42745</v>
      </c>
      <c r="D153" s="1">
        <v>42731</v>
      </c>
      <c r="E153" s="1">
        <f t="shared" si="30"/>
        <v>42743</v>
      </c>
      <c r="F153" t="s">
        <v>102</v>
      </c>
      <c r="G153" t="s">
        <v>367</v>
      </c>
      <c r="H153" t="s">
        <v>104</v>
      </c>
      <c r="I153" t="s">
        <v>45</v>
      </c>
      <c r="J153">
        <v>100</v>
      </c>
      <c r="M153">
        <v>0</v>
      </c>
      <c r="N153">
        <f t="shared" si="29"/>
        <v>28</v>
      </c>
    </row>
    <row r="154" spans="1:14" x14ac:dyDescent="0.25">
      <c r="A154">
        <v>6601.36</v>
      </c>
      <c r="B154" s="1" t="s">
        <v>85</v>
      </c>
      <c r="C154" s="1">
        <f t="shared" si="28"/>
        <v>42747</v>
      </c>
      <c r="D154" s="1">
        <v>42733</v>
      </c>
      <c r="E154" s="1">
        <f t="shared" si="30"/>
        <v>42745</v>
      </c>
      <c r="F154" t="s">
        <v>97</v>
      </c>
      <c r="G154" t="s">
        <v>98</v>
      </c>
      <c r="H154" t="s">
        <v>99</v>
      </c>
      <c r="I154" t="s">
        <v>88</v>
      </c>
      <c r="J154">
        <v>100</v>
      </c>
      <c r="M154">
        <v>0</v>
      </c>
      <c r="N154">
        <f t="shared" si="29"/>
        <v>28</v>
      </c>
    </row>
    <row r="155" spans="1:14" x14ac:dyDescent="0.25">
      <c r="A155">
        <v>750.53</v>
      </c>
      <c r="B155" s="1" t="s">
        <v>44</v>
      </c>
      <c r="C155" s="1">
        <f t="shared" si="28"/>
        <v>42750</v>
      </c>
      <c r="D155" s="1">
        <v>42736</v>
      </c>
      <c r="E155" s="1">
        <f t="shared" si="30"/>
        <v>42748</v>
      </c>
      <c r="F155" t="s">
        <v>142</v>
      </c>
      <c r="G155" t="s">
        <v>143</v>
      </c>
      <c r="H155" t="s">
        <v>144</v>
      </c>
      <c r="I155" t="s">
        <v>20</v>
      </c>
      <c r="J155">
        <v>80</v>
      </c>
      <c r="M155">
        <v>0</v>
      </c>
      <c r="N155">
        <f t="shared" si="29"/>
        <v>28</v>
      </c>
    </row>
    <row r="156" spans="1:14" x14ac:dyDescent="0.25">
      <c r="A156">
        <v>2841.58</v>
      </c>
      <c r="B156" s="1" t="s">
        <v>7</v>
      </c>
      <c r="C156" s="1">
        <f t="shared" si="28"/>
        <v>42755</v>
      </c>
      <c r="D156" s="1">
        <v>42741</v>
      </c>
      <c r="E156" s="1">
        <f t="shared" si="30"/>
        <v>42753</v>
      </c>
      <c r="F156" t="s">
        <v>136</v>
      </c>
      <c r="G156" t="s">
        <v>352</v>
      </c>
      <c r="H156" t="s">
        <v>138</v>
      </c>
      <c r="I156" t="s">
        <v>10</v>
      </c>
      <c r="J156">
        <v>100</v>
      </c>
      <c r="M156">
        <v>0</v>
      </c>
      <c r="N156">
        <f t="shared" si="29"/>
        <v>28</v>
      </c>
    </row>
    <row r="157" spans="1:14" x14ac:dyDescent="0.25">
      <c r="A157">
        <v>2974.81</v>
      </c>
      <c r="B157" s="1" t="s">
        <v>22</v>
      </c>
      <c r="C157" s="1">
        <f t="shared" si="28"/>
        <v>42757</v>
      </c>
      <c r="D157" s="1">
        <v>42743</v>
      </c>
      <c r="E157" s="1">
        <f t="shared" si="30"/>
        <v>42755</v>
      </c>
      <c r="F157" t="s">
        <v>374</v>
      </c>
      <c r="G157" t="s">
        <v>393</v>
      </c>
      <c r="H157" t="s">
        <v>376</v>
      </c>
      <c r="I157" t="s">
        <v>377</v>
      </c>
      <c r="J157">
        <v>100</v>
      </c>
      <c r="M157">
        <v>0</v>
      </c>
      <c r="N157">
        <f t="shared" si="29"/>
        <v>28</v>
      </c>
    </row>
    <row r="158" spans="1:14" x14ac:dyDescent="0.25">
      <c r="A158">
        <v>6130.28</v>
      </c>
      <c r="B158" s="1" t="s">
        <v>8</v>
      </c>
      <c r="C158" s="1">
        <f t="shared" si="28"/>
        <v>42759</v>
      </c>
      <c r="D158" s="1">
        <v>42745</v>
      </c>
      <c r="E158" s="1">
        <f t="shared" si="30"/>
        <v>42757</v>
      </c>
      <c r="F158" t="s">
        <v>75</v>
      </c>
      <c r="G158" t="s">
        <v>76</v>
      </c>
      <c r="H158" t="s">
        <v>77</v>
      </c>
      <c r="I158" t="s">
        <v>78</v>
      </c>
      <c r="J158">
        <v>90</v>
      </c>
      <c r="M158">
        <v>0</v>
      </c>
      <c r="N158">
        <f t="shared" si="29"/>
        <v>28</v>
      </c>
    </row>
    <row r="159" spans="1:14" x14ac:dyDescent="0.25">
      <c r="A159">
        <v>6523.05</v>
      </c>
      <c r="B159" s="1" t="s">
        <v>38</v>
      </c>
      <c r="C159" s="1">
        <f t="shared" si="28"/>
        <v>42761</v>
      </c>
      <c r="D159" s="1">
        <v>42747</v>
      </c>
      <c r="E159" s="1">
        <f>B159+29</f>
        <v>42760</v>
      </c>
      <c r="F159" t="s">
        <v>374</v>
      </c>
      <c r="G159" t="s">
        <v>382</v>
      </c>
      <c r="H159" t="s">
        <v>376</v>
      </c>
      <c r="I159" t="s">
        <v>377</v>
      </c>
      <c r="J159">
        <v>100</v>
      </c>
      <c r="M159">
        <v>0</v>
      </c>
      <c r="N159">
        <f t="shared" si="29"/>
        <v>29</v>
      </c>
    </row>
    <row r="160" spans="1:14" x14ac:dyDescent="0.25">
      <c r="A160">
        <v>1743.89</v>
      </c>
      <c r="B160" s="1" t="s">
        <v>38</v>
      </c>
      <c r="C160" s="1">
        <f t="shared" si="28"/>
        <v>42761</v>
      </c>
      <c r="D160" s="1">
        <v>42747</v>
      </c>
      <c r="E160" s="1">
        <f t="shared" ref="E160:E170" si="31">B160+29</f>
        <v>42760</v>
      </c>
      <c r="F160" t="s">
        <v>132</v>
      </c>
      <c r="G160" t="s">
        <v>133</v>
      </c>
      <c r="H160" t="s">
        <v>9</v>
      </c>
      <c r="I160" t="s">
        <v>10</v>
      </c>
      <c r="J160">
        <v>80</v>
      </c>
      <c r="M160">
        <v>0</v>
      </c>
      <c r="N160">
        <f t="shared" si="29"/>
        <v>29</v>
      </c>
    </row>
    <row r="161" spans="1:14" x14ac:dyDescent="0.25">
      <c r="A161">
        <v>1923.11</v>
      </c>
      <c r="B161" s="1" t="s">
        <v>28</v>
      </c>
      <c r="C161" s="1">
        <f t="shared" si="28"/>
        <v>42737</v>
      </c>
      <c r="D161" s="1">
        <v>42723</v>
      </c>
      <c r="E161" s="1">
        <f t="shared" si="31"/>
        <v>42736</v>
      </c>
      <c r="F161" t="s">
        <v>94</v>
      </c>
      <c r="G161" t="s">
        <v>310</v>
      </c>
      <c r="H161" t="s">
        <v>96</v>
      </c>
      <c r="I161" t="s">
        <v>57</v>
      </c>
      <c r="J161">
        <v>40</v>
      </c>
      <c r="M161">
        <v>0</v>
      </c>
      <c r="N161">
        <f t="shared" si="29"/>
        <v>29</v>
      </c>
    </row>
    <row r="162" spans="1:14" x14ac:dyDescent="0.25">
      <c r="A162">
        <v>1653.96</v>
      </c>
      <c r="B162" s="1" t="s">
        <v>29</v>
      </c>
      <c r="C162" s="1">
        <f t="shared" si="28"/>
        <v>42741</v>
      </c>
      <c r="D162" s="1">
        <v>42727</v>
      </c>
      <c r="E162" s="1">
        <f t="shared" si="31"/>
        <v>42740</v>
      </c>
      <c r="F162" t="s">
        <v>136</v>
      </c>
      <c r="G162" t="s">
        <v>137</v>
      </c>
      <c r="H162" t="s">
        <v>138</v>
      </c>
      <c r="I162" t="s">
        <v>10</v>
      </c>
      <c r="J162">
        <v>100</v>
      </c>
      <c r="M162">
        <v>0</v>
      </c>
      <c r="N162">
        <f t="shared" si="29"/>
        <v>29</v>
      </c>
    </row>
    <row r="163" spans="1:14" x14ac:dyDescent="0.25">
      <c r="A163">
        <v>6413.23</v>
      </c>
      <c r="B163" s="1" t="s">
        <v>82</v>
      </c>
      <c r="C163" s="1">
        <f t="shared" si="28"/>
        <v>42743</v>
      </c>
      <c r="D163" s="1">
        <v>42729</v>
      </c>
      <c r="E163" s="1">
        <f t="shared" si="31"/>
        <v>42742</v>
      </c>
      <c r="F163" t="s">
        <v>83</v>
      </c>
      <c r="G163" t="s">
        <v>231</v>
      </c>
      <c r="H163" t="s">
        <v>12</v>
      </c>
      <c r="I163" t="s">
        <v>13</v>
      </c>
      <c r="J163">
        <v>80</v>
      </c>
      <c r="M163">
        <v>0</v>
      </c>
      <c r="N163">
        <f t="shared" si="29"/>
        <v>29</v>
      </c>
    </row>
    <row r="164" spans="1:14" x14ac:dyDescent="0.25">
      <c r="A164">
        <v>1421.87</v>
      </c>
      <c r="B164" s="1" t="s">
        <v>82</v>
      </c>
      <c r="C164" s="1">
        <f t="shared" si="28"/>
        <v>42743</v>
      </c>
      <c r="D164" s="1">
        <v>42729</v>
      </c>
      <c r="E164" s="1">
        <f t="shared" si="31"/>
        <v>42742</v>
      </c>
      <c r="F164" t="s">
        <v>125</v>
      </c>
      <c r="G164" t="s">
        <v>289</v>
      </c>
      <c r="H164" t="s">
        <v>127</v>
      </c>
      <c r="I164" t="s">
        <v>89</v>
      </c>
      <c r="J164">
        <v>80</v>
      </c>
      <c r="M164">
        <v>0</v>
      </c>
      <c r="N164">
        <f t="shared" si="29"/>
        <v>29</v>
      </c>
    </row>
    <row r="165" spans="1:14" x14ac:dyDescent="0.25">
      <c r="A165">
        <v>645.92999999999995</v>
      </c>
      <c r="B165" s="1" t="s">
        <v>50</v>
      </c>
      <c r="C165" s="1">
        <f t="shared" si="28"/>
        <v>42748</v>
      </c>
      <c r="D165" s="1">
        <v>42735</v>
      </c>
      <c r="E165" s="1">
        <f t="shared" si="31"/>
        <v>42747</v>
      </c>
      <c r="F165" t="s">
        <v>30</v>
      </c>
      <c r="G165" t="s">
        <v>271</v>
      </c>
      <c r="H165" t="s">
        <v>32</v>
      </c>
      <c r="I165" t="s">
        <v>33</v>
      </c>
      <c r="J165">
        <v>70</v>
      </c>
      <c r="M165">
        <v>0</v>
      </c>
      <c r="N165">
        <f t="shared" si="29"/>
        <v>29</v>
      </c>
    </row>
    <row r="166" spans="1:14" x14ac:dyDescent="0.25">
      <c r="A166">
        <v>3401.81</v>
      </c>
      <c r="B166" s="1" t="s">
        <v>50</v>
      </c>
      <c r="C166" s="1">
        <f t="shared" si="28"/>
        <v>42748</v>
      </c>
      <c r="D166" s="1">
        <v>42735</v>
      </c>
      <c r="E166" s="1">
        <f t="shared" si="31"/>
        <v>42747</v>
      </c>
      <c r="F166" t="s">
        <v>374</v>
      </c>
      <c r="G166" t="s">
        <v>394</v>
      </c>
      <c r="H166" t="s">
        <v>376</v>
      </c>
      <c r="I166" t="s">
        <v>377</v>
      </c>
      <c r="J166">
        <v>100</v>
      </c>
      <c r="M166">
        <v>0</v>
      </c>
      <c r="N166">
        <f t="shared" si="29"/>
        <v>29</v>
      </c>
    </row>
    <row r="167" spans="1:14" x14ac:dyDescent="0.25">
      <c r="A167">
        <v>4779.1499999999996</v>
      </c>
      <c r="B167" s="1" t="s">
        <v>21</v>
      </c>
      <c r="C167" s="1">
        <f t="shared" si="28"/>
        <v>42754</v>
      </c>
      <c r="D167" s="1">
        <v>42741</v>
      </c>
      <c r="E167" s="1">
        <f t="shared" si="31"/>
        <v>42753</v>
      </c>
      <c r="F167" t="s">
        <v>108</v>
      </c>
      <c r="G167" t="s">
        <v>109</v>
      </c>
      <c r="H167" t="s">
        <v>110</v>
      </c>
      <c r="I167" t="s">
        <v>87</v>
      </c>
      <c r="J167">
        <v>30</v>
      </c>
      <c r="M167">
        <v>0</v>
      </c>
      <c r="N167">
        <f t="shared" si="29"/>
        <v>29</v>
      </c>
    </row>
    <row r="168" spans="1:14" x14ac:dyDescent="0.25">
      <c r="A168">
        <v>1718.7</v>
      </c>
      <c r="B168" s="1" t="s">
        <v>7</v>
      </c>
      <c r="C168" s="1">
        <f t="shared" si="28"/>
        <v>42755</v>
      </c>
      <c r="D168" s="1">
        <v>42742</v>
      </c>
      <c r="E168" s="1">
        <f t="shared" si="31"/>
        <v>42754</v>
      </c>
      <c r="F168" t="s">
        <v>112</v>
      </c>
      <c r="G168" t="s">
        <v>257</v>
      </c>
      <c r="H168" t="s">
        <v>64</v>
      </c>
      <c r="I168" t="s">
        <v>19</v>
      </c>
      <c r="J168">
        <v>30</v>
      </c>
      <c r="M168">
        <v>0</v>
      </c>
      <c r="N168">
        <f t="shared" si="29"/>
        <v>29</v>
      </c>
    </row>
    <row r="169" spans="1:14" x14ac:dyDescent="0.25">
      <c r="A169">
        <v>6217.98</v>
      </c>
      <c r="B169" s="1" t="s">
        <v>7</v>
      </c>
      <c r="C169" s="1">
        <f t="shared" si="28"/>
        <v>42755</v>
      </c>
      <c r="D169" s="1">
        <v>42742</v>
      </c>
      <c r="E169" s="1">
        <f t="shared" si="31"/>
        <v>42754</v>
      </c>
      <c r="F169" t="s">
        <v>121</v>
      </c>
      <c r="G169" t="s">
        <v>122</v>
      </c>
      <c r="H169" t="s">
        <v>93</v>
      </c>
      <c r="I169" t="s">
        <v>80</v>
      </c>
      <c r="J169">
        <v>100</v>
      </c>
      <c r="M169">
        <v>0</v>
      </c>
      <c r="N169">
        <f t="shared" si="29"/>
        <v>29</v>
      </c>
    </row>
    <row r="170" spans="1:14" x14ac:dyDescent="0.25">
      <c r="A170">
        <v>5096.12</v>
      </c>
      <c r="B170" s="1" t="s">
        <v>15</v>
      </c>
      <c r="C170" s="1">
        <f t="shared" si="28"/>
        <v>42758</v>
      </c>
      <c r="D170" s="1">
        <v>42745</v>
      </c>
      <c r="E170" s="1">
        <f t="shared" si="31"/>
        <v>42757</v>
      </c>
      <c r="F170" t="s">
        <v>125</v>
      </c>
      <c r="G170" t="s">
        <v>275</v>
      </c>
      <c r="H170" t="s">
        <v>127</v>
      </c>
      <c r="I170" t="s">
        <v>89</v>
      </c>
      <c r="J170">
        <v>80</v>
      </c>
      <c r="M170">
        <v>0</v>
      </c>
      <c r="N170">
        <f t="shared" si="29"/>
        <v>29</v>
      </c>
    </row>
    <row r="171" spans="1:14" x14ac:dyDescent="0.25">
      <c r="A171">
        <v>2289.9299999999998</v>
      </c>
      <c r="B171" s="1" t="s">
        <v>15</v>
      </c>
      <c r="C171" s="1">
        <f t="shared" si="28"/>
        <v>42758</v>
      </c>
      <c r="D171" s="1">
        <v>42745</v>
      </c>
      <c r="E171" s="1">
        <f>B171+30</f>
        <v>42758</v>
      </c>
      <c r="F171" t="s">
        <v>16</v>
      </c>
      <c r="G171" t="s">
        <v>330</v>
      </c>
      <c r="H171" t="s">
        <v>18</v>
      </c>
      <c r="I171" t="s">
        <v>19</v>
      </c>
      <c r="J171">
        <v>90</v>
      </c>
      <c r="M171">
        <v>0</v>
      </c>
      <c r="N171">
        <f t="shared" si="29"/>
        <v>30</v>
      </c>
    </row>
    <row r="172" spans="1:14" x14ac:dyDescent="0.25">
      <c r="A172">
        <v>1982.48</v>
      </c>
      <c r="B172" s="1" t="s">
        <v>58</v>
      </c>
      <c r="C172" s="1">
        <f t="shared" si="28"/>
        <v>42762</v>
      </c>
      <c r="D172" s="1">
        <v>42749</v>
      </c>
      <c r="E172" s="1">
        <f t="shared" ref="E172:E195" si="32">B172+30</f>
        <v>42762</v>
      </c>
      <c r="F172" t="s">
        <v>130</v>
      </c>
      <c r="G172" t="s">
        <v>131</v>
      </c>
      <c r="H172" t="s">
        <v>70</v>
      </c>
      <c r="I172" t="s">
        <v>71</v>
      </c>
      <c r="J172">
        <v>90</v>
      </c>
      <c r="M172">
        <v>0</v>
      </c>
      <c r="N172">
        <f t="shared" si="29"/>
        <v>30</v>
      </c>
    </row>
    <row r="173" spans="1:14" x14ac:dyDescent="0.25">
      <c r="A173">
        <v>2348.85</v>
      </c>
      <c r="B173" s="1" t="s">
        <v>14</v>
      </c>
      <c r="C173" s="1">
        <f t="shared" si="28"/>
        <v>42763</v>
      </c>
      <c r="D173" s="1">
        <v>42750</v>
      </c>
      <c r="E173" s="1">
        <f t="shared" si="32"/>
        <v>42763</v>
      </c>
      <c r="F173" t="s">
        <v>128</v>
      </c>
      <c r="G173" t="s">
        <v>129</v>
      </c>
      <c r="H173" t="s">
        <v>77</v>
      </c>
      <c r="I173" t="s">
        <v>78</v>
      </c>
      <c r="J173">
        <v>100</v>
      </c>
      <c r="M173">
        <v>0</v>
      </c>
      <c r="N173">
        <f t="shared" si="29"/>
        <v>30</v>
      </c>
    </row>
    <row r="174" spans="1:14" x14ac:dyDescent="0.25">
      <c r="A174">
        <v>4461.22</v>
      </c>
      <c r="B174" s="1" t="s">
        <v>25</v>
      </c>
      <c r="C174" s="1">
        <f t="shared" si="28"/>
        <v>42739</v>
      </c>
      <c r="D174" s="1">
        <v>42726</v>
      </c>
      <c r="E174" s="1">
        <f t="shared" si="32"/>
        <v>42739</v>
      </c>
      <c r="F174" t="s">
        <v>149</v>
      </c>
      <c r="G174" t="s">
        <v>150</v>
      </c>
      <c r="H174" t="s">
        <v>12</v>
      </c>
      <c r="I174" t="s">
        <v>13</v>
      </c>
      <c r="J174">
        <v>100</v>
      </c>
      <c r="M174">
        <v>0</v>
      </c>
      <c r="N174">
        <f t="shared" si="29"/>
        <v>30</v>
      </c>
    </row>
    <row r="175" spans="1:14" x14ac:dyDescent="0.25">
      <c r="A175">
        <v>4952.12</v>
      </c>
      <c r="B175" s="1" t="s">
        <v>29</v>
      </c>
      <c r="C175" s="1">
        <f t="shared" si="28"/>
        <v>42741</v>
      </c>
      <c r="D175" s="1">
        <v>42728</v>
      </c>
      <c r="E175" s="1">
        <f t="shared" si="32"/>
        <v>42741</v>
      </c>
      <c r="F175" t="s">
        <v>114</v>
      </c>
      <c r="G175" t="s">
        <v>115</v>
      </c>
      <c r="H175" t="s">
        <v>116</v>
      </c>
      <c r="I175" t="s">
        <v>117</v>
      </c>
      <c r="J175">
        <v>80</v>
      </c>
      <c r="M175">
        <v>0</v>
      </c>
      <c r="N175">
        <f t="shared" si="29"/>
        <v>30</v>
      </c>
    </row>
    <row r="176" spans="1:14" x14ac:dyDescent="0.25">
      <c r="A176">
        <v>834.47</v>
      </c>
      <c r="B176" s="1" t="s">
        <v>51</v>
      </c>
      <c r="C176" s="1">
        <f t="shared" si="28"/>
        <v>42745</v>
      </c>
      <c r="D176" s="1">
        <v>42733</v>
      </c>
      <c r="E176" s="1">
        <f t="shared" si="32"/>
        <v>42745</v>
      </c>
      <c r="F176" t="s">
        <v>112</v>
      </c>
      <c r="G176" t="s">
        <v>248</v>
      </c>
      <c r="H176" t="s">
        <v>64</v>
      </c>
      <c r="I176" t="s">
        <v>19</v>
      </c>
      <c r="J176">
        <v>30</v>
      </c>
      <c r="M176">
        <v>0</v>
      </c>
      <c r="N176">
        <f t="shared" si="29"/>
        <v>30</v>
      </c>
    </row>
    <row r="177" spans="1:14" x14ac:dyDescent="0.25">
      <c r="A177">
        <v>5477.68</v>
      </c>
      <c r="B177" s="1" t="s">
        <v>51</v>
      </c>
      <c r="C177" s="1">
        <f t="shared" si="28"/>
        <v>42745</v>
      </c>
      <c r="D177" s="1">
        <v>42733</v>
      </c>
      <c r="E177" s="1">
        <f t="shared" si="32"/>
        <v>42745</v>
      </c>
      <c r="F177" t="s">
        <v>102</v>
      </c>
      <c r="G177" t="s">
        <v>363</v>
      </c>
      <c r="H177" t="s">
        <v>104</v>
      </c>
      <c r="I177" t="s">
        <v>45</v>
      </c>
      <c r="J177">
        <v>100</v>
      </c>
      <c r="M177">
        <v>0</v>
      </c>
      <c r="N177">
        <f t="shared" si="29"/>
        <v>30</v>
      </c>
    </row>
    <row r="178" spans="1:14" x14ac:dyDescent="0.25">
      <c r="A178">
        <v>3479.4</v>
      </c>
      <c r="B178" s="1" t="s">
        <v>86</v>
      </c>
      <c r="C178" s="1">
        <f t="shared" si="28"/>
        <v>42746</v>
      </c>
      <c r="D178" s="1">
        <v>42734</v>
      </c>
      <c r="E178" s="1">
        <f t="shared" si="32"/>
        <v>42746</v>
      </c>
      <c r="F178" t="s">
        <v>128</v>
      </c>
      <c r="G178" t="s">
        <v>129</v>
      </c>
      <c r="H178" t="s">
        <v>77</v>
      </c>
      <c r="I178" t="s">
        <v>78</v>
      </c>
      <c r="J178">
        <v>100</v>
      </c>
      <c r="M178">
        <v>0</v>
      </c>
      <c r="N178">
        <f t="shared" si="29"/>
        <v>30</v>
      </c>
    </row>
    <row r="179" spans="1:14" x14ac:dyDescent="0.25">
      <c r="A179">
        <v>1960.66</v>
      </c>
      <c r="B179" s="1" t="s">
        <v>50</v>
      </c>
      <c r="C179" s="1">
        <f t="shared" si="28"/>
        <v>42748</v>
      </c>
      <c r="D179" s="1">
        <v>42736</v>
      </c>
      <c r="E179" s="1">
        <f t="shared" si="32"/>
        <v>42748</v>
      </c>
      <c r="F179" t="s">
        <v>112</v>
      </c>
      <c r="G179" t="s">
        <v>246</v>
      </c>
      <c r="H179" t="s">
        <v>64</v>
      </c>
      <c r="I179" t="s">
        <v>19</v>
      </c>
      <c r="J179">
        <v>30</v>
      </c>
      <c r="M179">
        <v>0</v>
      </c>
      <c r="N179">
        <f t="shared" si="29"/>
        <v>30</v>
      </c>
    </row>
    <row r="180" spans="1:14" x14ac:dyDescent="0.25">
      <c r="A180">
        <v>5082.9799999999996</v>
      </c>
      <c r="B180" s="1" t="s">
        <v>59</v>
      </c>
      <c r="C180" s="1">
        <f t="shared" si="28"/>
        <v>42751</v>
      </c>
      <c r="D180" s="1">
        <v>42739</v>
      </c>
      <c r="E180" s="1">
        <f t="shared" si="32"/>
        <v>42751</v>
      </c>
      <c r="F180" t="s">
        <v>142</v>
      </c>
      <c r="G180" t="s">
        <v>143</v>
      </c>
      <c r="H180" t="s">
        <v>144</v>
      </c>
      <c r="I180" t="s">
        <v>20</v>
      </c>
      <c r="J180">
        <v>80</v>
      </c>
      <c r="M180">
        <v>0</v>
      </c>
      <c r="N180">
        <f t="shared" si="29"/>
        <v>30</v>
      </c>
    </row>
    <row r="181" spans="1:14" x14ac:dyDescent="0.25">
      <c r="A181">
        <v>2751.28</v>
      </c>
      <c r="B181" s="1" t="s">
        <v>23</v>
      </c>
      <c r="C181" s="1">
        <f t="shared" si="28"/>
        <v>42753</v>
      </c>
      <c r="D181" s="1">
        <v>42741</v>
      </c>
      <c r="E181" s="1">
        <f t="shared" si="32"/>
        <v>42753</v>
      </c>
      <c r="F181" t="s">
        <v>123</v>
      </c>
      <c r="G181" t="s">
        <v>124</v>
      </c>
      <c r="H181" t="s">
        <v>100</v>
      </c>
      <c r="I181" t="s">
        <v>81</v>
      </c>
      <c r="J181">
        <v>90</v>
      </c>
      <c r="M181">
        <v>0</v>
      </c>
      <c r="N181">
        <f t="shared" si="29"/>
        <v>30</v>
      </c>
    </row>
    <row r="182" spans="1:14" x14ac:dyDescent="0.25">
      <c r="A182">
        <v>3112.32</v>
      </c>
      <c r="B182" s="1" t="s">
        <v>8</v>
      </c>
      <c r="C182" s="1">
        <f t="shared" si="28"/>
        <v>42759</v>
      </c>
      <c r="D182" s="1">
        <v>42747</v>
      </c>
      <c r="E182" s="1">
        <f t="shared" si="32"/>
        <v>42759</v>
      </c>
      <c r="F182" t="s">
        <v>16</v>
      </c>
      <c r="G182" t="s">
        <v>17</v>
      </c>
      <c r="H182" t="s">
        <v>18</v>
      </c>
      <c r="I182" t="s">
        <v>19</v>
      </c>
      <c r="J182">
        <v>90</v>
      </c>
      <c r="M182">
        <v>0</v>
      </c>
      <c r="N182">
        <f t="shared" si="29"/>
        <v>30</v>
      </c>
    </row>
    <row r="183" spans="1:14" x14ac:dyDescent="0.25">
      <c r="A183">
        <v>1237.68</v>
      </c>
      <c r="B183" s="1" t="s">
        <v>58</v>
      </c>
      <c r="C183" s="1">
        <f t="shared" si="28"/>
        <v>42762</v>
      </c>
      <c r="D183" s="1">
        <v>42750</v>
      </c>
      <c r="E183" s="1">
        <f t="shared" si="32"/>
        <v>42762</v>
      </c>
      <c r="F183" t="s">
        <v>134</v>
      </c>
      <c r="G183" t="s">
        <v>243</v>
      </c>
      <c r="H183" t="s">
        <v>55</v>
      </c>
      <c r="I183" t="s">
        <v>52</v>
      </c>
      <c r="J183">
        <v>80</v>
      </c>
      <c r="M183">
        <v>0</v>
      </c>
      <c r="N183">
        <f t="shared" si="29"/>
        <v>30</v>
      </c>
    </row>
    <row r="184" spans="1:14" x14ac:dyDescent="0.25">
      <c r="A184">
        <v>6273.62</v>
      </c>
      <c r="B184" s="1" t="s">
        <v>58</v>
      </c>
      <c r="C184" s="1">
        <f t="shared" si="28"/>
        <v>42762</v>
      </c>
      <c r="D184" s="1">
        <v>42750</v>
      </c>
      <c r="E184" s="1">
        <f t="shared" si="32"/>
        <v>42762</v>
      </c>
      <c r="F184" t="s">
        <v>118</v>
      </c>
      <c r="G184" t="s">
        <v>119</v>
      </c>
      <c r="H184" t="s">
        <v>120</v>
      </c>
      <c r="I184" t="s">
        <v>49</v>
      </c>
      <c r="J184">
        <v>80</v>
      </c>
      <c r="M184">
        <v>0</v>
      </c>
      <c r="N184">
        <f t="shared" si="29"/>
        <v>30</v>
      </c>
    </row>
    <row r="185" spans="1:14" x14ac:dyDescent="0.25">
      <c r="A185">
        <v>2748.76</v>
      </c>
      <c r="B185" s="1" t="s">
        <v>56</v>
      </c>
      <c r="C185" s="1">
        <f t="shared" si="28"/>
        <v>42738</v>
      </c>
      <c r="D185" s="1">
        <v>42726</v>
      </c>
      <c r="E185" s="1">
        <f t="shared" si="32"/>
        <v>42738</v>
      </c>
      <c r="F185" t="s">
        <v>374</v>
      </c>
      <c r="G185" t="s">
        <v>389</v>
      </c>
      <c r="H185" t="s">
        <v>376</v>
      </c>
      <c r="I185" t="s">
        <v>377</v>
      </c>
      <c r="J185">
        <v>100</v>
      </c>
      <c r="M185">
        <v>0</v>
      </c>
      <c r="N185">
        <f t="shared" si="29"/>
        <v>30</v>
      </c>
    </row>
    <row r="186" spans="1:14" x14ac:dyDescent="0.25">
      <c r="A186">
        <v>5905.04</v>
      </c>
      <c r="B186" s="1" t="s">
        <v>29</v>
      </c>
      <c r="C186" s="1">
        <f t="shared" si="28"/>
        <v>42741</v>
      </c>
      <c r="D186" s="1">
        <v>42729</v>
      </c>
      <c r="E186" s="1">
        <f>B186+30</f>
        <v>42741</v>
      </c>
      <c r="F186" t="s">
        <v>374</v>
      </c>
      <c r="G186" t="s">
        <v>379</v>
      </c>
      <c r="H186" t="s">
        <v>376</v>
      </c>
      <c r="I186" t="s">
        <v>377</v>
      </c>
      <c r="J186">
        <v>100</v>
      </c>
      <c r="M186">
        <v>0</v>
      </c>
      <c r="N186">
        <f t="shared" si="29"/>
        <v>30</v>
      </c>
    </row>
    <row r="187" spans="1:14" x14ac:dyDescent="0.25">
      <c r="A187">
        <v>6191.27</v>
      </c>
      <c r="B187" s="1" t="s">
        <v>34</v>
      </c>
      <c r="C187" s="1">
        <f t="shared" si="28"/>
        <v>42742</v>
      </c>
      <c r="D187" s="1">
        <v>42730</v>
      </c>
      <c r="E187" s="1">
        <f t="shared" si="32"/>
        <v>42742</v>
      </c>
      <c r="F187" t="s">
        <v>118</v>
      </c>
      <c r="G187" t="s">
        <v>119</v>
      </c>
      <c r="H187" t="s">
        <v>120</v>
      </c>
      <c r="I187" t="s">
        <v>49</v>
      </c>
      <c r="J187">
        <v>80</v>
      </c>
      <c r="M187">
        <v>0</v>
      </c>
      <c r="N187">
        <f t="shared" si="29"/>
        <v>30</v>
      </c>
    </row>
    <row r="188" spans="1:14" x14ac:dyDescent="0.25">
      <c r="A188">
        <v>1029.9000000000001</v>
      </c>
      <c r="B188" s="1" t="s">
        <v>24</v>
      </c>
      <c r="C188" s="1">
        <f t="shared" si="28"/>
        <v>42744</v>
      </c>
      <c r="D188" s="1">
        <v>42733</v>
      </c>
      <c r="E188" s="1">
        <f t="shared" si="32"/>
        <v>42744</v>
      </c>
      <c r="F188" t="s">
        <v>142</v>
      </c>
      <c r="G188" t="s">
        <v>143</v>
      </c>
      <c r="H188" t="s">
        <v>144</v>
      </c>
      <c r="I188" t="s">
        <v>20</v>
      </c>
      <c r="J188">
        <v>80</v>
      </c>
      <c r="M188">
        <v>0</v>
      </c>
      <c r="N188">
        <f t="shared" si="29"/>
        <v>30</v>
      </c>
    </row>
    <row r="189" spans="1:14" x14ac:dyDescent="0.25">
      <c r="A189">
        <v>2484.36</v>
      </c>
      <c r="B189" s="1" t="s">
        <v>50</v>
      </c>
      <c r="C189" s="1">
        <f t="shared" si="28"/>
        <v>42748</v>
      </c>
      <c r="D189" s="1">
        <v>42737</v>
      </c>
      <c r="E189" s="1">
        <f t="shared" si="32"/>
        <v>42748</v>
      </c>
      <c r="F189" t="s">
        <v>134</v>
      </c>
      <c r="G189" t="s">
        <v>239</v>
      </c>
      <c r="H189" t="s">
        <v>55</v>
      </c>
      <c r="I189" t="s">
        <v>52</v>
      </c>
      <c r="J189">
        <v>80</v>
      </c>
      <c r="M189">
        <v>0</v>
      </c>
      <c r="N189">
        <f t="shared" si="29"/>
        <v>30</v>
      </c>
    </row>
    <row r="190" spans="1:14" x14ac:dyDescent="0.25">
      <c r="A190">
        <v>1226.4100000000001</v>
      </c>
      <c r="B190" s="1" t="s">
        <v>47</v>
      </c>
      <c r="C190" s="1">
        <f t="shared" si="28"/>
        <v>42752</v>
      </c>
      <c r="D190" s="1">
        <v>42741</v>
      </c>
      <c r="E190" s="1">
        <f t="shared" si="32"/>
        <v>42752</v>
      </c>
      <c r="F190" t="s">
        <v>94</v>
      </c>
      <c r="G190" t="s">
        <v>305</v>
      </c>
      <c r="H190" t="s">
        <v>96</v>
      </c>
      <c r="I190" t="s">
        <v>57</v>
      </c>
      <c r="J190">
        <v>40</v>
      </c>
      <c r="M190">
        <v>0</v>
      </c>
      <c r="N190">
        <f t="shared" si="29"/>
        <v>30</v>
      </c>
    </row>
    <row r="191" spans="1:14" x14ac:dyDescent="0.25">
      <c r="A191">
        <v>2548.5700000000002</v>
      </c>
      <c r="B191" s="1" t="s">
        <v>47</v>
      </c>
      <c r="C191" s="1">
        <f t="shared" si="28"/>
        <v>42752</v>
      </c>
      <c r="D191" s="1">
        <v>42741</v>
      </c>
      <c r="E191" s="1">
        <f t="shared" si="32"/>
        <v>42752</v>
      </c>
      <c r="F191" t="s">
        <v>128</v>
      </c>
      <c r="G191" t="s">
        <v>129</v>
      </c>
      <c r="H191" t="s">
        <v>77</v>
      </c>
      <c r="I191" t="s">
        <v>78</v>
      </c>
      <c r="J191">
        <v>100</v>
      </c>
      <c r="M191">
        <v>0</v>
      </c>
      <c r="N191">
        <f t="shared" si="29"/>
        <v>30</v>
      </c>
    </row>
    <row r="192" spans="1:14" x14ac:dyDescent="0.25">
      <c r="A192">
        <v>5205.8999999999996</v>
      </c>
      <c r="B192" s="1" t="s">
        <v>11</v>
      </c>
      <c r="C192" s="1">
        <f t="shared" si="28"/>
        <v>42756</v>
      </c>
      <c r="D192" s="1">
        <v>42745</v>
      </c>
      <c r="E192" s="1">
        <f t="shared" si="32"/>
        <v>42756</v>
      </c>
      <c r="F192" t="s">
        <v>145</v>
      </c>
      <c r="G192" t="s">
        <v>341</v>
      </c>
      <c r="H192" t="s">
        <v>147</v>
      </c>
      <c r="I192" t="s">
        <v>49</v>
      </c>
      <c r="J192">
        <v>100</v>
      </c>
      <c r="M192">
        <v>0</v>
      </c>
      <c r="N192">
        <f t="shared" si="29"/>
        <v>30</v>
      </c>
    </row>
    <row r="193" spans="1:14" x14ac:dyDescent="0.25">
      <c r="A193">
        <v>3975.97</v>
      </c>
      <c r="B193" s="1" t="s">
        <v>35</v>
      </c>
      <c r="C193" s="1">
        <f t="shared" si="28"/>
        <v>42740</v>
      </c>
      <c r="D193" s="1">
        <v>42729</v>
      </c>
      <c r="E193" s="1">
        <f t="shared" si="32"/>
        <v>42740</v>
      </c>
      <c r="F193" t="s">
        <v>97</v>
      </c>
      <c r="G193" t="s">
        <v>98</v>
      </c>
      <c r="H193" t="s">
        <v>99</v>
      </c>
      <c r="I193" t="s">
        <v>88</v>
      </c>
      <c r="J193">
        <v>100</v>
      </c>
      <c r="M193">
        <v>0</v>
      </c>
      <c r="N193">
        <f t="shared" si="29"/>
        <v>30</v>
      </c>
    </row>
    <row r="194" spans="1:14" x14ac:dyDescent="0.25">
      <c r="A194">
        <v>4143.93</v>
      </c>
      <c r="B194" s="1" t="s">
        <v>82</v>
      </c>
      <c r="C194" s="1">
        <f t="shared" ref="C194:C257" si="33">B194+30</f>
        <v>42743</v>
      </c>
      <c r="D194" s="1">
        <v>42732</v>
      </c>
      <c r="E194" s="1">
        <f t="shared" si="32"/>
        <v>42743</v>
      </c>
      <c r="F194" t="s">
        <v>125</v>
      </c>
      <c r="G194" t="s">
        <v>285</v>
      </c>
      <c r="H194" t="s">
        <v>127</v>
      </c>
      <c r="I194" t="s">
        <v>89</v>
      </c>
      <c r="J194">
        <v>80</v>
      </c>
      <c r="M194">
        <v>0</v>
      </c>
      <c r="N194">
        <f t="shared" si="29"/>
        <v>30</v>
      </c>
    </row>
    <row r="195" spans="1:14" x14ac:dyDescent="0.25">
      <c r="A195">
        <v>2260.61</v>
      </c>
      <c r="B195" s="1" t="s">
        <v>82</v>
      </c>
      <c r="C195" s="1">
        <f t="shared" si="33"/>
        <v>42743</v>
      </c>
      <c r="D195" s="1">
        <v>42732</v>
      </c>
      <c r="E195" s="1">
        <f t="shared" si="32"/>
        <v>42743</v>
      </c>
      <c r="F195" t="s">
        <v>108</v>
      </c>
      <c r="G195" t="s">
        <v>109</v>
      </c>
      <c r="H195" t="s">
        <v>110</v>
      </c>
      <c r="I195" t="s">
        <v>87</v>
      </c>
      <c r="J195">
        <v>30</v>
      </c>
      <c r="M195">
        <v>0</v>
      </c>
      <c r="N195">
        <f t="shared" ref="N195:N258" si="34">E195-B195</f>
        <v>30</v>
      </c>
    </row>
    <row r="196" spans="1:14" x14ac:dyDescent="0.25">
      <c r="A196">
        <v>2737.56</v>
      </c>
      <c r="B196" s="1" t="s">
        <v>69</v>
      </c>
      <c r="C196" s="1">
        <f t="shared" si="33"/>
        <v>42749</v>
      </c>
      <c r="D196" s="1">
        <v>42739</v>
      </c>
      <c r="E196" s="1">
        <f>B196+31</f>
        <v>42750</v>
      </c>
      <c r="F196" t="s">
        <v>30</v>
      </c>
      <c r="G196" t="s">
        <v>272</v>
      </c>
      <c r="H196" t="s">
        <v>32</v>
      </c>
      <c r="I196" t="s">
        <v>33</v>
      </c>
      <c r="J196">
        <v>70</v>
      </c>
      <c r="M196">
        <v>0</v>
      </c>
      <c r="N196">
        <f t="shared" si="34"/>
        <v>31</v>
      </c>
    </row>
    <row r="197" spans="1:14" x14ac:dyDescent="0.25">
      <c r="A197">
        <v>5101.54</v>
      </c>
      <c r="B197" s="1" t="s">
        <v>47</v>
      </c>
      <c r="C197" s="1">
        <f t="shared" si="33"/>
        <v>42752</v>
      </c>
      <c r="D197" s="1">
        <v>42742</v>
      </c>
      <c r="E197" s="1">
        <f t="shared" ref="E197:E210" si="35">B197+31</f>
        <v>42753</v>
      </c>
      <c r="F197" t="s">
        <v>136</v>
      </c>
      <c r="G197" t="s">
        <v>354</v>
      </c>
      <c r="H197" t="s">
        <v>138</v>
      </c>
      <c r="I197" t="s">
        <v>10</v>
      </c>
      <c r="J197">
        <v>100</v>
      </c>
      <c r="M197">
        <v>0</v>
      </c>
      <c r="N197">
        <f t="shared" si="34"/>
        <v>31</v>
      </c>
    </row>
    <row r="198" spans="1:14" x14ac:dyDescent="0.25">
      <c r="A198">
        <v>6460.31</v>
      </c>
      <c r="B198" s="1" t="s">
        <v>7</v>
      </c>
      <c r="C198" s="1">
        <f t="shared" si="33"/>
        <v>42755</v>
      </c>
      <c r="D198" s="1">
        <v>42745</v>
      </c>
      <c r="E198" s="1">
        <f t="shared" si="35"/>
        <v>42756</v>
      </c>
      <c r="F198" t="s">
        <v>125</v>
      </c>
      <c r="G198" t="s">
        <v>288</v>
      </c>
      <c r="H198" t="s">
        <v>127</v>
      </c>
      <c r="I198" t="s">
        <v>89</v>
      </c>
      <c r="J198">
        <v>80</v>
      </c>
      <c r="M198">
        <v>0</v>
      </c>
      <c r="N198">
        <f t="shared" si="34"/>
        <v>31</v>
      </c>
    </row>
    <row r="199" spans="1:14" x14ac:dyDescent="0.25">
      <c r="A199">
        <v>3997.13</v>
      </c>
      <c r="B199" s="1" t="s">
        <v>28</v>
      </c>
      <c r="C199" s="1">
        <f t="shared" si="33"/>
        <v>42737</v>
      </c>
      <c r="D199" s="1">
        <v>42727</v>
      </c>
      <c r="E199" s="1">
        <f t="shared" si="35"/>
        <v>42738</v>
      </c>
      <c r="F199" t="s">
        <v>112</v>
      </c>
      <c r="G199" t="s">
        <v>254</v>
      </c>
      <c r="H199" t="s">
        <v>64</v>
      </c>
      <c r="I199" t="s">
        <v>19</v>
      </c>
      <c r="J199">
        <v>30</v>
      </c>
      <c r="M199">
        <v>0</v>
      </c>
      <c r="N199">
        <f t="shared" si="34"/>
        <v>31</v>
      </c>
    </row>
    <row r="200" spans="1:14" x14ac:dyDescent="0.25">
      <c r="A200">
        <v>5498.37</v>
      </c>
      <c r="B200" s="1" t="s">
        <v>35</v>
      </c>
      <c r="C200" s="1">
        <f t="shared" si="33"/>
        <v>42740</v>
      </c>
      <c r="D200" s="1">
        <v>42730</v>
      </c>
      <c r="E200" s="1">
        <f t="shared" si="35"/>
        <v>42741</v>
      </c>
      <c r="F200" t="s">
        <v>60</v>
      </c>
      <c r="G200" t="s">
        <v>356</v>
      </c>
      <c r="H200" t="s">
        <v>62</v>
      </c>
      <c r="I200" t="s">
        <v>37</v>
      </c>
      <c r="J200">
        <v>100</v>
      </c>
      <c r="M200">
        <v>0</v>
      </c>
      <c r="N200">
        <f t="shared" si="34"/>
        <v>31</v>
      </c>
    </row>
    <row r="201" spans="1:14" x14ac:dyDescent="0.25">
      <c r="A201">
        <v>462.02</v>
      </c>
      <c r="B201" s="1" t="s">
        <v>24</v>
      </c>
      <c r="C201" s="1">
        <f t="shared" si="33"/>
        <v>42744</v>
      </c>
      <c r="D201" s="1">
        <v>42735</v>
      </c>
      <c r="E201" s="1">
        <f t="shared" si="35"/>
        <v>42745</v>
      </c>
      <c r="F201" t="s">
        <v>123</v>
      </c>
      <c r="G201" t="s">
        <v>315</v>
      </c>
      <c r="H201" t="s">
        <v>100</v>
      </c>
      <c r="I201" t="s">
        <v>81</v>
      </c>
      <c r="J201">
        <v>90</v>
      </c>
      <c r="M201">
        <v>0</v>
      </c>
      <c r="N201">
        <f t="shared" si="34"/>
        <v>31</v>
      </c>
    </row>
    <row r="202" spans="1:14" x14ac:dyDescent="0.25">
      <c r="A202">
        <v>3885.13</v>
      </c>
      <c r="B202" s="1" t="s">
        <v>86</v>
      </c>
      <c r="C202" s="1">
        <f t="shared" si="33"/>
        <v>42746</v>
      </c>
      <c r="D202" s="1">
        <v>42737</v>
      </c>
      <c r="E202" s="1">
        <f t="shared" si="35"/>
        <v>42747</v>
      </c>
      <c r="F202" t="s">
        <v>60</v>
      </c>
      <c r="G202" t="s">
        <v>361</v>
      </c>
      <c r="H202" t="s">
        <v>62</v>
      </c>
      <c r="I202" t="s">
        <v>37</v>
      </c>
      <c r="J202">
        <v>100</v>
      </c>
      <c r="M202">
        <v>0</v>
      </c>
      <c r="N202">
        <f t="shared" si="34"/>
        <v>31</v>
      </c>
    </row>
    <row r="203" spans="1:14" x14ac:dyDescent="0.25">
      <c r="A203">
        <v>2631.17</v>
      </c>
      <c r="B203" s="1" t="s">
        <v>47</v>
      </c>
      <c r="C203" s="1">
        <f t="shared" si="33"/>
        <v>42752</v>
      </c>
      <c r="D203" s="1">
        <v>42743</v>
      </c>
      <c r="E203" s="1">
        <f t="shared" si="35"/>
        <v>42753</v>
      </c>
      <c r="F203" t="s">
        <v>16</v>
      </c>
      <c r="G203" t="s">
        <v>331</v>
      </c>
      <c r="H203" t="s">
        <v>18</v>
      </c>
      <c r="I203" t="s">
        <v>19</v>
      </c>
      <c r="J203">
        <v>90</v>
      </c>
      <c r="M203">
        <v>0</v>
      </c>
      <c r="N203">
        <f t="shared" si="34"/>
        <v>31</v>
      </c>
    </row>
    <row r="204" spans="1:14" x14ac:dyDescent="0.25">
      <c r="A204">
        <v>4915.76</v>
      </c>
      <c r="B204" s="1" t="s">
        <v>54</v>
      </c>
      <c r="C204" s="1">
        <f t="shared" si="33"/>
        <v>42736</v>
      </c>
      <c r="D204" s="1">
        <v>42727</v>
      </c>
      <c r="E204" s="1">
        <f>B204+31</f>
        <v>42737</v>
      </c>
      <c r="F204" t="s">
        <v>123</v>
      </c>
      <c r="G204" t="s">
        <v>311</v>
      </c>
      <c r="H204" t="s">
        <v>100</v>
      </c>
      <c r="I204" t="s">
        <v>81</v>
      </c>
      <c r="J204">
        <v>90</v>
      </c>
      <c r="M204">
        <v>0</v>
      </c>
      <c r="N204">
        <f t="shared" si="34"/>
        <v>31</v>
      </c>
    </row>
    <row r="205" spans="1:14" x14ac:dyDescent="0.25">
      <c r="A205">
        <v>1135.94</v>
      </c>
      <c r="B205" s="1" t="s">
        <v>11</v>
      </c>
      <c r="C205" s="1">
        <f t="shared" si="33"/>
        <v>42756</v>
      </c>
      <c r="D205" s="1">
        <v>42747</v>
      </c>
      <c r="E205" s="1">
        <f t="shared" si="35"/>
        <v>42757</v>
      </c>
      <c r="F205" t="s">
        <v>123</v>
      </c>
      <c r="G205" t="s">
        <v>313</v>
      </c>
      <c r="H205" t="s">
        <v>100</v>
      </c>
      <c r="I205" t="s">
        <v>81</v>
      </c>
      <c r="J205">
        <v>90</v>
      </c>
      <c r="M205">
        <v>0</v>
      </c>
      <c r="N205">
        <f t="shared" si="34"/>
        <v>31</v>
      </c>
    </row>
    <row r="206" spans="1:14" x14ac:dyDescent="0.25">
      <c r="A206">
        <v>6205.57</v>
      </c>
      <c r="B206" s="1" t="s">
        <v>15</v>
      </c>
      <c r="C206" s="1">
        <f t="shared" si="33"/>
        <v>42758</v>
      </c>
      <c r="D206" s="1">
        <v>42749</v>
      </c>
      <c r="E206" s="1">
        <f t="shared" si="35"/>
        <v>42759</v>
      </c>
      <c r="F206" t="s">
        <v>123</v>
      </c>
      <c r="G206" t="s">
        <v>320</v>
      </c>
      <c r="H206" t="s">
        <v>100</v>
      </c>
      <c r="I206" t="s">
        <v>81</v>
      </c>
      <c r="J206">
        <v>90</v>
      </c>
      <c r="M206">
        <v>0</v>
      </c>
      <c r="N206">
        <f t="shared" si="34"/>
        <v>31</v>
      </c>
    </row>
    <row r="207" spans="1:14" x14ac:dyDescent="0.25">
      <c r="A207">
        <v>1747.45</v>
      </c>
      <c r="B207" s="1" t="s">
        <v>38</v>
      </c>
      <c r="C207" s="1">
        <f t="shared" si="33"/>
        <v>42761</v>
      </c>
      <c r="D207" s="1">
        <v>42752</v>
      </c>
      <c r="E207" s="1">
        <f t="shared" si="35"/>
        <v>42762</v>
      </c>
      <c r="F207" t="s">
        <v>132</v>
      </c>
      <c r="G207" t="s">
        <v>133</v>
      </c>
      <c r="H207" t="s">
        <v>9</v>
      </c>
      <c r="I207" t="s">
        <v>10</v>
      </c>
      <c r="J207">
        <v>80</v>
      </c>
      <c r="M207">
        <v>0</v>
      </c>
      <c r="N207">
        <f t="shared" si="34"/>
        <v>31</v>
      </c>
    </row>
    <row r="208" spans="1:14" x14ac:dyDescent="0.25">
      <c r="A208">
        <v>6438.78</v>
      </c>
      <c r="B208" s="1" t="s">
        <v>58</v>
      </c>
      <c r="C208" s="1">
        <f t="shared" si="33"/>
        <v>42762</v>
      </c>
      <c r="D208" s="1">
        <v>42753</v>
      </c>
      <c r="E208" s="1">
        <f t="shared" si="35"/>
        <v>42763</v>
      </c>
      <c r="F208" t="s">
        <v>118</v>
      </c>
      <c r="G208" t="s">
        <v>119</v>
      </c>
      <c r="H208" t="s">
        <v>120</v>
      </c>
      <c r="I208" t="s">
        <v>49</v>
      </c>
      <c r="J208">
        <v>80</v>
      </c>
      <c r="M208">
        <v>0</v>
      </c>
      <c r="N208">
        <f t="shared" si="34"/>
        <v>31</v>
      </c>
    </row>
    <row r="209" spans="1:14" x14ac:dyDescent="0.25">
      <c r="A209">
        <v>928.19</v>
      </c>
      <c r="B209" s="1" t="s">
        <v>14</v>
      </c>
      <c r="C209" s="1">
        <f t="shared" si="33"/>
        <v>42763</v>
      </c>
      <c r="D209" s="1">
        <v>42754</v>
      </c>
      <c r="E209" s="1">
        <f t="shared" si="35"/>
        <v>42764</v>
      </c>
      <c r="F209" t="s">
        <v>114</v>
      </c>
      <c r="G209" t="s">
        <v>115</v>
      </c>
      <c r="H209" t="s">
        <v>116</v>
      </c>
      <c r="I209" t="s">
        <v>117</v>
      </c>
      <c r="J209">
        <v>80</v>
      </c>
      <c r="M209">
        <v>0</v>
      </c>
      <c r="N209">
        <f t="shared" si="34"/>
        <v>31</v>
      </c>
    </row>
    <row r="210" spans="1:14" x14ac:dyDescent="0.25">
      <c r="A210">
        <v>5327.84</v>
      </c>
      <c r="B210" s="1" t="s">
        <v>14</v>
      </c>
      <c r="C210" s="1">
        <f t="shared" si="33"/>
        <v>42763</v>
      </c>
      <c r="D210" s="1">
        <v>42754</v>
      </c>
      <c r="E210" s="1">
        <f t="shared" si="35"/>
        <v>42764</v>
      </c>
      <c r="F210" t="s">
        <v>132</v>
      </c>
      <c r="G210" t="s">
        <v>133</v>
      </c>
      <c r="H210" t="s">
        <v>9</v>
      </c>
      <c r="I210" t="s">
        <v>10</v>
      </c>
      <c r="J210">
        <v>80</v>
      </c>
      <c r="M210">
        <v>0</v>
      </c>
      <c r="N210">
        <f t="shared" si="34"/>
        <v>31</v>
      </c>
    </row>
    <row r="211" spans="1:14" x14ac:dyDescent="0.25">
      <c r="A211">
        <v>1690.55</v>
      </c>
      <c r="B211" s="1" t="s">
        <v>28</v>
      </c>
      <c r="C211" s="1">
        <f t="shared" si="33"/>
        <v>42737</v>
      </c>
      <c r="D211" s="1">
        <v>42728</v>
      </c>
      <c r="E211" s="1">
        <f>B211+33</f>
        <v>42740</v>
      </c>
      <c r="F211" t="s">
        <v>102</v>
      </c>
      <c r="G211" t="s">
        <v>373</v>
      </c>
      <c r="H211" t="s">
        <v>104</v>
      </c>
      <c r="I211" t="s">
        <v>45</v>
      </c>
      <c r="J211">
        <v>100</v>
      </c>
      <c r="M211">
        <v>0</v>
      </c>
      <c r="N211">
        <f t="shared" si="34"/>
        <v>33</v>
      </c>
    </row>
    <row r="212" spans="1:14" x14ac:dyDescent="0.25">
      <c r="A212">
        <v>5938.86</v>
      </c>
      <c r="B212" s="1" t="s">
        <v>35</v>
      </c>
      <c r="C212" s="1">
        <f t="shared" si="33"/>
        <v>42740</v>
      </c>
      <c r="D212" s="1">
        <v>42731</v>
      </c>
      <c r="E212" s="1">
        <f t="shared" ref="E212:E217" si="36">B212+32</f>
        <v>42742</v>
      </c>
      <c r="F212" t="s">
        <v>30</v>
      </c>
      <c r="G212" t="s">
        <v>31</v>
      </c>
      <c r="H212" t="s">
        <v>32</v>
      </c>
      <c r="I212" t="s">
        <v>33</v>
      </c>
      <c r="J212">
        <v>70</v>
      </c>
      <c r="M212">
        <v>0</v>
      </c>
      <c r="N212">
        <f t="shared" si="34"/>
        <v>32</v>
      </c>
    </row>
    <row r="213" spans="1:14" x14ac:dyDescent="0.25">
      <c r="A213">
        <v>1218.92</v>
      </c>
      <c r="B213" s="1" t="s">
        <v>82</v>
      </c>
      <c r="C213" s="1">
        <f t="shared" si="33"/>
        <v>42743</v>
      </c>
      <c r="D213" s="1">
        <v>42734</v>
      </c>
      <c r="E213" s="1">
        <f t="shared" si="36"/>
        <v>42745</v>
      </c>
      <c r="F213" t="s">
        <v>75</v>
      </c>
      <c r="G213" t="s">
        <v>300</v>
      </c>
      <c r="H213" t="s">
        <v>77</v>
      </c>
      <c r="I213" t="s">
        <v>78</v>
      </c>
      <c r="J213">
        <v>90</v>
      </c>
      <c r="M213">
        <v>0</v>
      </c>
      <c r="N213">
        <f t="shared" si="34"/>
        <v>32</v>
      </c>
    </row>
    <row r="214" spans="1:14" x14ac:dyDescent="0.25">
      <c r="A214">
        <v>3618.44</v>
      </c>
      <c r="B214" s="1" t="s">
        <v>63</v>
      </c>
      <c r="C214" s="1">
        <f t="shared" si="33"/>
        <v>42735</v>
      </c>
      <c r="D214" s="1">
        <v>42727</v>
      </c>
      <c r="E214" s="1">
        <f t="shared" si="36"/>
        <v>42737</v>
      </c>
      <c r="F214" t="s">
        <v>75</v>
      </c>
      <c r="G214" t="s">
        <v>293</v>
      </c>
      <c r="H214" t="s">
        <v>77</v>
      </c>
      <c r="I214" t="s">
        <v>78</v>
      </c>
      <c r="J214">
        <v>90</v>
      </c>
      <c r="M214">
        <v>0</v>
      </c>
      <c r="N214">
        <f t="shared" si="34"/>
        <v>32</v>
      </c>
    </row>
    <row r="215" spans="1:14" x14ac:dyDescent="0.25">
      <c r="A215">
        <v>2233.4</v>
      </c>
      <c r="B215" s="1" t="s">
        <v>69</v>
      </c>
      <c r="C215" s="1">
        <f t="shared" si="33"/>
        <v>42749</v>
      </c>
      <c r="D215" s="1">
        <v>42741</v>
      </c>
      <c r="E215" s="1">
        <f t="shared" si="36"/>
        <v>42751</v>
      </c>
      <c r="F215" t="s">
        <v>142</v>
      </c>
      <c r="G215" t="s">
        <v>143</v>
      </c>
      <c r="H215" t="s">
        <v>144</v>
      </c>
      <c r="I215" t="s">
        <v>20</v>
      </c>
      <c r="J215">
        <v>80</v>
      </c>
      <c r="M215">
        <v>0</v>
      </c>
      <c r="N215">
        <f t="shared" si="34"/>
        <v>32</v>
      </c>
    </row>
    <row r="216" spans="1:14" x14ac:dyDescent="0.25">
      <c r="A216">
        <v>3313.25</v>
      </c>
      <c r="B216" s="1" t="s">
        <v>47</v>
      </c>
      <c r="C216" s="1">
        <f t="shared" si="33"/>
        <v>42752</v>
      </c>
      <c r="D216" s="1">
        <v>42744</v>
      </c>
      <c r="E216" s="1">
        <f t="shared" si="36"/>
        <v>42754</v>
      </c>
      <c r="F216" t="s">
        <v>112</v>
      </c>
      <c r="G216" t="s">
        <v>251</v>
      </c>
      <c r="H216" t="s">
        <v>64</v>
      </c>
      <c r="I216" t="s">
        <v>19</v>
      </c>
      <c r="J216">
        <v>30</v>
      </c>
      <c r="M216">
        <v>0</v>
      </c>
      <c r="N216">
        <f t="shared" si="34"/>
        <v>32</v>
      </c>
    </row>
    <row r="217" spans="1:14" x14ac:dyDescent="0.25">
      <c r="A217">
        <v>4528.68</v>
      </c>
      <c r="B217" s="1" t="s">
        <v>47</v>
      </c>
      <c r="C217" s="1">
        <f t="shared" si="33"/>
        <v>42752</v>
      </c>
      <c r="D217" s="1">
        <v>42744</v>
      </c>
      <c r="E217" s="1">
        <f t="shared" si="36"/>
        <v>42754</v>
      </c>
      <c r="F217" t="s">
        <v>105</v>
      </c>
      <c r="G217" t="s">
        <v>106</v>
      </c>
      <c r="H217" t="s">
        <v>107</v>
      </c>
      <c r="I217" t="s">
        <v>19</v>
      </c>
      <c r="J217">
        <v>100</v>
      </c>
      <c r="M217">
        <v>0</v>
      </c>
      <c r="N217">
        <f t="shared" si="34"/>
        <v>32</v>
      </c>
    </row>
    <row r="218" spans="1:14" x14ac:dyDescent="0.25">
      <c r="A218">
        <v>3331.7</v>
      </c>
      <c r="B218" s="1" t="s">
        <v>8</v>
      </c>
      <c r="C218" s="1">
        <f t="shared" si="33"/>
        <v>42759</v>
      </c>
      <c r="D218" s="1">
        <v>42751</v>
      </c>
      <c r="E218" s="1">
        <f>B218+36</f>
        <v>42765</v>
      </c>
      <c r="F218" t="s">
        <v>114</v>
      </c>
      <c r="G218" t="s">
        <v>115</v>
      </c>
      <c r="H218" t="s">
        <v>116</v>
      </c>
      <c r="I218" t="s">
        <v>117</v>
      </c>
      <c r="J218">
        <v>80</v>
      </c>
      <c r="M218">
        <v>0</v>
      </c>
      <c r="N218">
        <f t="shared" si="34"/>
        <v>36</v>
      </c>
    </row>
    <row r="219" spans="1:14" x14ac:dyDescent="0.25">
      <c r="A219">
        <v>1815.54</v>
      </c>
      <c r="B219" s="1" t="s">
        <v>28</v>
      </c>
      <c r="C219" s="1">
        <f t="shared" si="33"/>
        <v>42737</v>
      </c>
      <c r="D219" s="1">
        <v>42729</v>
      </c>
      <c r="E219" s="1">
        <f t="shared" ref="E219:E223" si="37">B219+36</f>
        <v>42743</v>
      </c>
      <c r="F219" t="s">
        <v>134</v>
      </c>
      <c r="G219" t="s">
        <v>244</v>
      </c>
      <c r="H219" t="s">
        <v>55</v>
      </c>
      <c r="I219" t="s">
        <v>52</v>
      </c>
      <c r="J219">
        <v>80</v>
      </c>
      <c r="M219">
        <v>0</v>
      </c>
      <c r="N219">
        <f t="shared" si="34"/>
        <v>36</v>
      </c>
    </row>
    <row r="220" spans="1:14" x14ac:dyDescent="0.25">
      <c r="A220">
        <v>738.99</v>
      </c>
      <c r="B220" s="1" t="s">
        <v>28</v>
      </c>
      <c r="C220" s="1">
        <f t="shared" si="33"/>
        <v>42737</v>
      </c>
      <c r="D220" s="1">
        <v>42729</v>
      </c>
      <c r="E220" s="1">
        <f t="shared" si="37"/>
        <v>42743</v>
      </c>
      <c r="F220" t="s">
        <v>149</v>
      </c>
      <c r="G220" t="s">
        <v>150</v>
      </c>
      <c r="H220" t="s">
        <v>12</v>
      </c>
      <c r="I220" t="s">
        <v>13</v>
      </c>
      <c r="J220">
        <v>100</v>
      </c>
      <c r="M220">
        <v>0</v>
      </c>
      <c r="N220">
        <f t="shared" si="34"/>
        <v>36</v>
      </c>
    </row>
    <row r="221" spans="1:14" x14ac:dyDescent="0.25">
      <c r="A221">
        <v>3996.72</v>
      </c>
      <c r="B221" s="1" t="s">
        <v>63</v>
      </c>
      <c r="C221" s="1">
        <f t="shared" si="33"/>
        <v>42735</v>
      </c>
      <c r="D221" s="1">
        <v>42728</v>
      </c>
      <c r="E221" s="1">
        <f t="shared" si="37"/>
        <v>42741</v>
      </c>
      <c r="F221" t="s">
        <v>125</v>
      </c>
      <c r="G221" t="s">
        <v>282</v>
      </c>
      <c r="H221" t="s">
        <v>127</v>
      </c>
      <c r="I221" t="s">
        <v>89</v>
      </c>
      <c r="J221">
        <v>80</v>
      </c>
      <c r="M221">
        <v>0</v>
      </c>
      <c r="N221">
        <f t="shared" si="34"/>
        <v>36</v>
      </c>
    </row>
    <row r="222" spans="1:14" x14ac:dyDescent="0.25">
      <c r="A222">
        <v>4932.01</v>
      </c>
      <c r="B222" s="1" t="s">
        <v>69</v>
      </c>
      <c r="C222" s="1">
        <f t="shared" si="33"/>
        <v>42749</v>
      </c>
      <c r="D222" s="1">
        <v>42742</v>
      </c>
      <c r="E222" s="1">
        <f t="shared" si="37"/>
        <v>42755</v>
      </c>
      <c r="F222" t="s">
        <v>90</v>
      </c>
      <c r="G222" t="s">
        <v>229</v>
      </c>
      <c r="H222" t="s">
        <v>92</v>
      </c>
      <c r="I222" t="s">
        <v>45</v>
      </c>
      <c r="J222">
        <v>80</v>
      </c>
      <c r="M222">
        <v>0</v>
      </c>
      <c r="N222">
        <f t="shared" si="34"/>
        <v>36</v>
      </c>
    </row>
    <row r="223" spans="1:14" x14ac:dyDescent="0.25">
      <c r="A223">
        <v>2692.85</v>
      </c>
      <c r="B223" s="1" t="s">
        <v>69</v>
      </c>
      <c r="C223" s="1">
        <f t="shared" si="33"/>
        <v>42749</v>
      </c>
      <c r="D223" s="1">
        <v>42742</v>
      </c>
      <c r="E223" s="1">
        <f t="shared" si="37"/>
        <v>42755</v>
      </c>
      <c r="F223" t="s">
        <v>30</v>
      </c>
      <c r="G223" t="s">
        <v>269</v>
      </c>
      <c r="H223" t="s">
        <v>32</v>
      </c>
      <c r="I223" t="s">
        <v>33</v>
      </c>
      <c r="J223">
        <v>70</v>
      </c>
      <c r="M223">
        <v>0</v>
      </c>
      <c r="N223">
        <f t="shared" si="34"/>
        <v>36</v>
      </c>
    </row>
    <row r="224" spans="1:14" x14ac:dyDescent="0.25">
      <c r="A224">
        <v>2291.46</v>
      </c>
      <c r="B224" s="1" t="s">
        <v>23</v>
      </c>
      <c r="C224" s="1">
        <f t="shared" si="33"/>
        <v>42753</v>
      </c>
      <c r="D224" s="1">
        <v>42746</v>
      </c>
      <c r="E224" s="1">
        <f>B224+37</f>
        <v>42760</v>
      </c>
      <c r="F224" t="s">
        <v>16</v>
      </c>
      <c r="G224" t="s">
        <v>324</v>
      </c>
      <c r="H224" t="s">
        <v>18</v>
      </c>
      <c r="I224" t="s">
        <v>19</v>
      </c>
      <c r="J224">
        <v>90</v>
      </c>
      <c r="M224">
        <v>0</v>
      </c>
      <c r="N224">
        <f t="shared" si="34"/>
        <v>37</v>
      </c>
    </row>
    <row r="225" spans="1:14" x14ac:dyDescent="0.25">
      <c r="A225">
        <v>1369.5</v>
      </c>
      <c r="B225" s="1" t="s">
        <v>54</v>
      </c>
      <c r="C225" s="1">
        <f t="shared" si="33"/>
        <v>42736</v>
      </c>
      <c r="D225" s="1">
        <v>42729</v>
      </c>
      <c r="E225" s="1">
        <f t="shared" ref="E225:E229" si="38">B225+37</f>
        <v>42743</v>
      </c>
      <c r="F225" t="s">
        <v>97</v>
      </c>
      <c r="G225" t="s">
        <v>98</v>
      </c>
      <c r="H225" t="s">
        <v>99</v>
      </c>
      <c r="I225" t="s">
        <v>88</v>
      </c>
      <c r="J225">
        <v>100</v>
      </c>
      <c r="M225">
        <v>0</v>
      </c>
      <c r="N225">
        <f t="shared" si="34"/>
        <v>37</v>
      </c>
    </row>
    <row r="226" spans="1:14" x14ac:dyDescent="0.25">
      <c r="A226">
        <v>4199.62</v>
      </c>
      <c r="B226" s="1" t="s">
        <v>11</v>
      </c>
      <c r="C226" s="1">
        <f t="shared" si="33"/>
        <v>42756</v>
      </c>
      <c r="D226" s="1">
        <v>42749</v>
      </c>
      <c r="E226" s="1">
        <f t="shared" si="38"/>
        <v>42763</v>
      </c>
      <c r="F226" t="s">
        <v>374</v>
      </c>
      <c r="G226" t="s">
        <v>375</v>
      </c>
      <c r="H226" t="s">
        <v>376</v>
      </c>
      <c r="I226" t="s">
        <v>377</v>
      </c>
      <c r="J226">
        <v>100</v>
      </c>
      <c r="M226">
        <v>0</v>
      </c>
      <c r="N226">
        <f t="shared" si="34"/>
        <v>37</v>
      </c>
    </row>
    <row r="227" spans="1:14" x14ac:dyDescent="0.25">
      <c r="A227">
        <v>2931.71</v>
      </c>
      <c r="B227" s="1" t="s">
        <v>11</v>
      </c>
      <c r="C227" s="1">
        <f t="shared" si="33"/>
        <v>42756</v>
      </c>
      <c r="D227" s="1">
        <v>42749</v>
      </c>
      <c r="E227" s="1">
        <f t="shared" si="38"/>
        <v>42763</v>
      </c>
      <c r="F227" t="s">
        <v>111</v>
      </c>
      <c r="G227" t="s">
        <v>336</v>
      </c>
      <c r="H227" t="s">
        <v>26</v>
      </c>
      <c r="I227" t="s">
        <v>27</v>
      </c>
      <c r="J227">
        <v>90</v>
      </c>
      <c r="M227">
        <v>0</v>
      </c>
      <c r="N227">
        <f t="shared" si="34"/>
        <v>37</v>
      </c>
    </row>
    <row r="228" spans="1:14" x14ac:dyDescent="0.25">
      <c r="A228">
        <v>4805.6899999999996</v>
      </c>
      <c r="B228" s="1" t="s">
        <v>22</v>
      </c>
      <c r="C228" s="1">
        <f t="shared" si="33"/>
        <v>42757</v>
      </c>
      <c r="D228" s="1">
        <v>42750</v>
      </c>
      <c r="E228" s="1">
        <f t="shared" si="38"/>
        <v>42764</v>
      </c>
      <c r="F228" t="s">
        <v>145</v>
      </c>
      <c r="G228" t="s">
        <v>346</v>
      </c>
      <c r="H228" t="s">
        <v>147</v>
      </c>
      <c r="I228" t="s">
        <v>49</v>
      </c>
      <c r="J228">
        <v>100</v>
      </c>
      <c r="M228">
        <v>0</v>
      </c>
      <c r="N228">
        <f t="shared" si="34"/>
        <v>37</v>
      </c>
    </row>
    <row r="229" spans="1:14" x14ac:dyDescent="0.25">
      <c r="A229">
        <v>2279.7199999999998</v>
      </c>
      <c r="B229" s="1" t="s">
        <v>58</v>
      </c>
      <c r="C229" s="1">
        <f t="shared" si="33"/>
        <v>42762</v>
      </c>
      <c r="D229" s="1">
        <v>42755</v>
      </c>
      <c r="E229" s="1">
        <f t="shared" si="38"/>
        <v>42769</v>
      </c>
      <c r="F229" t="s">
        <v>90</v>
      </c>
      <c r="G229" t="s">
        <v>227</v>
      </c>
      <c r="H229" t="s">
        <v>92</v>
      </c>
      <c r="I229" t="s">
        <v>45</v>
      </c>
      <c r="J229">
        <v>80</v>
      </c>
      <c r="M229">
        <v>0</v>
      </c>
      <c r="N229">
        <f t="shared" si="34"/>
        <v>37</v>
      </c>
    </row>
    <row r="230" spans="1:14" x14ac:dyDescent="0.25">
      <c r="A230">
        <v>6096.64</v>
      </c>
      <c r="B230" s="1" t="s">
        <v>14</v>
      </c>
      <c r="C230" s="1">
        <f t="shared" si="33"/>
        <v>42763</v>
      </c>
      <c r="D230" s="1">
        <v>42756</v>
      </c>
      <c r="E230" s="1">
        <f>B230+38</f>
        <v>42771</v>
      </c>
      <c r="F230" t="s">
        <v>111</v>
      </c>
      <c r="G230" t="s">
        <v>151</v>
      </c>
      <c r="H230" t="s">
        <v>26</v>
      </c>
      <c r="I230" t="s">
        <v>27</v>
      </c>
      <c r="J230">
        <v>90</v>
      </c>
      <c r="M230">
        <v>0</v>
      </c>
      <c r="N230">
        <f t="shared" si="34"/>
        <v>38</v>
      </c>
    </row>
    <row r="231" spans="1:14" x14ac:dyDescent="0.25">
      <c r="A231">
        <v>2154.59</v>
      </c>
      <c r="B231" s="1" t="s">
        <v>28</v>
      </c>
      <c r="C231" s="1">
        <f t="shared" si="33"/>
        <v>42737</v>
      </c>
      <c r="D231" s="1">
        <v>42730</v>
      </c>
      <c r="E231" s="1">
        <f t="shared" ref="E231:E236" si="39">B231+38</f>
        <v>42745</v>
      </c>
      <c r="F231" t="s">
        <v>374</v>
      </c>
      <c r="G231" t="s">
        <v>388</v>
      </c>
      <c r="H231" t="s">
        <v>376</v>
      </c>
      <c r="I231" t="s">
        <v>377</v>
      </c>
      <c r="J231">
        <v>100</v>
      </c>
      <c r="M231">
        <v>0</v>
      </c>
      <c r="N231">
        <f t="shared" si="34"/>
        <v>38</v>
      </c>
    </row>
    <row r="232" spans="1:14" x14ac:dyDescent="0.25">
      <c r="A232">
        <v>5843.72</v>
      </c>
      <c r="B232" s="1" t="s">
        <v>56</v>
      </c>
      <c r="C232" s="1">
        <f t="shared" si="33"/>
        <v>42738</v>
      </c>
      <c r="D232" s="1">
        <v>42731</v>
      </c>
      <c r="E232" s="1">
        <f t="shared" si="39"/>
        <v>42746</v>
      </c>
      <c r="F232" t="s">
        <v>105</v>
      </c>
      <c r="G232" t="s">
        <v>106</v>
      </c>
      <c r="H232" t="s">
        <v>107</v>
      </c>
      <c r="I232" t="s">
        <v>19</v>
      </c>
      <c r="J232">
        <v>100</v>
      </c>
      <c r="M232">
        <v>0</v>
      </c>
      <c r="N232">
        <f t="shared" si="34"/>
        <v>38</v>
      </c>
    </row>
    <row r="233" spans="1:14" x14ac:dyDescent="0.25">
      <c r="A233">
        <v>5733.11</v>
      </c>
      <c r="B233" s="1" t="s">
        <v>25</v>
      </c>
      <c r="C233" s="1">
        <f t="shared" si="33"/>
        <v>42739</v>
      </c>
      <c r="D233" s="1">
        <v>42732</v>
      </c>
      <c r="E233" s="1">
        <f t="shared" si="39"/>
        <v>42747</v>
      </c>
      <c r="F233" t="s">
        <v>108</v>
      </c>
      <c r="G233" t="s">
        <v>109</v>
      </c>
      <c r="H233" t="s">
        <v>110</v>
      </c>
      <c r="I233" t="s">
        <v>87</v>
      </c>
      <c r="J233">
        <v>30</v>
      </c>
      <c r="M233">
        <v>0</v>
      </c>
      <c r="N233">
        <f t="shared" si="34"/>
        <v>38</v>
      </c>
    </row>
    <row r="234" spans="1:14" x14ac:dyDescent="0.25">
      <c r="A234">
        <v>6444.56</v>
      </c>
      <c r="B234" s="1" t="s">
        <v>86</v>
      </c>
      <c r="C234" s="1">
        <f t="shared" si="33"/>
        <v>42746</v>
      </c>
      <c r="D234" s="1">
        <v>42740</v>
      </c>
      <c r="E234" s="1">
        <f t="shared" si="39"/>
        <v>42754</v>
      </c>
      <c r="F234" t="s">
        <v>90</v>
      </c>
      <c r="G234" t="s">
        <v>226</v>
      </c>
      <c r="H234" t="s">
        <v>92</v>
      </c>
      <c r="I234" t="s">
        <v>45</v>
      </c>
      <c r="J234">
        <v>80</v>
      </c>
      <c r="M234">
        <v>0</v>
      </c>
      <c r="N234">
        <f t="shared" si="34"/>
        <v>38</v>
      </c>
    </row>
    <row r="235" spans="1:14" x14ac:dyDescent="0.25">
      <c r="A235">
        <v>1042.79</v>
      </c>
      <c r="B235" s="1" t="s">
        <v>86</v>
      </c>
      <c r="C235" s="1">
        <f t="shared" si="33"/>
        <v>42746</v>
      </c>
      <c r="D235" s="1">
        <v>42740</v>
      </c>
      <c r="E235" s="1">
        <f t="shared" si="39"/>
        <v>42754</v>
      </c>
      <c r="F235" t="s">
        <v>134</v>
      </c>
      <c r="G235" t="s">
        <v>237</v>
      </c>
      <c r="H235" t="s">
        <v>55</v>
      </c>
      <c r="I235" t="s">
        <v>52</v>
      </c>
      <c r="J235">
        <v>80</v>
      </c>
      <c r="M235">
        <v>0</v>
      </c>
      <c r="N235">
        <f t="shared" si="34"/>
        <v>38</v>
      </c>
    </row>
    <row r="236" spans="1:14" x14ac:dyDescent="0.25">
      <c r="A236">
        <v>2590.41</v>
      </c>
      <c r="B236" s="1" t="s">
        <v>59</v>
      </c>
      <c r="C236" s="1">
        <f t="shared" si="33"/>
        <v>42751</v>
      </c>
      <c r="D236" s="1">
        <v>42745</v>
      </c>
      <c r="E236" s="1">
        <f t="shared" si="39"/>
        <v>42759</v>
      </c>
      <c r="F236" t="s">
        <v>75</v>
      </c>
      <c r="G236" t="s">
        <v>301</v>
      </c>
      <c r="H236" t="s">
        <v>77</v>
      </c>
      <c r="I236" t="s">
        <v>78</v>
      </c>
      <c r="J236">
        <v>90</v>
      </c>
      <c r="M236">
        <v>0</v>
      </c>
      <c r="N236">
        <f t="shared" si="34"/>
        <v>38</v>
      </c>
    </row>
    <row r="237" spans="1:14" x14ac:dyDescent="0.25">
      <c r="A237">
        <v>3850.84</v>
      </c>
      <c r="B237" s="1" t="s">
        <v>21</v>
      </c>
      <c r="C237" s="1">
        <f t="shared" si="33"/>
        <v>42754</v>
      </c>
      <c r="D237" s="1">
        <v>42748</v>
      </c>
      <c r="E237" s="1">
        <f>B237+39</f>
        <v>42763</v>
      </c>
      <c r="F237" t="s">
        <v>134</v>
      </c>
      <c r="G237" t="s">
        <v>240</v>
      </c>
      <c r="H237" t="s">
        <v>55</v>
      </c>
      <c r="I237" t="s">
        <v>52</v>
      </c>
      <c r="J237">
        <v>80</v>
      </c>
      <c r="M237">
        <v>0</v>
      </c>
      <c r="N237">
        <f t="shared" si="34"/>
        <v>39</v>
      </c>
    </row>
    <row r="238" spans="1:14" x14ac:dyDescent="0.25">
      <c r="A238">
        <v>6457.64</v>
      </c>
      <c r="B238" s="1" t="s">
        <v>21</v>
      </c>
      <c r="C238" s="1">
        <f t="shared" si="33"/>
        <v>42754</v>
      </c>
      <c r="D238" s="1">
        <v>42748</v>
      </c>
      <c r="E238" s="1">
        <f t="shared" ref="E238:E241" si="40">B238+39</f>
        <v>42763</v>
      </c>
      <c r="F238" t="s">
        <v>134</v>
      </c>
      <c r="G238" t="s">
        <v>242</v>
      </c>
      <c r="H238" t="s">
        <v>55</v>
      </c>
      <c r="I238" t="s">
        <v>52</v>
      </c>
      <c r="J238">
        <v>80</v>
      </c>
      <c r="M238">
        <v>0</v>
      </c>
      <c r="N238">
        <f t="shared" si="34"/>
        <v>39</v>
      </c>
    </row>
    <row r="239" spans="1:14" x14ac:dyDescent="0.25">
      <c r="A239">
        <v>4566.54</v>
      </c>
      <c r="B239" s="1" t="s">
        <v>7</v>
      </c>
      <c r="C239" s="1">
        <f t="shared" si="33"/>
        <v>42755</v>
      </c>
      <c r="D239" s="1">
        <v>42749</v>
      </c>
      <c r="E239" s="1">
        <f t="shared" si="40"/>
        <v>42764</v>
      </c>
      <c r="F239" t="s">
        <v>125</v>
      </c>
      <c r="G239" t="s">
        <v>287</v>
      </c>
      <c r="H239" t="s">
        <v>127</v>
      </c>
      <c r="I239" t="s">
        <v>89</v>
      </c>
      <c r="J239">
        <v>80</v>
      </c>
      <c r="M239">
        <v>0</v>
      </c>
      <c r="N239">
        <f t="shared" si="34"/>
        <v>39</v>
      </c>
    </row>
    <row r="240" spans="1:14" x14ac:dyDescent="0.25">
      <c r="A240">
        <v>1499.36</v>
      </c>
      <c r="B240" s="1" t="s">
        <v>15</v>
      </c>
      <c r="C240" s="1">
        <f t="shared" si="33"/>
        <v>42758</v>
      </c>
      <c r="D240" s="1">
        <v>42752</v>
      </c>
      <c r="E240" s="1">
        <f t="shared" si="40"/>
        <v>42767</v>
      </c>
      <c r="F240" t="s">
        <v>30</v>
      </c>
      <c r="G240" t="s">
        <v>261</v>
      </c>
      <c r="H240" t="s">
        <v>32</v>
      </c>
      <c r="I240" t="s">
        <v>33</v>
      </c>
      <c r="J240">
        <v>70</v>
      </c>
      <c r="M240">
        <v>0</v>
      </c>
      <c r="N240">
        <f t="shared" si="34"/>
        <v>39</v>
      </c>
    </row>
    <row r="241" spans="1:14" x14ac:dyDescent="0.25">
      <c r="A241">
        <v>6523.91</v>
      </c>
      <c r="B241" s="1" t="s">
        <v>46</v>
      </c>
      <c r="C241" s="1">
        <f t="shared" si="33"/>
        <v>42764</v>
      </c>
      <c r="D241" s="1">
        <v>42758</v>
      </c>
      <c r="E241" s="1">
        <f t="shared" si="40"/>
        <v>42773</v>
      </c>
      <c r="F241" t="s">
        <v>94</v>
      </c>
      <c r="G241" t="s">
        <v>304</v>
      </c>
      <c r="H241" t="s">
        <v>96</v>
      </c>
      <c r="I241" t="s">
        <v>57</v>
      </c>
      <c r="J241">
        <v>40</v>
      </c>
      <c r="M241">
        <v>0</v>
      </c>
      <c r="N241">
        <f t="shared" si="34"/>
        <v>39</v>
      </c>
    </row>
    <row r="242" spans="1:14" x14ac:dyDescent="0.25">
      <c r="A242">
        <v>2438.7399999999998</v>
      </c>
      <c r="B242" s="1" t="s">
        <v>25</v>
      </c>
      <c r="C242" s="1">
        <f t="shared" si="33"/>
        <v>42739</v>
      </c>
      <c r="D242" s="1">
        <v>42733</v>
      </c>
      <c r="E242" s="1">
        <f t="shared" ref="E242:E243" si="41">B242+42</f>
        <v>42751</v>
      </c>
      <c r="F242" t="s">
        <v>102</v>
      </c>
      <c r="G242" t="s">
        <v>365</v>
      </c>
      <c r="H242" t="s">
        <v>104</v>
      </c>
      <c r="I242" t="s">
        <v>45</v>
      </c>
      <c r="J242">
        <v>100</v>
      </c>
      <c r="M242">
        <v>0</v>
      </c>
      <c r="N242">
        <f t="shared" si="34"/>
        <v>42</v>
      </c>
    </row>
    <row r="243" spans="1:14" x14ac:dyDescent="0.25">
      <c r="A243">
        <v>5490.74</v>
      </c>
      <c r="B243" s="1" t="s">
        <v>51</v>
      </c>
      <c r="C243" s="1">
        <f t="shared" si="33"/>
        <v>42745</v>
      </c>
      <c r="D243" s="1">
        <v>42740</v>
      </c>
      <c r="E243" s="1">
        <f t="shared" si="41"/>
        <v>42757</v>
      </c>
      <c r="F243" t="s">
        <v>112</v>
      </c>
      <c r="G243" t="s">
        <v>259</v>
      </c>
      <c r="H243" t="s">
        <v>64</v>
      </c>
      <c r="I243" t="s">
        <v>19</v>
      </c>
      <c r="J243">
        <v>30</v>
      </c>
      <c r="M243">
        <v>0</v>
      </c>
      <c r="N243">
        <f t="shared" si="34"/>
        <v>42</v>
      </c>
    </row>
    <row r="244" spans="1:14" x14ac:dyDescent="0.25">
      <c r="A244">
        <v>6187.05</v>
      </c>
      <c r="B244" s="1" t="s">
        <v>51</v>
      </c>
      <c r="C244" s="1">
        <f t="shared" si="33"/>
        <v>42745</v>
      </c>
      <c r="D244" s="1">
        <v>42740</v>
      </c>
      <c r="E244" s="1">
        <f>B244+43</f>
        <v>42758</v>
      </c>
      <c r="F244" t="s">
        <v>112</v>
      </c>
      <c r="G244" t="s">
        <v>260</v>
      </c>
      <c r="H244" t="s">
        <v>64</v>
      </c>
      <c r="I244" t="s">
        <v>19</v>
      </c>
      <c r="J244">
        <v>30</v>
      </c>
      <c r="M244">
        <v>0</v>
      </c>
      <c r="N244">
        <f t="shared" si="34"/>
        <v>43</v>
      </c>
    </row>
    <row r="245" spans="1:14" x14ac:dyDescent="0.25">
      <c r="A245">
        <v>1043.92</v>
      </c>
      <c r="B245" s="1" t="s">
        <v>51</v>
      </c>
      <c r="C245" s="1">
        <f t="shared" si="33"/>
        <v>42745</v>
      </c>
      <c r="D245" s="1">
        <v>42740</v>
      </c>
      <c r="E245" s="1">
        <f t="shared" ref="E245:E251" si="42">B245+43</f>
        <v>42758</v>
      </c>
      <c r="F245" t="s">
        <v>128</v>
      </c>
      <c r="G245" t="s">
        <v>129</v>
      </c>
      <c r="H245" t="s">
        <v>77</v>
      </c>
      <c r="I245" t="s">
        <v>78</v>
      </c>
      <c r="J245">
        <v>100</v>
      </c>
      <c r="M245">
        <v>0</v>
      </c>
      <c r="N245">
        <f t="shared" si="34"/>
        <v>43</v>
      </c>
    </row>
    <row r="246" spans="1:14" x14ac:dyDescent="0.25">
      <c r="A246">
        <v>5846.23</v>
      </c>
      <c r="B246" s="1" t="s">
        <v>50</v>
      </c>
      <c r="C246" s="1">
        <f t="shared" si="33"/>
        <v>42748</v>
      </c>
      <c r="D246" s="1">
        <v>42743</v>
      </c>
      <c r="E246" s="1">
        <f t="shared" si="42"/>
        <v>42761</v>
      </c>
      <c r="F246" t="s">
        <v>75</v>
      </c>
      <c r="G246" t="s">
        <v>299</v>
      </c>
      <c r="H246" t="s">
        <v>77</v>
      </c>
      <c r="I246" t="s">
        <v>78</v>
      </c>
      <c r="J246">
        <v>90</v>
      </c>
      <c r="M246">
        <v>0</v>
      </c>
      <c r="N246">
        <f t="shared" si="34"/>
        <v>43</v>
      </c>
    </row>
    <row r="247" spans="1:14" x14ac:dyDescent="0.25">
      <c r="A247">
        <v>5694.66</v>
      </c>
      <c r="B247" s="1" t="s">
        <v>69</v>
      </c>
      <c r="C247" s="1">
        <f t="shared" si="33"/>
        <v>42749</v>
      </c>
      <c r="D247" s="1">
        <v>42744</v>
      </c>
      <c r="E247" s="1">
        <f t="shared" si="42"/>
        <v>42762</v>
      </c>
      <c r="F247" t="s">
        <v>75</v>
      </c>
      <c r="G247" t="s">
        <v>297</v>
      </c>
      <c r="H247" t="s">
        <v>77</v>
      </c>
      <c r="I247" t="s">
        <v>78</v>
      </c>
      <c r="J247">
        <v>90</v>
      </c>
      <c r="M247">
        <v>0</v>
      </c>
      <c r="N247">
        <f t="shared" si="34"/>
        <v>43</v>
      </c>
    </row>
    <row r="248" spans="1:14" x14ac:dyDescent="0.25">
      <c r="A248">
        <v>866.71</v>
      </c>
      <c r="B248" s="1" t="s">
        <v>7</v>
      </c>
      <c r="C248" s="1">
        <f t="shared" si="33"/>
        <v>42755</v>
      </c>
      <c r="D248" s="1">
        <v>42750</v>
      </c>
      <c r="E248" s="1">
        <f t="shared" si="42"/>
        <v>42768</v>
      </c>
      <c r="F248" t="s">
        <v>145</v>
      </c>
      <c r="G248" t="s">
        <v>342</v>
      </c>
      <c r="H248" t="s">
        <v>147</v>
      </c>
      <c r="I248" t="s">
        <v>49</v>
      </c>
      <c r="J248">
        <v>100</v>
      </c>
      <c r="M248">
        <v>0</v>
      </c>
      <c r="N248">
        <f t="shared" si="34"/>
        <v>43</v>
      </c>
    </row>
    <row r="249" spans="1:14" x14ac:dyDescent="0.25">
      <c r="A249">
        <v>704.7</v>
      </c>
      <c r="B249" s="1" t="s">
        <v>8</v>
      </c>
      <c r="C249" s="1">
        <f t="shared" si="33"/>
        <v>42759</v>
      </c>
      <c r="D249" s="1">
        <v>42754</v>
      </c>
      <c r="E249" s="1">
        <f t="shared" si="42"/>
        <v>42772</v>
      </c>
      <c r="F249" t="s">
        <v>112</v>
      </c>
      <c r="G249" t="s">
        <v>247</v>
      </c>
      <c r="H249" t="s">
        <v>64</v>
      </c>
      <c r="I249" t="s">
        <v>19</v>
      </c>
      <c r="J249">
        <v>30</v>
      </c>
      <c r="M249">
        <v>0</v>
      </c>
      <c r="N249">
        <f t="shared" si="34"/>
        <v>43</v>
      </c>
    </row>
    <row r="250" spans="1:14" x14ac:dyDescent="0.25">
      <c r="A250">
        <v>5853.2</v>
      </c>
      <c r="B250" s="1" t="s">
        <v>46</v>
      </c>
      <c r="C250" s="1">
        <f t="shared" si="33"/>
        <v>42764</v>
      </c>
      <c r="D250" s="1">
        <v>42759</v>
      </c>
      <c r="E250" s="1">
        <f t="shared" si="42"/>
        <v>42777</v>
      </c>
      <c r="F250" t="s">
        <v>132</v>
      </c>
      <c r="G250" t="s">
        <v>133</v>
      </c>
      <c r="H250" t="s">
        <v>9</v>
      </c>
      <c r="I250" t="s">
        <v>10</v>
      </c>
      <c r="J250">
        <v>80</v>
      </c>
      <c r="M250">
        <v>0</v>
      </c>
      <c r="N250">
        <f t="shared" si="34"/>
        <v>43</v>
      </c>
    </row>
    <row r="251" spans="1:14" x14ac:dyDescent="0.25">
      <c r="A251">
        <v>5657.73</v>
      </c>
      <c r="B251" s="1" t="s">
        <v>25</v>
      </c>
      <c r="C251" s="1">
        <f t="shared" si="33"/>
        <v>42739</v>
      </c>
      <c r="D251" s="1">
        <v>42734</v>
      </c>
      <c r="E251" s="1">
        <f t="shared" si="42"/>
        <v>42752</v>
      </c>
      <c r="F251" t="s">
        <v>123</v>
      </c>
      <c r="G251" t="s">
        <v>312</v>
      </c>
      <c r="H251" t="s">
        <v>100</v>
      </c>
      <c r="I251" t="s">
        <v>81</v>
      </c>
      <c r="J251">
        <v>90</v>
      </c>
      <c r="M251">
        <v>0</v>
      </c>
      <c r="N251">
        <f t="shared" si="34"/>
        <v>43</v>
      </c>
    </row>
    <row r="252" spans="1:14" x14ac:dyDescent="0.25">
      <c r="A252">
        <v>6465.04</v>
      </c>
      <c r="B252" s="1" t="s">
        <v>82</v>
      </c>
      <c r="C252" s="1">
        <f t="shared" si="33"/>
        <v>42743</v>
      </c>
      <c r="D252" s="1">
        <v>42738</v>
      </c>
      <c r="E252" s="1">
        <f>B252+44</f>
        <v>42757</v>
      </c>
      <c r="F252" t="s">
        <v>16</v>
      </c>
      <c r="G252" t="s">
        <v>322</v>
      </c>
      <c r="H252" t="s">
        <v>18</v>
      </c>
      <c r="I252" t="s">
        <v>19</v>
      </c>
      <c r="J252">
        <v>90</v>
      </c>
      <c r="M252">
        <v>0</v>
      </c>
      <c r="N252">
        <f t="shared" si="34"/>
        <v>44</v>
      </c>
    </row>
    <row r="253" spans="1:14" x14ac:dyDescent="0.25">
      <c r="A253">
        <v>3047.64</v>
      </c>
      <c r="B253" s="1" t="s">
        <v>63</v>
      </c>
      <c r="C253" s="1">
        <f t="shared" si="33"/>
        <v>42735</v>
      </c>
      <c r="D253" s="1">
        <v>42731</v>
      </c>
      <c r="E253" s="1">
        <f t="shared" ref="E253:E260" si="43">B253+44</f>
        <v>42749</v>
      </c>
      <c r="F253" t="s">
        <v>145</v>
      </c>
      <c r="G253" t="s">
        <v>345</v>
      </c>
      <c r="H253" t="s">
        <v>147</v>
      </c>
      <c r="I253" t="s">
        <v>49</v>
      </c>
      <c r="J253">
        <v>100</v>
      </c>
      <c r="M253">
        <v>0</v>
      </c>
      <c r="N253">
        <f t="shared" si="34"/>
        <v>44</v>
      </c>
    </row>
    <row r="254" spans="1:14" x14ac:dyDescent="0.25">
      <c r="A254">
        <v>6009.49</v>
      </c>
      <c r="B254" s="1" t="s">
        <v>50</v>
      </c>
      <c r="C254" s="1">
        <f t="shared" si="33"/>
        <v>42748</v>
      </c>
      <c r="D254" s="1">
        <v>42744</v>
      </c>
      <c r="E254" s="1">
        <f t="shared" si="43"/>
        <v>42762</v>
      </c>
      <c r="F254" t="s">
        <v>145</v>
      </c>
      <c r="G254" t="s">
        <v>337</v>
      </c>
      <c r="H254" t="s">
        <v>147</v>
      </c>
      <c r="I254" t="s">
        <v>49</v>
      </c>
      <c r="J254">
        <v>100</v>
      </c>
      <c r="M254">
        <v>0</v>
      </c>
      <c r="N254">
        <f t="shared" si="34"/>
        <v>44</v>
      </c>
    </row>
    <row r="255" spans="1:14" x14ac:dyDescent="0.25">
      <c r="A255">
        <v>1279.06</v>
      </c>
      <c r="B255" s="1" t="s">
        <v>69</v>
      </c>
      <c r="C255" s="1">
        <f t="shared" si="33"/>
        <v>42749</v>
      </c>
      <c r="D255" s="1">
        <v>42745</v>
      </c>
      <c r="E255" s="1">
        <f t="shared" si="43"/>
        <v>42763</v>
      </c>
      <c r="F255" t="s">
        <v>75</v>
      </c>
      <c r="G255" t="s">
        <v>298</v>
      </c>
      <c r="H255" t="s">
        <v>77</v>
      </c>
      <c r="I255" t="s">
        <v>78</v>
      </c>
      <c r="J255">
        <v>90</v>
      </c>
      <c r="M255">
        <v>0</v>
      </c>
      <c r="N255">
        <f t="shared" si="34"/>
        <v>44</v>
      </c>
    </row>
    <row r="256" spans="1:14" x14ac:dyDescent="0.25">
      <c r="A256">
        <v>5532.87</v>
      </c>
      <c r="B256" s="1" t="s">
        <v>7</v>
      </c>
      <c r="C256" s="1">
        <f t="shared" si="33"/>
        <v>42755</v>
      </c>
      <c r="D256" s="1">
        <v>42751</v>
      </c>
      <c r="E256" s="1">
        <f t="shared" si="43"/>
        <v>42769</v>
      </c>
      <c r="F256" t="s">
        <v>132</v>
      </c>
      <c r="G256" t="s">
        <v>133</v>
      </c>
      <c r="H256" t="s">
        <v>9</v>
      </c>
      <c r="I256" t="s">
        <v>10</v>
      </c>
      <c r="J256">
        <v>80</v>
      </c>
      <c r="M256">
        <v>0</v>
      </c>
      <c r="N256">
        <f t="shared" si="34"/>
        <v>44</v>
      </c>
    </row>
    <row r="257" spans="1:14" x14ac:dyDescent="0.25">
      <c r="A257">
        <v>452.25</v>
      </c>
      <c r="B257" s="1" t="s">
        <v>22</v>
      </c>
      <c r="C257" s="1">
        <f t="shared" si="33"/>
        <v>42757</v>
      </c>
      <c r="D257" s="1">
        <v>42753</v>
      </c>
      <c r="E257" s="1">
        <f t="shared" si="43"/>
        <v>42771</v>
      </c>
      <c r="F257" t="s">
        <v>111</v>
      </c>
      <c r="G257" t="s">
        <v>333</v>
      </c>
      <c r="H257" t="s">
        <v>26</v>
      </c>
      <c r="I257" t="s">
        <v>27</v>
      </c>
      <c r="J257">
        <v>90</v>
      </c>
      <c r="M257">
        <v>0</v>
      </c>
      <c r="N257">
        <f t="shared" si="34"/>
        <v>44</v>
      </c>
    </row>
    <row r="258" spans="1:14" x14ac:dyDescent="0.25">
      <c r="A258">
        <v>1259.2</v>
      </c>
      <c r="B258" s="1" t="s">
        <v>73</v>
      </c>
      <c r="C258" s="1">
        <f t="shared" ref="C258:C321" si="44">B258+30</f>
        <v>42760</v>
      </c>
      <c r="D258" s="1">
        <v>42756</v>
      </c>
      <c r="E258" s="1">
        <f t="shared" si="43"/>
        <v>42774</v>
      </c>
      <c r="F258" t="s">
        <v>123</v>
      </c>
      <c r="G258" t="s">
        <v>314</v>
      </c>
      <c r="H258" t="s">
        <v>100</v>
      </c>
      <c r="I258" t="s">
        <v>81</v>
      </c>
      <c r="J258">
        <v>90</v>
      </c>
      <c r="M258">
        <v>0</v>
      </c>
      <c r="N258">
        <f t="shared" si="34"/>
        <v>44</v>
      </c>
    </row>
    <row r="259" spans="1:14" x14ac:dyDescent="0.25">
      <c r="A259">
        <v>4141.79</v>
      </c>
      <c r="B259" s="1" t="s">
        <v>38</v>
      </c>
      <c r="C259" s="1">
        <f t="shared" si="44"/>
        <v>42761</v>
      </c>
      <c r="D259" s="1">
        <v>42757</v>
      </c>
      <c r="E259" s="1">
        <f t="shared" si="43"/>
        <v>42775</v>
      </c>
      <c r="F259" t="s">
        <v>132</v>
      </c>
      <c r="G259" t="s">
        <v>133</v>
      </c>
      <c r="H259" t="s">
        <v>9</v>
      </c>
      <c r="I259" t="s">
        <v>10</v>
      </c>
      <c r="J259">
        <v>80</v>
      </c>
      <c r="M259">
        <v>0</v>
      </c>
      <c r="N259">
        <f t="shared" ref="N259:N322" si="45">E259-B259</f>
        <v>44</v>
      </c>
    </row>
    <row r="260" spans="1:14" x14ac:dyDescent="0.25">
      <c r="A260">
        <v>1019.19</v>
      </c>
      <c r="B260" s="1" t="s">
        <v>38</v>
      </c>
      <c r="C260" s="1">
        <f t="shared" si="44"/>
        <v>42761</v>
      </c>
      <c r="D260" s="1">
        <v>42757</v>
      </c>
      <c r="E260" s="1">
        <f t="shared" si="43"/>
        <v>42775</v>
      </c>
      <c r="F260" t="s">
        <v>130</v>
      </c>
      <c r="G260" t="s">
        <v>131</v>
      </c>
      <c r="H260" t="s">
        <v>70</v>
      </c>
      <c r="I260" t="s">
        <v>71</v>
      </c>
      <c r="J260">
        <v>90</v>
      </c>
      <c r="M260">
        <v>0</v>
      </c>
      <c r="N260">
        <f t="shared" si="45"/>
        <v>44</v>
      </c>
    </row>
    <row r="261" spans="1:14" x14ac:dyDescent="0.25">
      <c r="A261">
        <v>1041.3</v>
      </c>
      <c r="B261" s="1" t="s">
        <v>28</v>
      </c>
      <c r="C261" s="1">
        <f t="shared" si="44"/>
        <v>42737</v>
      </c>
      <c r="D261" s="1">
        <v>42733</v>
      </c>
      <c r="E261" s="1">
        <f t="shared" ref="E261:E306" si="46">D261+20</f>
        <v>42753</v>
      </c>
      <c r="F261" t="s">
        <v>112</v>
      </c>
      <c r="G261" t="s">
        <v>249</v>
      </c>
      <c r="H261" t="s">
        <v>64</v>
      </c>
      <c r="I261" t="s">
        <v>19</v>
      </c>
      <c r="J261">
        <v>30</v>
      </c>
      <c r="M261">
        <v>0</v>
      </c>
      <c r="N261">
        <f t="shared" si="45"/>
        <v>46</v>
      </c>
    </row>
    <row r="262" spans="1:14" x14ac:dyDescent="0.25">
      <c r="A262">
        <v>3020.18</v>
      </c>
      <c r="B262" s="1" t="s">
        <v>46</v>
      </c>
      <c r="C262" s="1">
        <f t="shared" si="44"/>
        <v>42764</v>
      </c>
      <c r="D262" s="1">
        <v>42760</v>
      </c>
      <c r="E262" s="1">
        <f t="shared" si="46"/>
        <v>42780</v>
      </c>
      <c r="F262" t="s">
        <v>60</v>
      </c>
      <c r="G262" t="s">
        <v>359</v>
      </c>
      <c r="H262" t="s">
        <v>62</v>
      </c>
      <c r="I262" t="s">
        <v>37</v>
      </c>
      <c r="J262">
        <v>100</v>
      </c>
      <c r="M262">
        <v>0</v>
      </c>
      <c r="N262">
        <f t="shared" si="45"/>
        <v>46</v>
      </c>
    </row>
    <row r="263" spans="1:14" x14ac:dyDescent="0.25">
      <c r="A263">
        <v>5512.56</v>
      </c>
      <c r="B263" s="1" t="s">
        <v>34</v>
      </c>
      <c r="C263" s="1">
        <f t="shared" si="44"/>
        <v>42742</v>
      </c>
      <c r="D263" s="1">
        <v>42738</v>
      </c>
      <c r="E263" s="1">
        <f t="shared" si="46"/>
        <v>42758</v>
      </c>
      <c r="F263" t="s">
        <v>60</v>
      </c>
      <c r="G263" t="s">
        <v>357</v>
      </c>
      <c r="H263" t="s">
        <v>62</v>
      </c>
      <c r="I263" t="s">
        <v>37</v>
      </c>
      <c r="J263">
        <v>100</v>
      </c>
      <c r="M263">
        <v>0</v>
      </c>
      <c r="N263">
        <f t="shared" si="45"/>
        <v>46</v>
      </c>
    </row>
    <row r="264" spans="1:14" x14ac:dyDescent="0.25">
      <c r="A264">
        <v>3026.92</v>
      </c>
      <c r="B264" s="1" t="s">
        <v>82</v>
      </c>
      <c r="C264" s="1">
        <f t="shared" si="44"/>
        <v>42743</v>
      </c>
      <c r="D264" s="1">
        <v>42739</v>
      </c>
      <c r="E264" s="1">
        <f t="shared" si="46"/>
        <v>42759</v>
      </c>
      <c r="F264" t="s">
        <v>142</v>
      </c>
      <c r="G264" t="s">
        <v>143</v>
      </c>
      <c r="H264" t="s">
        <v>144</v>
      </c>
      <c r="I264" t="s">
        <v>20</v>
      </c>
      <c r="J264">
        <v>80</v>
      </c>
      <c r="M264">
        <v>0</v>
      </c>
      <c r="N264">
        <f t="shared" si="45"/>
        <v>46</v>
      </c>
    </row>
    <row r="265" spans="1:14" x14ac:dyDescent="0.25">
      <c r="A265">
        <v>5474.53</v>
      </c>
      <c r="B265" s="1" t="s">
        <v>63</v>
      </c>
      <c r="C265" s="1">
        <f t="shared" si="44"/>
        <v>42735</v>
      </c>
      <c r="D265" s="1">
        <v>42732</v>
      </c>
      <c r="E265" s="1">
        <f t="shared" si="46"/>
        <v>42752</v>
      </c>
      <c r="F265" t="s">
        <v>30</v>
      </c>
      <c r="G265" t="s">
        <v>31</v>
      </c>
      <c r="H265" t="s">
        <v>32</v>
      </c>
      <c r="I265" t="s">
        <v>33</v>
      </c>
      <c r="J265">
        <v>70</v>
      </c>
      <c r="M265">
        <v>0</v>
      </c>
      <c r="N265">
        <f t="shared" si="45"/>
        <v>47</v>
      </c>
    </row>
    <row r="266" spans="1:14" x14ac:dyDescent="0.25">
      <c r="A266">
        <v>988.44</v>
      </c>
      <c r="B266" s="1" t="s">
        <v>86</v>
      </c>
      <c r="C266" s="1">
        <f t="shared" si="44"/>
        <v>42746</v>
      </c>
      <c r="D266" s="1">
        <v>42743</v>
      </c>
      <c r="E266" s="1">
        <f t="shared" si="46"/>
        <v>42763</v>
      </c>
      <c r="F266" t="s">
        <v>139</v>
      </c>
      <c r="G266" t="s">
        <v>140</v>
      </c>
      <c r="H266" t="s">
        <v>141</v>
      </c>
      <c r="I266" t="s">
        <v>19</v>
      </c>
      <c r="J266">
        <v>100</v>
      </c>
      <c r="M266">
        <v>0</v>
      </c>
      <c r="N266">
        <f t="shared" si="45"/>
        <v>47</v>
      </c>
    </row>
    <row r="267" spans="1:14" x14ac:dyDescent="0.25">
      <c r="A267">
        <v>2599.7800000000002</v>
      </c>
      <c r="B267" s="1" t="s">
        <v>44</v>
      </c>
      <c r="C267" s="1">
        <f t="shared" si="44"/>
        <v>42750</v>
      </c>
      <c r="D267" s="1">
        <v>42747</v>
      </c>
      <c r="E267" s="1">
        <f t="shared" si="46"/>
        <v>42767</v>
      </c>
      <c r="F267" t="s">
        <v>142</v>
      </c>
      <c r="G267" t="s">
        <v>143</v>
      </c>
      <c r="H267" t="s">
        <v>144</v>
      </c>
      <c r="I267" t="s">
        <v>20</v>
      </c>
      <c r="J267">
        <v>80</v>
      </c>
      <c r="M267">
        <v>0</v>
      </c>
      <c r="N267">
        <f t="shared" si="45"/>
        <v>47</v>
      </c>
    </row>
    <row r="268" spans="1:14" x14ac:dyDescent="0.25">
      <c r="A268">
        <v>2032.19</v>
      </c>
      <c r="B268" s="1" t="s">
        <v>59</v>
      </c>
      <c r="C268" s="1">
        <f t="shared" si="44"/>
        <v>42751</v>
      </c>
      <c r="D268" s="1">
        <v>42748</v>
      </c>
      <c r="E268" s="1">
        <f t="shared" si="46"/>
        <v>42768</v>
      </c>
      <c r="F268" t="s">
        <v>114</v>
      </c>
      <c r="G268" t="s">
        <v>115</v>
      </c>
      <c r="H268" t="s">
        <v>116</v>
      </c>
      <c r="I268" t="s">
        <v>117</v>
      </c>
      <c r="J268">
        <v>80</v>
      </c>
      <c r="M268">
        <v>0</v>
      </c>
      <c r="N268">
        <f t="shared" si="45"/>
        <v>47</v>
      </c>
    </row>
    <row r="269" spans="1:14" x14ac:dyDescent="0.25">
      <c r="A269">
        <v>2273.87</v>
      </c>
      <c r="B269" s="1" t="s">
        <v>47</v>
      </c>
      <c r="C269" s="1">
        <f t="shared" si="44"/>
        <v>42752</v>
      </c>
      <c r="D269" s="1">
        <v>42749</v>
      </c>
      <c r="E269" s="1">
        <f t="shared" si="46"/>
        <v>42769</v>
      </c>
      <c r="F269" t="s">
        <v>125</v>
      </c>
      <c r="G269" t="s">
        <v>284</v>
      </c>
      <c r="H269" t="s">
        <v>127</v>
      </c>
      <c r="I269" t="s">
        <v>89</v>
      </c>
      <c r="J269">
        <v>80</v>
      </c>
      <c r="M269">
        <v>0</v>
      </c>
      <c r="N269">
        <f t="shared" si="45"/>
        <v>47</v>
      </c>
    </row>
    <row r="270" spans="1:14" x14ac:dyDescent="0.25">
      <c r="A270">
        <v>1565.01</v>
      </c>
      <c r="B270" s="1" t="s">
        <v>11</v>
      </c>
      <c r="C270" s="1">
        <f t="shared" si="44"/>
        <v>42756</v>
      </c>
      <c r="D270" s="1">
        <v>42753</v>
      </c>
      <c r="E270" s="1">
        <f t="shared" si="46"/>
        <v>42773</v>
      </c>
      <c r="F270" t="s">
        <v>75</v>
      </c>
      <c r="G270" t="s">
        <v>295</v>
      </c>
      <c r="H270" t="s">
        <v>77</v>
      </c>
      <c r="I270" t="s">
        <v>78</v>
      </c>
      <c r="J270">
        <v>90</v>
      </c>
      <c r="M270">
        <v>0</v>
      </c>
      <c r="N270">
        <f t="shared" si="45"/>
        <v>47</v>
      </c>
    </row>
    <row r="271" spans="1:14" x14ac:dyDescent="0.25">
      <c r="A271">
        <v>5194.51</v>
      </c>
      <c r="B271" s="1" t="s">
        <v>11</v>
      </c>
      <c r="C271" s="1">
        <f t="shared" si="44"/>
        <v>42756</v>
      </c>
      <c r="D271" s="1">
        <v>42753</v>
      </c>
      <c r="E271" s="1">
        <f t="shared" si="46"/>
        <v>42773</v>
      </c>
      <c r="F271" t="s">
        <v>16</v>
      </c>
      <c r="G271" t="s">
        <v>326</v>
      </c>
      <c r="H271" t="s">
        <v>18</v>
      </c>
      <c r="I271" t="s">
        <v>19</v>
      </c>
      <c r="J271">
        <v>90</v>
      </c>
      <c r="M271">
        <v>0</v>
      </c>
      <c r="N271">
        <f t="shared" si="45"/>
        <v>47</v>
      </c>
    </row>
    <row r="272" spans="1:14" x14ac:dyDescent="0.25">
      <c r="A272">
        <v>5165.68</v>
      </c>
      <c r="B272" s="1" t="s">
        <v>22</v>
      </c>
      <c r="C272" s="1">
        <f t="shared" si="44"/>
        <v>42757</v>
      </c>
      <c r="D272" s="1">
        <v>42754</v>
      </c>
      <c r="E272" s="1">
        <f t="shared" si="46"/>
        <v>42774</v>
      </c>
      <c r="F272" t="s">
        <v>90</v>
      </c>
      <c r="G272" t="s">
        <v>225</v>
      </c>
      <c r="H272" t="s">
        <v>92</v>
      </c>
      <c r="I272" t="s">
        <v>45</v>
      </c>
      <c r="J272">
        <v>80</v>
      </c>
      <c r="M272">
        <v>0</v>
      </c>
      <c r="N272">
        <f t="shared" si="45"/>
        <v>47</v>
      </c>
    </row>
    <row r="273" spans="1:15" x14ac:dyDescent="0.25">
      <c r="A273">
        <v>4643.88</v>
      </c>
      <c r="B273" s="1" t="s">
        <v>8</v>
      </c>
      <c r="C273" s="1">
        <f t="shared" si="44"/>
        <v>42759</v>
      </c>
      <c r="D273" s="1">
        <v>42756</v>
      </c>
      <c r="E273" s="1">
        <f t="shared" si="46"/>
        <v>42776</v>
      </c>
      <c r="F273" t="s">
        <v>134</v>
      </c>
      <c r="G273" t="s">
        <v>135</v>
      </c>
      <c r="H273" t="s">
        <v>55</v>
      </c>
      <c r="I273" t="s">
        <v>52</v>
      </c>
      <c r="J273">
        <v>80</v>
      </c>
      <c r="M273">
        <v>0</v>
      </c>
      <c r="N273">
        <f t="shared" si="45"/>
        <v>47</v>
      </c>
    </row>
    <row r="274" spans="1:15" x14ac:dyDescent="0.25">
      <c r="A274">
        <v>5625.5</v>
      </c>
      <c r="B274" s="1" t="s">
        <v>73</v>
      </c>
      <c r="C274" s="1">
        <f t="shared" si="44"/>
        <v>42760</v>
      </c>
      <c r="D274" s="1">
        <v>42757</v>
      </c>
      <c r="E274" s="1">
        <f t="shared" si="46"/>
        <v>42777</v>
      </c>
      <c r="F274" t="s">
        <v>102</v>
      </c>
      <c r="G274" t="s">
        <v>370</v>
      </c>
      <c r="H274" t="s">
        <v>104</v>
      </c>
      <c r="I274" t="s">
        <v>45</v>
      </c>
      <c r="J274">
        <v>100</v>
      </c>
      <c r="M274">
        <v>0</v>
      </c>
      <c r="N274">
        <f t="shared" si="45"/>
        <v>47</v>
      </c>
    </row>
    <row r="275" spans="1:15" x14ac:dyDescent="0.25">
      <c r="A275">
        <v>5280.38</v>
      </c>
      <c r="B275" s="1" t="s">
        <v>28</v>
      </c>
      <c r="C275" s="1">
        <f t="shared" si="44"/>
        <v>42737</v>
      </c>
      <c r="D275" s="1">
        <v>42734</v>
      </c>
      <c r="E275" s="1">
        <f t="shared" si="46"/>
        <v>42754</v>
      </c>
      <c r="F275" t="s">
        <v>134</v>
      </c>
      <c r="G275" t="s">
        <v>241</v>
      </c>
      <c r="H275" t="s">
        <v>55</v>
      </c>
      <c r="I275" t="s">
        <v>52</v>
      </c>
      <c r="J275">
        <v>80</v>
      </c>
      <c r="M275">
        <v>0</v>
      </c>
      <c r="N275">
        <f t="shared" si="45"/>
        <v>47</v>
      </c>
    </row>
    <row r="276" spans="1:15" x14ac:dyDescent="0.25">
      <c r="A276">
        <v>2325.1</v>
      </c>
      <c r="B276" s="1" t="s">
        <v>29</v>
      </c>
      <c r="C276" s="1">
        <f t="shared" si="44"/>
        <v>42741</v>
      </c>
      <c r="D276" s="1">
        <v>42738</v>
      </c>
      <c r="E276" s="1">
        <f t="shared" si="46"/>
        <v>42758</v>
      </c>
      <c r="F276" t="s">
        <v>60</v>
      </c>
      <c r="G276" t="s">
        <v>61</v>
      </c>
      <c r="H276" t="s">
        <v>62</v>
      </c>
      <c r="I276" t="s">
        <v>37</v>
      </c>
      <c r="J276">
        <v>100</v>
      </c>
      <c r="M276">
        <v>0</v>
      </c>
      <c r="N276">
        <f t="shared" si="45"/>
        <v>47</v>
      </c>
    </row>
    <row r="277" spans="1:15" x14ac:dyDescent="0.25">
      <c r="A277">
        <v>2791.46</v>
      </c>
      <c r="B277" s="1" t="s">
        <v>82</v>
      </c>
      <c r="C277" s="1">
        <f t="shared" si="44"/>
        <v>42743</v>
      </c>
      <c r="D277" s="1">
        <v>42740</v>
      </c>
      <c r="E277" s="1">
        <f t="shared" si="46"/>
        <v>42760</v>
      </c>
      <c r="F277" t="s">
        <v>118</v>
      </c>
      <c r="G277" t="s">
        <v>119</v>
      </c>
      <c r="H277" t="s">
        <v>120</v>
      </c>
      <c r="I277" t="s">
        <v>49</v>
      </c>
      <c r="J277">
        <v>80</v>
      </c>
      <c r="M277">
        <v>0</v>
      </c>
      <c r="N277">
        <f t="shared" si="45"/>
        <v>47</v>
      </c>
    </row>
    <row r="278" spans="1:15" x14ac:dyDescent="0.25">
      <c r="A278">
        <v>458.1</v>
      </c>
      <c r="B278" s="1" t="s">
        <v>86</v>
      </c>
      <c r="C278" s="1">
        <f t="shared" si="44"/>
        <v>42746</v>
      </c>
      <c r="D278" s="1">
        <v>42744</v>
      </c>
      <c r="E278" s="1">
        <f t="shared" si="46"/>
        <v>42764</v>
      </c>
      <c r="F278" t="s">
        <v>149</v>
      </c>
      <c r="G278" t="s">
        <v>150</v>
      </c>
      <c r="H278" t="s">
        <v>12</v>
      </c>
      <c r="I278" t="s">
        <v>13</v>
      </c>
      <c r="J278">
        <v>100</v>
      </c>
      <c r="M278">
        <v>0</v>
      </c>
      <c r="N278">
        <f t="shared" si="45"/>
        <v>48</v>
      </c>
    </row>
    <row r="279" spans="1:15" x14ac:dyDescent="0.25">
      <c r="A279">
        <v>3523.51</v>
      </c>
      <c r="B279" s="1" t="s">
        <v>47</v>
      </c>
      <c r="C279" s="1">
        <f t="shared" si="44"/>
        <v>42752</v>
      </c>
      <c r="D279" s="1">
        <v>42750</v>
      </c>
      <c r="E279" s="1">
        <f t="shared" si="46"/>
        <v>42770</v>
      </c>
      <c r="F279" t="s">
        <v>149</v>
      </c>
      <c r="G279" t="s">
        <v>150</v>
      </c>
      <c r="H279" t="s">
        <v>12</v>
      </c>
      <c r="I279" t="s">
        <v>13</v>
      </c>
      <c r="J279">
        <v>100</v>
      </c>
      <c r="M279">
        <v>0</v>
      </c>
      <c r="N279">
        <f t="shared" si="45"/>
        <v>48</v>
      </c>
    </row>
    <row r="280" spans="1:15" x14ac:dyDescent="0.25">
      <c r="A280">
        <v>2182.11</v>
      </c>
      <c r="B280" s="1" t="s">
        <v>21</v>
      </c>
      <c r="C280" s="1">
        <f t="shared" si="44"/>
        <v>42754</v>
      </c>
      <c r="D280" s="1">
        <v>42752</v>
      </c>
      <c r="E280" s="1">
        <f t="shared" si="46"/>
        <v>42772</v>
      </c>
      <c r="F280" t="s">
        <v>139</v>
      </c>
      <c r="G280" t="s">
        <v>140</v>
      </c>
      <c r="H280" t="s">
        <v>141</v>
      </c>
      <c r="I280" t="s">
        <v>19</v>
      </c>
      <c r="J280">
        <v>100</v>
      </c>
      <c r="M280">
        <v>0</v>
      </c>
      <c r="N280">
        <f t="shared" si="45"/>
        <v>48</v>
      </c>
    </row>
    <row r="281" spans="1:15" x14ac:dyDescent="0.25">
      <c r="A281">
        <v>2362.94</v>
      </c>
      <c r="B281" s="1" t="s">
        <v>58</v>
      </c>
      <c r="C281" s="1">
        <f t="shared" si="44"/>
        <v>42762</v>
      </c>
      <c r="D281" s="1">
        <v>42760</v>
      </c>
      <c r="E281" s="1">
        <f t="shared" si="46"/>
        <v>42780</v>
      </c>
      <c r="F281" t="s">
        <v>142</v>
      </c>
      <c r="G281" t="s">
        <v>143</v>
      </c>
      <c r="H281" t="s">
        <v>144</v>
      </c>
      <c r="I281" t="s">
        <v>20</v>
      </c>
      <c r="J281">
        <v>80</v>
      </c>
      <c r="M281">
        <v>0</v>
      </c>
      <c r="N281">
        <f t="shared" si="45"/>
        <v>48</v>
      </c>
    </row>
    <row r="282" spans="1:15" x14ac:dyDescent="0.25">
      <c r="A282">
        <v>1505.1</v>
      </c>
      <c r="B282" s="1" t="s">
        <v>29</v>
      </c>
      <c r="C282" s="1">
        <f t="shared" si="44"/>
        <v>42741</v>
      </c>
      <c r="D282" s="1">
        <v>42739</v>
      </c>
      <c r="E282" s="1">
        <f t="shared" si="46"/>
        <v>42759</v>
      </c>
      <c r="F282" t="s">
        <v>30</v>
      </c>
      <c r="G282" t="s">
        <v>267</v>
      </c>
      <c r="H282" t="s">
        <v>32</v>
      </c>
      <c r="I282" t="s">
        <v>33</v>
      </c>
      <c r="J282">
        <v>70</v>
      </c>
      <c r="M282">
        <v>0</v>
      </c>
      <c r="N282">
        <f t="shared" si="45"/>
        <v>48</v>
      </c>
    </row>
    <row r="283" spans="1:15" x14ac:dyDescent="0.25">
      <c r="A283">
        <v>594.33000000000004</v>
      </c>
      <c r="B283" s="1" t="s">
        <v>29</v>
      </c>
      <c r="C283" s="1">
        <f t="shared" si="44"/>
        <v>42741</v>
      </c>
      <c r="D283" s="1">
        <v>42739</v>
      </c>
      <c r="E283" s="1">
        <f t="shared" si="46"/>
        <v>42759</v>
      </c>
      <c r="F283" t="s">
        <v>136</v>
      </c>
      <c r="G283" t="s">
        <v>348</v>
      </c>
      <c r="H283" t="s">
        <v>138</v>
      </c>
      <c r="I283" t="s">
        <v>10</v>
      </c>
      <c r="J283">
        <v>100</v>
      </c>
      <c r="M283">
        <v>0</v>
      </c>
      <c r="N283">
        <f t="shared" si="45"/>
        <v>48</v>
      </c>
    </row>
    <row r="284" spans="1:15" x14ac:dyDescent="0.25">
      <c r="A284">
        <v>3414.87</v>
      </c>
      <c r="B284" s="1" t="s">
        <v>34</v>
      </c>
      <c r="C284" s="1">
        <f t="shared" si="44"/>
        <v>42742</v>
      </c>
      <c r="D284" s="1">
        <v>42740</v>
      </c>
      <c r="E284" s="1">
        <f t="shared" si="46"/>
        <v>42760</v>
      </c>
      <c r="F284" t="s">
        <v>132</v>
      </c>
      <c r="G284" t="s">
        <v>133</v>
      </c>
      <c r="H284" t="s">
        <v>9</v>
      </c>
      <c r="I284" t="s">
        <v>10</v>
      </c>
      <c r="J284">
        <v>80</v>
      </c>
      <c r="M284">
        <v>0</v>
      </c>
      <c r="N284">
        <f t="shared" si="45"/>
        <v>48</v>
      </c>
    </row>
    <row r="285" spans="1:15" x14ac:dyDescent="0.25">
      <c r="A285">
        <v>4001.47</v>
      </c>
      <c r="B285" s="1" t="s">
        <v>59</v>
      </c>
      <c r="C285" s="1">
        <f t="shared" si="44"/>
        <v>42751</v>
      </c>
      <c r="D285" s="1">
        <v>42750</v>
      </c>
      <c r="E285" s="1">
        <f t="shared" si="46"/>
        <v>42770</v>
      </c>
      <c r="F285" t="s">
        <v>132</v>
      </c>
      <c r="G285" t="s">
        <v>133</v>
      </c>
      <c r="H285" t="s">
        <v>9</v>
      </c>
      <c r="I285" t="s">
        <v>10</v>
      </c>
      <c r="J285">
        <v>80</v>
      </c>
      <c r="M285">
        <v>0</v>
      </c>
      <c r="N285">
        <f t="shared" si="45"/>
        <v>49</v>
      </c>
    </row>
    <row r="286" spans="1:15" x14ac:dyDescent="0.25">
      <c r="A286">
        <v>5697.48</v>
      </c>
      <c r="B286" s="1" t="s">
        <v>11</v>
      </c>
      <c r="C286" s="1">
        <f t="shared" si="44"/>
        <v>42756</v>
      </c>
      <c r="D286" s="1">
        <v>42755</v>
      </c>
      <c r="E286" s="1">
        <f t="shared" si="46"/>
        <v>42775</v>
      </c>
      <c r="F286" t="s">
        <v>83</v>
      </c>
      <c r="G286" t="s">
        <v>230</v>
      </c>
      <c r="H286" t="s">
        <v>12</v>
      </c>
      <c r="I286" t="s">
        <v>13</v>
      </c>
      <c r="J286">
        <v>80</v>
      </c>
      <c r="M286">
        <v>0</v>
      </c>
      <c r="N286">
        <f t="shared" si="45"/>
        <v>49</v>
      </c>
    </row>
    <row r="287" spans="1:15" x14ac:dyDescent="0.25">
      <c r="A287">
        <v>1132.83</v>
      </c>
      <c r="B287" s="1" t="s">
        <v>73</v>
      </c>
      <c r="C287" s="1">
        <f t="shared" si="44"/>
        <v>42760</v>
      </c>
      <c r="D287" s="1">
        <v>42759</v>
      </c>
      <c r="E287" s="1">
        <f t="shared" si="46"/>
        <v>42779</v>
      </c>
      <c r="F287" t="s">
        <v>114</v>
      </c>
      <c r="G287" t="s">
        <v>115</v>
      </c>
      <c r="H287" t="s">
        <v>116</v>
      </c>
      <c r="I287" t="s">
        <v>117</v>
      </c>
      <c r="J287">
        <v>80</v>
      </c>
      <c r="M287">
        <v>0</v>
      </c>
      <c r="N287">
        <f t="shared" si="45"/>
        <v>49</v>
      </c>
      <c r="O287" s="1"/>
    </row>
    <row r="288" spans="1:15" x14ac:dyDescent="0.25">
      <c r="A288">
        <v>1599.84</v>
      </c>
      <c r="B288" s="1" t="s">
        <v>38</v>
      </c>
      <c r="C288" s="1">
        <f t="shared" si="44"/>
        <v>42761</v>
      </c>
      <c r="D288" s="1">
        <v>42760</v>
      </c>
      <c r="E288" s="1">
        <f t="shared" si="46"/>
        <v>42780</v>
      </c>
      <c r="F288" t="s">
        <v>30</v>
      </c>
      <c r="G288" t="s">
        <v>266</v>
      </c>
      <c r="H288" t="s">
        <v>32</v>
      </c>
      <c r="I288" t="s">
        <v>33</v>
      </c>
      <c r="J288">
        <v>70</v>
      </c>
      <c r="M288">
        <v>0</v>
      </c>
      <c r="N288">
        <f t="shared" si="45"/>
        <v>49</v>
      </c>
    </row>
    <row r="289" spans="1:14" x14ac:dyDescent="0.25">
      <c r="A289">
        <v>874.08</v>
      </c>
      <c r="B289" s="1" t="s">
        <v>38</v>
      </c>
      <c r="C289" s="1">
        <f t="shared" si="44"/>
        <v>42761</v>
      </c>
      <c r="D289" s="1">
        <v>42760</v>
      </c>
      <c r="E289" s="1">
        <f t="shared" si="46"/>
        <v>42780</v>
      </c>
      <c r="F289" t="s">
        <v>125</v>
      </c>
      <c r="G289" t="s">
        <v>279</v>
      </c>
      <c r="H289" t="s">
        <v>127</v>
      </c>
      <c r="I289" t="s">
        <v>89</v>
      </c>
      <c r="J289">
        <v>80</v>
      </c>
      <c r="M289">
        <v>0</v>
      </c>
      <c r="N289">
        <f t="shared" si="45"/>
        <v>49</v>
      </c>
    </row>
    <row r="290" spans="1:14" x14ac:dyDescent="0.25">
      <c r="A290">
        <v>3601.98</v>
      </c>
      <c r="B290" s="1" t="s">
        <v>14</v>
      </c>
      <c r="C290" s="1">
        <f t="shared" si="44"/>
        <v>42763</v>
      </c>
      <c r="D290" s="1">
        <v>42762</v>
      </c>
      <c r="E290" s="1">
        <f t="shared" si="46"/>
        <v>42782</v>
      </c>
      <c r="F290" t="s">
        <v>105</v>
      </c>
      <c r="G290" t="s">
        <v>106</v>
      </c>
      <c r="H290" t="s">
        <v>107</v>
      </c>
      <c r="I290" t="s">
        <v>19</v>
      </c>
      <c r="J290">
        <v>100</v>
      </c>
      <c r="M290">
        <v>0</v>
      </c>
      <c r="N290">
        <f t="shared" si="45"/>
        <v>49</v>
      </c>
    </row>
    <row r="291" spans="1:14" x14ac:dyDescent="0.25">
      <c r="A291">
        <v>6305.75</v>
      </c>
      <c r="B291" s="1" t="s">
        <v>46</v>
      </c>
      <c r="C291" s="1">
        <f t="shared" si="44"/>
        <v>42764</v>
      </c>
      <c r="D291" s="1">
        <v>42763</v>
      </c>
      <c r="E291" s="1">
        <f t="shared" si="46"/>
        <v>42783</v>
      </c>
      <c r="F291" t="s">
        <v>125</v>
      </c>
      <c r="G291" t="s">
        <v>126</v>
      </c>
      <c r="H291" t="s">
        <v>127</v>
      </c>
      <c r="I291" t="s">
        <v>89</v>
      </c>
      <c r="J291">
        <v>80</v>
      </c>
      <c r="M291">
        <v>0</v>
      </c>
      <c r="N291">
        <f t="shared" si="45"/>
        <v>49</v>
      </c>
    </row>
    <row r="292" spans="1:14" x14ac:dyDescent="0.25">
      <c r="A292">
        <v>5103.17</v>
      </c>
      <c r="B292" s="1" t="s">
        <v>56</v>
      </c>
      <c r="C292" s="1">
        <f t="shared" si="44"/>
        <v>42738</v>
      </c>
      <c r="D292" s="1">
        <v>42737</v>
      </c>
      <c r="E292" s="1">
        <f t="shared" si="46"/>
        <v>42757</v>
      </c>
      <c r="F292" t="s">
        <v>132</v>
      </c>
      <c r="G292" t="s">
        <v>133</v>
      </c>
      <c r="H292" t="s">
        <v>9</v>
      </c>
      <c r="I292" t="s">
        <v>10</v>
      </c>
      <c r="J292">
        <v>80</v>
      </c>
      <c r="M292">
        <v>0</v>
      </c>
      <c r="N292">
        <f t="shared" si="45"/>
        <v>49</v>
      </c>
    </row>
    <row r="293" spans="1:14" x14ac:dyDescent="0.25">
      <c r="A293">
        <v>5353.6</v>
      </c>
      <c r="B293" s="1" t="s">
        <v>56</v>
      </c>
      <c r="C293" s="1">
        <f t="shared" si="44"/>
        <v>42738</v>
      </c>
      <c r="D293" s="1">
        <v>42737</v>
      </c>
      <c r="E293" s="1">
        <f t="shared" si="46"/>
        <v>42757</v>
      </c>
      <c r="F293" t="s">
        <v>132</v>
      </c>
      <c r="G293" t="s">
        <v>133</v>
      </c>
      <c r="H293" t="s">
        <v>9</v>
      </c>
      <c r="I293" t="s">
        <v>10</v>
      </c>
      <c r="J293">
        <v>80</v>
      </c>
      <c r="M293">
        <v>0</v>
      </c>
      <c r="N293">
        <f t="shared" si="45"/>
        <v>49</v>
      </c>
    </row>
    <row r="294" spans="1:14" x14ac:dyDescent="0.25">
      <c r="A294">
        <v>912.31</v>
      </c>
      <c r="B294" s="1" t="s">
        <v>56</v>
      </c>
      <c r="C294" s="1">
        <f t="shared" si="44"/>
        <v>42738</v>
      </c>
      <c r="D294" s="1">
        <v>42737</v>
      </c>
      <c r="E294" s="1">
        <f t="shared" si="46"/>
        <v>42757</v>
      </c>
      <c r="F294" t="s">
        <v>111</v>
      </c>
      <c r="G294" t="s">
        <v>334</v>
      </c>
      <c r="H294" t="s">
        <v>26</v>
      </c>
      <c r="I294" t="s">
        <v>27</v>
      </c>
      <c r="J294">
        <v>90</v>
      </c>
      <c r="M294">
        <v>0</v>
      </c>
      <c r="N294">
        <f t="shared" si="45"/>
        <v>49</v>
      </c>
    </row>
    <row r="295" spans="1:14" x14ac:dyDescent="0.25">
      <c r="A295">
        <v>5786.99</v>
      </c>
      <c r="B295" s="1" t="s">
        <v>25</v>
      </c>
      <c r="C295" s="1">
        <f t="shared" si="44"/>
        <v>42739</v>
      </c>
      <c r="D295" s="1">
        <v>42738</v>
      </c>
      <c r="E295" s="1">
        <f t="shared" si="46"/>
        <v>42758</v>
      </c>
      <c r="F295" t="s">
        <v>75</v>
      </c>
      <c r="G295" t="s">
        <v>302</v>
      </c>
      <c r="H295" t="s">
        <v>77</v>
      </c>
      <c r="I295" t="s">
        <v>78</v>
      </c>
      <c r="J295">
        <v>90</v>
      </c>
      <c r="M295">
        <v>0</v>
      </c>
      <c r="N295">
        <f t="shared" si="45"/>
        <v>49</v>
      </c>
    </row>
    <row r="296" spans="1:14" x14ac:dyDescent="0.25">
      <c r="A296">
        <v>1629.46</v>
      </c>
      <c r="B296" s="1" t="s">
        <v>85</v>
      </c>
      <c r="C296" s="1">
        <f t="shared" si="44"/>
        <v>42747</v>
      </c>
      <c r="D296" s="1">
        <v>42747</v>
      </c>
      <c r="E296" s="1">
        <f t="shared" si="46"/>
        <v>42767</v>
      </c>
      <c r="F296" t="s">
        <v>139</v>
      </c>
      <c r="G296" t="s">
        <v>140</v>
      </c>
      <c r="H296" t="s">
        <v>141</v>
      </c>
      <c r="I296" t="s">
        <v>19</v>
      </c>
      <c r="J296">
        <v>100</v>
      </c>
      <c r="M296">
        <v>0</v>
      </c>
      <c r="N296">
        <f t="shared" si="45"/>
        <v>50</v>
      </c>
    </row>
    <row r="297" spans="1:14" x14ac:dyDescent="0.25">
      <c r="A297">
        <v>1736.54</v>
      </c>
      <c r="B297" s="1" t="s">
        <v>54</v>
      </c>
      <c r="C297" s="1">
        <f t="shared" si="44"/>
        <v>42736</v>
      </c>
      <c r="D297" s="1">
        <v>42736</v>
      </c>
      <c r="E297" s="1">
        <f t="shared" si="46"/>
        <v>42756</v>
      </c>
      <c r="F297" t="s">
        <v>132</v>
      </c>
      <c r="G297" t="s">
        <v>133</v>
      </c>
      <c r="H297" t="s">
        <v>9</v>
      </c>
      <c r="I297" t="s">
        <v>10</v>
      </c>
      <c r="J297">
        <v>80</v>
      </c>
      <c r="M297">
        <v>0</v>
      </c>
      <c r="N297">
        <f t="shared" si="45"/>
        <v>50</v>
      </c>
    </row>
    <row r="298" spans="1:14" x14ac:dyDescent="0.25">
      <c r="A298">
        <v>6371.57</v>
      </c>
      <c r="B298" s="1" t="s">
        <v>7</v>
      </c>
      <c r="C298" s="1">
        <f t="shared" si="44"/>
        <v>42755</v>
      </c>
      <c r="D298" s="1">
        <v>42755</v>
      </c>
      <c r="E298" s="1">
        <f t="shared" si="46"/>
        <v>42775</v>
      </c>
      <c r="F298" t="s">
        <v>108</v>
      </c>
      <c r="G298" t="s">
        <v>109</v>
      </c>
      <c r="H298" t="s">
        <v>110</v>
      </c>
      <c r="I298" t="s">
        <v>87</v>
      </c>
      <c r="J298">
        <v>30</v>
      </c>
      <c r="M298">
        <v>0</v>
      </c>
      <c r="N298">
        <f t="shared" si="45"/>
        <v>50</v>
      </c>
    </row>
    <row r="299" spans="1:14" x14ac:dyDescent="0.25">
      <c r="A299">
        <v>1448.15</v>
      </c>
      <c r="B299" s="1" t="s">
        <v>58</v>
      </c>
      <c r="C299" s="1">
        <f t="shared" si="44"/>
        <v>42762</v>
      </c>
      <c r="D299" s="1">
        <v>42762</v>
      </c>
      <c r="E299" s="1">
        <f t="shared" si="46"/>
        <v>42782</v>
      </c>
      <c r="F299" t="s">
        <v>114</v>
      </c>
      <c r="G299" t="s">
        <v>115</v>
      </c>
      <c r="H299" t="s">
        <v>116</v>
      </c>
      <c r="I299" t="s">
        <v>117</v>
      </c>
      <c r="J299">
        <v>80</v>
      </c>
      <c r="M299">
        <v>0</v>
      </c>
      <c r="N299">
        <f t="shared" si="45"/>
        <v>50</v>
      </c>
    </row>
    <row r="300" spans="1:14" x14ac:dyDescent="0.25">
      <c r="A300">
        <v>4117.1899999999996</v>
      </c>
      <c r="B300" s="1" t="s">
        <v>14</v>
      </c>
      <c r="C300" s="1">
        <f t="shared" si="44"/>
        <v>42763</v>
      </c>
      <c r="D300" s="1">
        <v>42763</v>
      </c>
      <c r="E300" s="1">
        <f t="shared" si="46"/>
        <v>42783</v>
      </c>
      <c r="F300" t="s">
        <v>114</v>
      </c>
      <c r="G300" t="s">
        <v>115</v>
      </c>
      <c r="H300" t="s">
        <v>116</v>
      </c>
      <c r="I300" t="s">
        <v>117</v>
      </c>
      <c r="J300">
        <v>80</v>
      </c>
      <c r="M300">
        <v>0</v>
      </c>
      <c r="N300">
        <f t="shared" si="45"/>
        <v>50</v>
      </c>
    </row>
    <row r="301" spans="1:14" x14ac:dyDescent="0.25">
      <c r="A301">
        <v>739.05</v>
      </c>
      <c r="B301" s="1" t="s">
        <v>29</v>
      </c>
      <c r="C301" s="1">
        <f t="shared" si="44"/>
        <v>42741</v>
      </c>
      <c r="D301" s="1">
        <v>42741</v>
      </c>
      <c r="E301" s="1">
        <f t="shared" si="46"/>
        <v>42761</v>
      </c>
      <c r="F301" t="s">
        <v>125</v>
      </c>
      <c r="G301" t="s">
        <v>286</v>
      </c>
      <c r="H301" t="s">
        <v>127</v>
      </c>
      <c r="I301" t="s">
        <v>89</v>
      </c>
      <c r="J301">
        <v>80</v>
      </c>
      <c r="M301">
        <v>0</v>
      </c>
      <c r="N301">
        <f t="shared" si="45"/>
        <v>50</v>
      </c>
    </row>
    <row r="302" spans="1:14" x14ac:dyDescent="0.25">
      <c r="A302">
        <v>1467.24</v>
      </c>
      <c r="B302" s="1" t="s">
        <v>177</v>
      </c>
      <c r="C302" s="1">
        <f t="shared" si="44"/>
        <v>42695</v>
      </c>
      <c r="D302" s="1">
        <v>42696</v>
      </c>
      <c r="E302" s="1">
        <f t="shared" si="46"/>
        <v>42716</v>
      </c>
      <c r="F302" t="s">
        <v>203</v>
      </c>
      <c r="G302" t="s">
        <v>204</v>
      </c>
      <c r="H302" t="s">
        <v>12</v>
      </c>
      <c r="I302" t="s">
        <v>13</v>
      </c>
      <c r="J302">
        <v>30</v>
      </c>
      <c r="M302">
        <v>1</v>
      </c>
      <c r="N302">
        <f t="shared" si="45"/>
        <v>51</v>
      </c>
    </row>
    <row r="303" spans="1:14" x14ac:dyDescent="0.25">
      <c r="A303">
        <v>6500.99</v>
      </c>
      <c r="B303" s="1" t="s">
        <v>195</v>
      </c>
      <c r="C303" s="1">
        <f t="shared" si="44"/>
        <v>42688</v>
      </c>
      <c r="D303" s="1">
        <v>42693</v>
      </c>
      <c r="E303" s="1">
        <f t="shared" si="46"/>
        <v>42713</v>
      </c>
      <c r="F303" t="s">
        <v>101</v>
      </c>
      <c r="G303" t="s">
        <v>200</v>
      </c>
      <c r="H303" t="s">
        <v>148</v>
      </c>
      <c r="I303" t="s">
        <v>39</v>
      </c>
      <c r="J303">
        <v>20</v>
      </c>
      <c r="M303">
        <v>1</v>
      </c>
      <c r="N303">
        <f t="shared" si="45"/>
        <v>55</v>
      </c>
    </row>
    <row r="304" spans="1:14" x14ac:dyDescent="0.25">
      <c r="A304">
        <v>4460.6099999999997</v>
      </c>
      <c r="B304" s="1" t="s">
        <v>202</v>
      </c>
      <c r="C304" s="1">
        <f t="shared" si="44"/>
        <v>42701</v>
      </c>
      <c r="D304" s="1">
        <v>42706</v>
      </c>
      <c r="E304" s="1">
        <f t="shared" si="46"/>
        <v>42726</v>
      </c>
      <c r="F304" t="s">
        <v>180</v>
      </c>
      <c r="G304" t="s">
        <v>181</v>
      </c>
      <c r="H304" t="s">
        <v>182</v>
      </c>
      <c r="I304" t="s">
        <v>10</v>
      </c>
      <c r="J304">
        <v>30</v>
      </c>
      <c r="M304">
        <v>1</v>
      </c>
      <c r="N304">
        <f t="shared" si="45"/>
        <v>55</v>
      </c>
    </row>
    <row r="305" spans="1:14" x14ac:dyDescent="0.25">
      <c r="A305">
        <v>4173.5</v>
      </c>
      <c r="B305" s="1" t="s">
        <v>156</v>
      </c>
      <c r="C305" s="1">
        <f t="shared" si="44"/>
        <v>42730</v>
      </c>
      <c r="D305" s="1">
        <v>42736</v>
      </c>
      <c r="E305" s="1">
        <f t="shared" si="46"/>
        <v>42756</v>
      </c>
      <c r="F305" t="s">
        <v>157</v>
      </c>
      <c r="G305" t="s">
        <v>158</v>
      </c>
      <c r="H305" t="s">
        <v>48</v>
      </c>
      <c r="I305" t="s">
        <v>49</v>
      </c>
      <c r="J305">
        <v>70</v>
      </c>
      <c r="M305">
        <v>1</v>
      </c>
      <c r="N305">
        <f t="shared" si="45"/>
        <v>56</v>
      </c>
    </row>
    <row r="306" spans="1:14" x14ac:dyDescent="0.25">
      <c r="A306">
        <v>535.91</v>
      </c>
      <c r="B306" s="1" t="s">
        <v>176</v>
      </c>
      <c r="C306" s="1">
        <f t="shared" si="44"/>
        <v>42678</v>
      </c>
      <c r="D306" s="1">
        <v>42685</v>
      </c>
      <c r="E306" s="1">
        <f t="shared" si="46"/>
        <v>42705</v>
      </c>
      <c r="F306" t="s">
        <v>218</v>
      </c>
      <c r="G306" t="s">
        <v>219</v>
      </c>
      <c r="H306" t="s">
        <v>215</v>
      </c>
      <c r="I306" t="s">
        <v>19</v>
      </c>
      <c r="J306">
        <v>10</v>
      </c>
      <c r="M306">
        <v>1</v>
      </c>
      <c r="N306">
        <f t="shared" si="45"/>
        <v>57</v>
      </c>
    </row>
    <row r="307" spans="1:14" x14ac:dyDescent="0.25">
      <c r="A307">
        <v>678.94</v>
      </c>
      <c r="B307" s="1" t="s">
        <v>191</v>
      </c>
      <c r="C307" s="1">
        <f t="shared" si="44"/>
        <v>42694</v>
      </c>
      <c r="D307" s="1">
        <v>42702</v>
      </c>
      <c r="E307" s="1">
        <f t="shared" ref="E307:E351" si="47">D307+20</f>
        <v>42722</v>
      </c>
      <c r="F307" t="s">
        <v>101</v>
      </c>
      <c r="G307" t="s">
        <v>200</v>
      </c>
      <c r="H307" t="s">
        <v>148</v>
      </c>
      <c r="I307" t="s">
        <v>39</v>
      </c>
      <c r="J307">
        <v>20</v>
      </c>
      <c r="M307">
        <v>1</v>
      </c>
      <c r="N307">
        <f t="shared" si="45"/>
        <v>58</v>
      </c>
    </row>
    <row r="308" spans="1:14" x14ac:dyDescent="0.25">
      <c r="A308">
        <v>4758.91</v>
      </c>
      <c r="B308" s="1" t="s">
        <v>166</v>
      </c>
      <c r="C308" s="1">
        <f t="shared" si="44"/>
        <v>42693</v>
      </c>
      <c r="D308" s="1">
        <v>42703</v>
      </c>
      <c r="E308" s="1">
        <f t="shared" si="47"/>
        <v>42723</v>
      </c>
      <c r="F308" t="s">
        <v>192</v>
      </c>
      <c r="G308" t="s">
        <v>193</v>
      </c>
      <c r="H308" t="s">
        <v>194</v>
      </c>
      <c r="I308" t="s">
        <v>33</v>
      </c>
      <c r="J308">
        <v>30</v>
      </c>
      <c r="M308">
        <v>1</v>
      </c>
      <c r="N308">
        <f t="shared" si="45"/>
        <v>60</v>
      </c>
    </row>
    <row r="309" spans="1:14" x14ac:dyDescent="0.25">
      <c r="A309">
        <v>3936.29</v>
      </c>
      <c r="B309" s="1" t="s">
        <v>205</v>
      </c>
      <c r="C309" s="1">
        <f t="shared" si="44"/>
        <v>42696</v>
      </c>
      <c r="D309" s="1">
        <v>42706</v>
      </c>
      <c r="E309" s="1">
        <f t="shared" si="47"/>
        <v>42726</v>
      </c>
      <c r="F309" t="s">
        <v>192</v>
      </c>
      <c r="G309" t="s">
        <v>193</v>
      </c>
      <c r="H309" t="s">
        <v>194</v>
      </c>
      <c r="I309" t="s">
        <v>33</v>
      </c>
      <c r="J309">
        <v>30</v>
      </c>
      <c r="M309">
        <v>1</v>
      </c>
      <c r="N309">
        <f t="shared" si="45"/>
        <v>60</v>
      </c>
    </row>
    <row r="310" spans="1:14" x14ac:dyDescent="0.25">
      <c r="A310">
        <v>4783.3500000000004</v>
      </c>
      <c r="B310" s="1" t="s">
        <v>214</v>
      </c>
      <c r="C310" s="1">
        <f t="shared" si="44"/>
        <v>42709</v>
      </c>
      <c r="D310" s="1">
        <v>42722</v>
      </c>
      <c r="E310" s="1">
        <f t="shared" si="47"/>
        <v>42742</v>
      </c>
      <c r="F310" t="s">
        <v>171</v>
      </c>
      <c r="G310" t="s">
        <v>172</v>
      </c>
      <c r="H310" t="s">
        <v>79</v>
      </c>
      <c r="I310" t="s">
        <v>80</v>
      </c>
      <c r="J310">
        <v>30</v>
      </c>
      <c r="M310">
        <v>1</v>
      </c>
      <c r="N310">
        <f t="shared" si="45"/>
        <v>63</v>
      </c>
    </row>
    <row r="311" spans="1:14" x14ac:dyDescent="0.25">
      <c r="A311">
        <v>4038.98</v>
      </c>
      <c r="B311" s="1" t="s">
        <v>195</v>
      </c>
      <c r="C311" s="1">
        <f t="shared" si="44"/>
        <v>42688</v>
      </c>
      <c r="D311" s="1">
        <v>42702</v>
      </c>
      <c r="E311" s="1">
        <f t="shared" si="47"/>
        <v>42722</v>
      </c>
      <c r="F311" t="s">
        <v>196</v>
      </c>
      <c r="G311" t="s">
        <v>197</v>
      </c>
      <c r="H311" t="s">
        <v>53</v>
      </c>
      <c r="I311" t="s">
        <v>19</v>
      </c>
      <c r="J311">
        <v>20</v>
      </c>
      <c r="M311">
        <v>1</v>
      </c>
      <c r="N311">
        <f t="shared" si="45"/>
        <v>64</v>
      </c>
    </row>
    <row r="312" spans="1:14" x14ac:dyDescent="0.25">
      <c r="A312">
        <v>4644.2299999999996</v>
      </c>
      <c r="B312" s="1" t="s">
        <v>159</v>
      </c>
      <c r="C312" s="1">
        <f t="shared" si="44"/>
        <v>42685</v>
      </c>
      <c r="D312" s="1">
        <v>42702</v>
      </c>
      <c r="E312" s="1">
        <f t="shared" si="47"/>
        <v>42722</v>
      </c>
      <c r="F312" t="s">
        <v>196</v>
      </c>
      <c r="G312" t="s">
        <v>197</v>
      </c>
      <c r="H312" t="s">
        <v>53</v>
      </c>
      <c r="I312" t="s">
        <v>19</v>
      </c>
      <c r="J312">
        <v>20</v>
      </c>
      <c r="M312">
        <v>1</v>
      </c>
      <c r="N312">
        <f t="shared" si="45"/>
        <v>67</v>
      </c>
    </row>
    <row r="313" spans="1:14" x14ac:dyDescent="0.25">
      <c r="A313">
        <v>779.87</v>
      </c>
      <c r="B313" s="1" t="s">
        <v>183</v>
      </c>
      <c r="C313" s="1">
        <f t="shared" si="44"/>
        <v>42715</v>
      </c>
      <c r="D313" s="1">
        <v>42732</v>
      </c>
      <c r="E313" s="1">
        <f t="shared" si="47"/>
        <v>42752</v>
      </c>
      <c r="F313" t="s">
        <v>211</v>
      </c>
      <c r="G313" t="s">
        <v>212</v>
      </c>
      <c r="H313" t="s">
        <v>213</v>
      </c>
      <c r="I313" t="s">
        <v>74</v>
      </c>
      <c r="J313">
        <v>40</v>
      </c>
      <c r="M313">
        <v>1</v>
      </c>
      <c r="N313">
        <f t="shared" si="45"/>
        <v>67</v>
      </c>
    </row>
    <row r="314" spans="1:14" x14ac:dyDescent="0.25">
      <c r="A314">
        <v>4664.1000000000004</v>
      </c>
      <c r="B314" s="1" t="s">
        <v>220</v>
      </c>
      <c r="C314" s="1">
        <f t="shared" si="44"/>
        <v>42713</v>
      </c>
      <c r="D314" s="1">
        <v>42731</v>
      </c>
      <c r="E314" s="1">
        <f t="shared" si="47"/>
        <v>42751</v>
      </c>
      <c r="F314" t="s">
        <v>207</v>
      </c>
      <c r="G314" t="s">
        <v>208</v>
      </c>
      <c r="H314" t="s">
        <v>144</v>
      </c>
      <c r="I314" t="s">
        <v>20</v>
      </c>
      <c r="J314">
        <v>40</v>
      </c>
      <c r="M314">
        <v>1</v>
      </c>
      <c r="N314">
        <f t="shared" si="45"/>
        <v>68</v>
      </c>
    </row>
    <row r="315" spans="1:14" x14ac:dyDescent="0.25">
      <c r="A315">
        <v>4264.07</v>
      </c>
      <c r="B315" s="1" t="s">
        <v>184</v>
      </c>
      <c r="C315" s="1">
        <f t="shared" si="44"/>
        <v>42726</v>
      </c>
      <c r="D315" s="1">
        <v>42749</v>
      </c>
      <c r="E315" s="1">
        <f t="shared" si="47"/>
        <v>42769</v>
      </c>
      <c r="F315" t="s">
        <v>216</v>
      </c>
      <c r="G315" t="s">
        <v>217</v>
      </c>
      <c r="H315" t="s">
        <v>93</v>
      </c>
      <c r="I315" t="s">
        <v>80</v>
      </c>
      <c r="J315">
        <v>50</v>
      </c>
      <c r="M315">
        <v>1</v>
      </c>
      <c r="N315">
        <f t="shared" si="45"/>
        <v>73</v>
      </c>
    </row>
    <row r="316" spans="1:14" x14ac:dyDescent="0.25">
      <c r="A316">
        <v>645.34</v>
      </c>
      <c r="B316" s="1" t="s">
        <v>160</v>
      </c>
      <c r="C316" s="1">
        <f t="shared" si="44"/>
        <v>42674</v>
      </c>
      <c r="D316" s="1">
        <v>42698</v>
      </c>
      <c r="E316" s="1">
        <f t="shared" si="47"/>
        <v>42718</v>
      </c>
      <c r="F316" t="s">
        <v>218</v>
      </c>
      <c r="G316" t="s">
        <v>219</v>
      </c>
      <c r="H316" t="s">
        <v>215</v>
      </c>
      <c r="I316" t="s">
        <v>19</v>
      </c>
      <c r="J316">
        <v>10</v>
      </c>
      <c r="M316">
        <v>1</v>
      </c>
      <c r="N316">
        <f t="shared" si="45"/>
        <v>74</v>
      </c>
    </row>
    <row r="317" spans="1:14" x14ac:dyDescent="0.25">
      <c r="A317">
        <v>3406.82</v>
      </c>
      <c r="B317" s="1" t="s">
        <v>169</v>
      </c>
      <c r="C317" s="1">
        <f t="shared" si="44"/>
        <v>42705</v>
      </c>
      <c r="D317" s="1">
        <v>42730</v>
      </c>
      <c r="E317" s="1">
        <f t="shared" si="47"/>
        <v>42750</v>
      </c>
      <c r="F317" t="s">
        <v>185</v>
      </c>
      <c r="G317" t="s">
        <v>186</v>
      </c>
      <c r="H317" t="s">
        <v>187</v>
      </c>
      <c r="I317" t="s">
        <v>36</v>
      </c>
      <c r="J317">
        <v>40</v>
      </c>
      <c r="M317">
        <v>1</v>
      </c>
      <c r="N317">
        <f t="shared" si="45"/>
        <v>75</v>
      </c>
    </row>
    <row r="318" spans="1:14" x14ac:dyDescent="0.25">
      <c r="A318">
        <v>1567.61</v>
      </c>
      <c r="B318" s="1" t="s">
        <v>160</v>
      </c>
      <c r="C318" s="1">
        <f t="shared" si="44"/>
        <v>42674</v>
      </c>
      <c r="D318" s="1">
        <v>42702</v>
      </c>
      <c r="E318" s="1">
        <f t="shared" si="47"/>
        <v>42722</v>
      </c>
      <c r="F318" t="s">
        <v>161</v>
      </c>
      <c r="G318" t="s">
        <v>162</v>
      </c>
      <c r="H318" t="s">
        <v>163</v>
      </c>
      <c r="I318" t="s">
        <v>49</v>
      </c>
      <c r="J318">
        <v>10</v>
      </c>
      <c r="M318">
        <v>1</v>
      </c>
      <c r="N318">
        <f t="shared" si="45"/>
        <v>78</v>
      </c>
    </row>
    <row r="319" spans="1:14" x14ac:dyDescent="0.25">
      <c r="A319">
        <v>2840.96</v>
      </c>
      <c r="B319" s="1" t="s">
        <v>179</v>
      </c>
      <c r="C319" s="1">
        <f t="shared" si="44"/>
        <v>42710</v>
      </c>
      <c r="D319" s="1">
        <v>42738</v>
      </c>
      <c r="E319" s="1">
        <f t="shared" si="47"/>
        <v>42758</v>
      </c>
      <c r="F319" t="s">
        <v>180</v>
      </c>
      <c r="G319" t="s">
        <v>181</v>
      </c>
      <c r="H319" t="s">
        <v>182</v>
      </c>
      <c r="I319" t="s">
        <v>10</v>
      </c>
      <c r="J319">
        <v>30</v>
      </c>
      <c r="M319">
        <v>1</v>
      </c>
      <c r="N319">
        <f t="shared" si="45"/>
        <v>78</v>
      </c>
    </row>
    <row r="320" spans="1:14" x14ac:dyDescent="0.25">
      <c r="A320">
        <v>2440.54</v>
      </c>
      <c r="B320" s="1" t="s">
        <v>210</v>
      </c>
      <c r="C320" s="1">
        <f t="shared" si="44"/>
        <v>42732</v>
      </c>
      <c r="D320" s="1">
        <v>42762</v>
      </c>
      <c r="E320" s="1">
        <f t="shared" si="47"/>
        <v>42782</v>
      </c>
      <c r="F320" t="s">
        <v>152</v>
      </c>
      <c r="G320" t="s">
        <v>153</v>
      </c>
      <c r="H320" t="s">
        <v>72</v>
      </c>
      <c r="I320" t="s">
        <v>45</v>
      </c>
      <c r="J320">
        <v>70</v>
      </c>
      <c r="M320">
        <v>1</v>
      </c>
      <c r="N320">
        <f t="shared" si="45"/>
        <v>80</v>
      </c>
    </row>
    <row r="321" spans="1:14" x14ac:dyDescent="0.25">
      <c r="A321">
        <v>5978.44</v>
      </c>
      <c r="B321" s="1" t="s">
        <v>199</v>
      </c>
      <c r="C321" s="1">
        <f t="shared" si="44"/>
        <v>42679</v>
      </c>
      <c r="D321" s="1">
        <v>42711</v>
      </c>
      <c r="E321" s="1">
        <f t="shared" si="47"/>
        <v>42731</v>
      </c>
      <c r="F321" t="s">
        <v>196</v>
      </c>
      <c r="G321" t="s">
        <v>197</v>
      </c>
      <c r="H321" t="s">
        <v>53</v>
      </c>
      <c r="I321" t="s">
        <v>19</v>
      </c>
      <c r="J321">
        <v>20</v>
      </c>
      <c r="M321">
        <v>1</v>
      </c>
      <c r="N321">
        <f t="shared" si="45"/>
        <v>82</v>
      </c>
    </row>
    <row r="322" spans="1:14" x14ac:dyDescent="0.25">
      <c r="A322">
        <v>2537.89</v>
      </c>
      <c r="B322" s="1" t="s">
        <v>179</v>
      </c>
      <c r="C322" s="1">
        <f t="shared" ref="C322:C351" si="48">B322+30</f>
        <v>42710</v>
      </c>
      <c r="D322" s="1">
        <v>42742</v>
      </c>
      <c r="E322" s="1">
        <f t="shared" si="47"/>
        <v>42762</v>
      </c>
      <c r="F322" t="s">
        <v>211</v>
      </c>
      <c r="G322" t="s">
        <v>212</v>
      </c>
      <c r="H322" t="s">
        <v>213</v>
      </c>
      <c r="I322" t="s">
        <v>74</v>
      </c>
      <c r="J322">
        <v>40</v>
      </c>
      <c r="M322">
        <v>1</v>
      </c>
      <c r="N322">
        <f t="shared" si="45"/>
        <v>82</v>
      </c>
    </row>
    <row r="323" spans="1:14" x14ac:dyDescent="0.25">
      <c r="A323">
        <v>5779.33</v>
      </c>
      <c r="B323" s="1" t="s">
        <v>205</v>
      </c>
      <c r="C323" s="1">
        <f t="shared" si="48"/>
        <v>42696</v>
      </c>
      <c r="D323" s="1">
        <v>42729</v>
      </c>
      <c r="E323" s="1">
        <f t="shared" si="47"/>
        <v>42749</v>
      </c>
      <c r="F323" t="s">
        <v>171</v>
      </c>
      <c r="G323" t="s">
        <v>172</v>
      </c>
      <c r="H323" t="s">
        <v>79</v>
      </c>
      <c r="I323" t="s">
        <v>80</v>
      </c>
      <c r="J323">
        <v>30</v>
      </c>
      <c r="M323">
        <v>1</v>
      </c>
      <c r="N323">
        <f t="shared" ref="N323:N351" si="49">E323-B323</f>
        <v>83</v>
      </c>
    </row>
    <row r="324" spans="1:14" x14ac:dyDescent="0.25">
      <c r="A324">
        <v>5495.56</v>
      </c>
      <c r="B324" s="1" t="s">
        <v>160</v>
      </c>
      <c r="C324" s="1">
        <f t="shared" si="48"/>
        <v>42674</v>
      </c>
      <c r="D324" s="1">
        <v>42709</v>
      </c>
      <c r="E324" s="1">
        <f t="shared" si="47"/>
        <v>42729</v>
      </c>
      <c r="F324" t="s">
        <v>161</v>
      </c>
      <c r="G324" t="s">
        <v>162</v>
      </c>
      <c r="H324" t="s">
        <v>163</v>
      </c>
      <c r="I324" t="s">
        <v>49</v>
      </c>
      <c r="J324">
        <v>10</v>
      </c>
      <c r="M324">
        <v>1</v>
      </c>
      <c r="N324">
        <f t="shared" si="49"/>
        <v>85</v>
      </c>
    </row>
    <row r="325" spans="1:14" x14ac:dyDescent="0.25">
      <c r="A325">
        <v>5076.8100000000004</v>
      </c>
      <c r="B325" s="1" t="s">
        <v>206</v>
      </c>
      <c r="C325" s="1">
        <f t="shared" si="48"/>
        <v>42675</v>
      </c>
      <c r="D325" s="1">
        <v>42710</v>
      </c>
      <c r="E325" s="1">
        <f t="shared" si="47"/>
        <v>42730</v>
      </c>
      <c r="F325" t="s">
        <v>101</v>
      </c>
      <c r="G325" t="s">
        <v>200</v>
      </c>
      <c r="H325" t="s">
        <v>148</v>
      </c>
      <c r="I325" t="s">
        <v>39</v>
      </c>
      <c r="J325">
        <v>20</v>
      </c>
      <c r="M325">
        <v>1</v>
      </c>
      <c r="N325">
        <f t="shared" si="49"/>
        <v>85</v>
      </c>
    </row>
    <row r="326" spans="1:14" x14ac:dyDescent="0.25">
      <c r="A326">
        <v>2916.36</v>
      </c>
      <c r="B326" s="1" t="s">
        <v>209</v>
      </c>
      <c r="C326" s="1">
        <f t="shared" si="48"/>
        <v>42731</v>
      </c>
      <c r="D326" s="1">
        <v>42769</v>
      </c>
      <c r="E326" s="1">
        <f t="shared" si="47"/>
        <v>42789</v>
      </c>
      <c r="F326" t="s">
        <v>152</v>
      </c>
      <c r="G326" t="s">
        <v>153</v>
      </c>
      <c r="H326" t="s">
        <v>72</v>
      </c>
      <c r="I326" t="s">
        <v>45</v>
      </c>
      <c r="J326">
        <v>70</v>
      </c>
      <c r="M326">
        <v>1</v>
      </c>
      <c r="N326">
        <f t="shared" si="49"/>
        <v>88</v>
      </c>
    </row>
    <row r="327" spans="1:14" x14ac:dyDescent="0.25">
      <c r="A327">
        <v>510.32</v>
      </c>
      <c r="B327" s="1" t="s">
        <v>164</v>
      </c>
      <c r="C327" s="1">
        <f t="shared" si="48"/>
        <v>42722</v>
      </c>
      <c r="D327" s="1">
        <v>42763</v>
      </c>
      <c r="E327" s="1">
        <f t="shared" si="47"/>
        <v>42783</v>
      </c>
      <c r="F327" t="s">
        <v>216</v>
      </c>
      <c r="G327" t="s">
        <v>217</v>
      </c>
      <c r="H327" t="s">
        <v>93</v>
      </c>
      <c r="I327" t="s">
        <v>80</v>
      </c>
      <c r="J327">
        <v>50</v>
      </c>
      <c r="M327">
        <v>1</v>
      </c>
      <c r="N327">
        <f t="shared" si="49"/>
        <v>91</v>
      </c>
    </row>
    <row r="328" spans="1:14" x14ac:dyDescent="0.25">
      <c r="A328">
        <v>2698.87</v>
      </c>
      <c r="B328" s="1" t="s">
        <v>167</v>
      </c>
      <c r="C328" s="1">
        <f t="shared" si="48"/>
        <v>42721</v>
      </c>
      <c r="D328" s="1">
        <v>42769</v>
      </c>
      <c r="E328" s="1">
        <f t="shared" si="47"/>
        <v>42789</v>
      </c>
      <c r="F328" t="s">
        <v>173</v>
      </c>
      <c r="G328" t="s">
        <v>174</v>
      </c>
      <c r="H328" t="s">
        <v>175</v>
      </c>
      <c r="I328" t="s">
        <v>45</v>
      </c>
      <c r="J328">
        <v>50</v>
      </c>
      <c r="M328">
        <v>1</v>
      </c>
      <c r="N328">
        <f t="shared" si="49"/>
        <v>98</v>
      </c>
    </row>
    <row r="329" spans="1:14" x14ac:dyDescent="0.25">
      <c r="A329">
        <v>4421.1000000000004</v>
      </c>
      <c r="B329" s="1" t="s">
        <v>205</v>
      </c>
      <c r="C329" s="1">
        <f t="shared" si="48"/>
        <v>42696</v>
      </c>
      <c r="D329" s="1">
        <v>42750</v>
      </c>
      <c r="E329" s="1">
        <f t="shared" si="47"/>
        <v>42770</v>
      </c>
      <c r="F329" t="s">
        <v>203</v>
      </c>
      <c r="G329" t="s">
        <v>204</v>
      </c>
      <c r="H329" t="s">
        <v>12</v>
      </c>
      <c r="I329" t="s">
        <v>13</v>
      </c>
      <c r="J329">
        <v>30</v>
      </c>
      <c r="M329">
        <v>1</v>
      </c>
      <c r="N329">
        <f t="shared" si="49"/>
        <v>104</v>
      </c>
    </row>
    <row r="330" spans="1:14" x14ac:dyDescent="0.25">
      <c r="A330">
        <v>5838.75</v>
      </c>
      <c r="B330" s="1" t="s">
        <v>190</v>
      </c>
      <c r="C330" s="1">
        <f t="shared" si="48"/>
        <v>42711</v>
      </c>
      <c r="D330" s="1">
        <v>42765</v>
      </c>
      <c r="E330" s="1">
        <f t="shared" si="47"/>
        <v>42785</v>
      </c>
      <c r="F330" t="s">
        <v>207</v>
      </c>
      <c r="G330" t="s">
        <v>208</v>
      </c>
      <c r="H330" t="s">
        <v>144</v>
      </c>
      <c r="I330" t="s">
        <v>20</v>
      </c>
      <c r="J330">
        <v>40</v>
      </c>
      <c r="M330">
        <v>1</v>
      </c>
      <c r="N330">
        <f t="shared" si="49"/>
        <v>104</v>
      </c>
    </row>
    <row r="331" spans="1:14" x14ac:dyDescent="0.25">
      <c r="A331">
        <v>4862.3100000000004</v>
      </c>
      <c r="B331" s="1" t="s">
        <v>201</v>
      </c>
      <c r="C331" s="1">
        <f t="shared" si="48"/>
        <v>42690</v>
      </c>
      <c r="D331" s="1">
        <v>42749</v>
      </c>
      <c r="E331" s="1">
        <f t="shared" si="47"/>
        <v>42769</v>
      </c>
      <c r="F331" t="s">
        <v>192</v>
      </c>
      <c r="G331" t="s">
        <v>193</v>
      </c>
      <c r="H331" t="s">
        <v>194</v>
      </c>
      <c r="I331" t="s">
        <v>33</v>
      </c>
      <c r="J331">
        <v>30</v>
      </c>
      <c r="M331">
        <v>1</v>
      </c>
      <c r="N331">
        <f t="shared" si="49"/>
        <v>109</v>
      </c>
    </row>
    <row r="332" spans="1:14" x14ac:dyDescent="0.25">
      <c r="A332">
        <v>6679.8</v>
      </c>
      <c r="B332" s="1" t="s">
        <v>190</v>
      </c>
      <c r="C332" s="1">
        <f t="shared" si="48"/>
        <v>42711</v>
      </c>
      <c r="D332" s="1">
        <v>42771</v>
      </c>
      <c r="E332" s="1">
        <f t="shared" si="47"/>
        <v>42791</v>
      </c>
      <c r="F332" t="s">
        <v>185</v>
      </c>
      <c r="G332" t="s">
        <v>186</v>
      </c>
      <c r="H332" t="s">
        <v>187</v>
      </c>
      <c r="I332" t="s">
        <v>36</v>
      </c>
      <c r="J332">
        <v>40</v>
      </c>
      <c r="M332">
        <v>1</v>
      </c>
      <c r="N332">
        <f t="shared" si="49"/>
        <v>110</v>
      </c>
    </row>
    <row r="333" spans="1:14" x14ac:dyDescent="0.25">
      <c r="A333">
        <v>3882.92</v>
      </c>
      <c r="B333" s="1" t="s">
        <v>165</v>
      </c>
      <c r="C333" s="1">
        <f t="shared" si="48"/>
        <v>42714</v>
      </c>
      <c r="D333" s="1">
        <v>42776</v>
      </c>
      <c r="E333" s="1">
        <f t="shared" si="47"/>
        <v>42796</v>
      </c>
      <c r="F333" t="s">
        <v>173</v>
      </c>
      <c r="G333" t="s">
        <v>174</v>
      </c>
      <c r="H333" t="s">
        <v>175</v>
      </c>
      <c r="I333" t="s">
        <v>45</v>
      </c>
      <c r="J333">
        <v>50</v>
      </c>
      <c r="M333">
        <v>1</v>
      </c>
      <c r="N333">
        <f t="shared" si="49"/>
        <v>112</v>
      </c>
    </row>
    <row r="334" spans="1:14" x14ac:dyDescent="0.25">
      <c r="A334">
        <v>599.83000000000004</v>
      </c>
      <c r="B334" s="1" t="s">
        <v>176</v>
      </c>
      <c r="C334" s="1">
        <f t="shared" si="48"/>
        <v>42678</v>
      </c>
      <c r="D334" s="1">
        <v>42741</v>
      </c>
      <c r="E334" s="1">
        <f t="shared" si="47"/>
        <v>42761</v>
      </c>
      <c r="F334" t="s">
        <v>161</v>
      </c>
      <c r="G334" t="s">
        <v>222</v>
      </c>
      <c r="H334" t="s">
        <v>163</v>
      </c>
      <c r="I334" t="s">
        <v>49</v>
      </c>
      <c r="J334">
        <v>10</v>
      </c>
      <c r="M334">
        <v>1</v>
      </c>
      <c r="N334">
        <f t="shared" si="49"/>
        <v>113</v>
      </c>
    </row>
    <row r="335" spans="1:14" x14ac:dyDescent="0.25">
      <c r="A335">
        <v>2423.48</v>
      </c>
      <c r="B335" s="1" t="s">
        <v>189</v>
      </c>
      <c r="C335" s="1">
        <f t="shared" si="48"/>
        <v>42686</v>
      </c>
      <c r="D335" s="1">
        <v>42751</v>
      </c>
      <c r="E335" s="1">
        <f t="shared" si="47"/>
        <v>42771</v>
      </c>
      <c r="F335" t="s">
        <v>196</v>
      </c>
      <c r="G335" t="s">
        <v>197</v>
      </c>
      <c r="H335" t="s">
        <v>53</v>
      </c>
      <c r="I335" t="s">
        <v>19</v>
      </c>
      <c r="J335">
        <v>20</v>
      </c>
      <c r="M335">
        <v>1</v>
      </c>
      <c r="N335">
        <f t="shared" si="49"/>
        <v>115</v>
      </c>
    </row>
    <row r="336" spans="1:14" x14ac:dyDescent="0.25">
      <c r="A336">
        <v>939.18</v>
      </c>
      <c r="B336" s="1" t="s">
        <v>170</v>
      </c>
      <c r="C336" s="1">
        <f t="shared" si="48"/>
        <v>42704</v>
      </c>
      <c r="D336" s="1">
        <v>42772</v>
      </c>
      <c r="E336" s="1">
        <f t="shared" si="47"/>
        <v>42792</v>
      </c>
      <c r="F336" t="s">
        <v>180</v>
      </c>
      <c r="G336" t="s">
        <v>181</v>
      </c>
      <c r="H336" t="s">
        <v>182</v>
      </c>
      <c r="I336" t="s">
        <v>10</v>
      </c>
      <c r="J336">
        <v>30</v>
      </c>
      <c r="M336">
        <v>1</v>
      </c>
      <c r="N336">
        <f t="shared" si="49"/>
        <v>118</v>
      </c>
    </row>
    <row r="337" spans="1:14" x14ac:dyDescent="0.25">
      <c r="A337">
        <v>2280.17</v>
      </c>
      <c r="B337" s="1" t="s">
        <v>178</v>
      </c>
      <c r="C337" s="1">
        <f t="shared" si="48"/>
        <v>42683</v>
      </c>
      <c r="D337" s="1">
        <v>42754</v>
      </c>
      <c r="E337" s="1">
        <f t="shared" si="47"/>
        <v>42774</v>
      </c>
      <c r="F337" t="s">
        <v>101</v>
      </c>
      <c r="G337" t="s">
        <v>200</v>
      </c>
      <c r="H337" t="s">
        <v>148</v>
      </c>
      <c r="I337" t="s">
        <v>39</v>
      </c>
      <c r="J337">
        <v>20</v>
      </c>
      <c r="M337">
        <v>1</v>
      </c>
      <c r="N337">
        <f t="shared" si="49"/>
        <v>121</v>
      </c>
    </row>
    <row r="338" spans="1:14" x14ac:dyDescent="0.25">
      <c r="A338">
        <v>4449.6899999999996</v>
      </c>
      <c r="B338" s="1" t="s">
        <v>188</v>
      </c>
      <c r="C338" s="1">
        <f t="shared" si="48"/>
        <v>42703</v>
      </c>
      <c r="D338" s="1">
        <v>42775</v>
      </c>
      <c r="E338" s="1">
        <f t="shared" si="47"/>
        <v>42795</v>
      </c>
      <c r="F338" t="s">
        <v>211</v>
      </c>
      <c r="G338" t="s">
        <v>212</v>
      </c>
      <c r="H338" t="s">
        <v>213</v>
      </c>
      <c r="I338" t="s">
        <v>74</v>
      </c>
      <c r="J338">
        <v>40</v>
      </c>
      <c r="M338">
        <v>1</v>
      </c>
      <c r="N338">
        <f t="shared" si="49"/>
        <v>122</v>
      </c>
    </row>
    <row r="339" spans="1:14" x14ac:dyDescent="0.25">
      <c r="A339">
        <v>957.9</v>
      </c>
      <c r="B339" s="1" t="s">
        <v>202</v>
      </c>
      <c r="C339" s="1">
        <f t="shared" si="48"/>
        <v>42701</v>
      </c>
      <c r="D339" s="1">
        <v>42776</v>
      </c>
      <c r="E339" s="1">
        <f t="shared" si="47"/>
        <v>42796</v>
      </c>
      <c r="F339" t="s">
        <v>203</v>
      </c>
      <c r="G339" t="s">
        <v>204</v>
      </c>
      <c r="H339" t="s">
        <v>12</v>
      </c>
      <c r="I339" t="s">
        <v>13</v>
      </c>
      <c r="J339">
        <v>30</v>
      </c>
      <c r="M339">
        <v>1</v>
      </c>
      <c r="N339">
        <f t="shared" si="49"/>
        <v>125</v>
      </c>
    </row>
    <row r="340" spans="1:14" x14ac:dyDescent="0.25">
      <c r="A340">
        <v>1221.19</v>
      </c>
      <c r="B340" s="1" t="s">
        <v>154</v>
      </c>
      <c r="C340" s="1">
        <f t="shared" si="48"/>
        <v>42727</v>
      </c>
      <c r="D340" s="1">
        <v>42803</v>
      </c>
      <c r="E340" s="1">
        <f t="shared" si="47"/>
        <v>42823</v>
      </c>
      <c r="F340" t="s">
        <v>216</v>
      </c>
      <c r="G340" t="s">
        <v>217</v>
      </c>
      <c r="H340" t="s">
        <v>93</v>
      </c>
      <c r="I340" t="s">
        <v>80</v>
      </c>
      <c r="J340">
        <v>50</v>
      </c>
      <c r="M340">
        <v>1</v>
      </c>
      <c r="N340">
        <f t="shared" si="49"/>
        <v>126</v>
      </c>
    </row>
    <row r="341" spans="1:14" x14ac:dyDescent="0.25">
      <c r="A341">
        <v>4114.66</v>
      </c>
      <c r="B341" s="1" t="s">
        <v>168</v>
      </c>
      <c r="C341" s="1">
        <f t="shared" si="48"/>
        <v>42716</v>
      </c>
      <c r="D341" s="1">
        <v>42793</v>
      </c>
      <c r="E341" s="1">
        <f t="shared" si="47"/>
        <v>42813</v>
      </c>
      <c r="F341" t="s">
        <v>207</v>
      </c>
      <c r="G341" t="s">
        <v>208</v>
      </c>
      <c r="H341" t="s">
        <v>144</v>
      </c>
      <c r="I341" t="s">
        <v>20</v>
      </c>
      <c r="J341">
        <v>40</v>
      </c>
      <c r="M341">
        <v>1</v>
      </c>
      <c r="N341">
        <f t="shared" si="49"/>
        <v>127</v>
      </c>
    </row>
    <row r="342" spans="1:14" x14ac:dyDescent="0.25">
      <c r="A342">
        <v>1274.23</v>
      </c>
      <c r="B342" s="1" t="s">
        <v>179</v>
      </c>
      <c r="C342" s="1">
        <f t="shared" si="48"/>
        <v>42710</v>
      </c>
      <c r="D342" s="1">
        <v>42787</v>
      </c>
      <c r="E342" s="1">
        <f t="shared" si="47"/>
        <v>42807</v>
      </c>
      <c r="F342" t="s">
        <v>211</v>
      </c>
      <c r="G342" t="s">
        <v>212</v>
      </c>
      <c r="H342" t="s">
        <v>213</v>
      </c>
      <c r="I342" t="s">
        <v>74</v>
      </c>
      <c r="J342">
        <v>40</v>
      </c>
      <c r="M342">
        <v>1</v>
      </c>
      <c r="N342">
        <f t="shared" si="49"/>
        <v>127</v>
      </c>
    </row>
    <row r="343" spans="1:14" x14ac:dyDescent="0.25">
      <c r="A343">
        <v>4045.99</v>
      </c>
      <c r="B343" s="1" t="s">
        <v>201</v>
      </c>
      <c r="C343" s="1">
        <f t="shared" si="48"/>
        <v>42690</v>
      </c>
      <c r="D343" s="1">
        <v>42769</v>
      </c>
      <c r="E343" s="1">
        <f t="shared" si="47"/>
        <v>42789</v>
      </c>
      <c r="F343" t="s">
        <v>101</v>
      </c>
      <c r="G343" t="s">
        <v>200</v>
      </c>
      <c r="H343" t="s">
        <v>148</v>
      </c>
      <c r="I343" t="s">
        <v>39</v>
      </c>
      <c r="J343">
        <v>20</v>
      </c>
      <c r="M343">
        <v>1</v>
      </c>
      <c r="N343">
        <f t="shared" si="49"/>
        <v>129</v>
      </c>
    </row>
    <row r="344" spans="1:14" x14ac:dyDescent="0.25">
      <c r="A344">
        <v>489.81</v>
      </c>
      <c r="B344" s="1" t="s">
        <v>177</v>
      </c>
      <c r="C344" s="1">
        <f t="shared" si="48"/>
        <v>42695</v>
      </c>
      <c r="D344" s="1">
        <v>42774</v>
      </c>
      <c r="E344" s="1">
        <f t="shared" si="47"/>
        <v>42794</v>
      </c>
      <c r="F344" t="s">
        <v>192</v>
      </c>
      <c r="G344" t="s">
        <v>193</v>
      </c>
      <c r="H344" t="s">
        <v>194</v>
      </c>
      <c r="I344" t="s">
        <v>33</v>
      </c>
      <c r="J344">
        <v>30</v>
      </c>
      <c r="M344">
        <v>1</v>
      </c>
      <c r="N344">
        <f t="shared" si="49"/>
        <v>129</v>
      </c>
    </row>
    <row r="345" spans="1:14" x14ac:dyDescent="0.25">
      <c r="A345">
        <v>4931.6099999999997</v>
      </c>
      <c r="B345" s="1" t="s">
        <v>164</v>
      </c>
      <c r="C345" s="1">
        <f t="shared" si="48"/>
        <v>42722</v>
      </c>
      <c r="D345" s="1">
        <v>42802</v>
      </c>
      <c r="E345" s="1">
        <f t="shared" si="47"/>
        <v>42822</v>
      </c>
      <c r="F345" t="s">
        <v>173</v>
      </c>
      <c r="G345" t="s">
        <v>174</v>
      </c>
      <c r="H345" t="s">
        <v>175</v>
      </c>
      <c r="I345" t="s">
        <v>45</v>
      </c>
      <c r="J345">
        <v>50</v>
      </c>
      <c r="M345">
        <v>1</v>
      </c>
      <c r="N345">
        <f t="shared" si="49"/>
        <v>130</v>
      </c>
    </row>
    <row r="346" spans="1:14" x14ac:dyDescent="0.25">
      <c r="A346">
        <v>2903.46</v>
      </c>
      <c r="B346" s="1" t="s">
        <v>155</v>
      </c>
      <c r="C346" s="1">
        <f t="shared" si="48"/>
        <v>42723</v>
      </c>
      <c r="D346" s="1">
        <v>42807</v>
      </c>
      <c r="E346" s="1">
        <f t="shared" si="47"/>
        <v>42827</v>
      </c>
      <c r="F346" t="s">
        <v>216</v>
      </c>
      <c r="G346" t="s">
        <v>217</v>
      </c>
      <c r="H346" t="s">
        <v>93</v>
      </c>
      <c r="I346" t="s">
        <v>80</v>
      </c>
      <c r="J346">
        <v>50</v>
      </c>
      <c r="M346">
        <v>1</v>
      </c>
      <c r="N346">
        <f t="shared" si="49"/>
        <v>134</v>
      </c>
    </row>
    <row r="347" spans="1:14" x14ac:dyDescent="0.25">
      <c r="A347">
        <v>5095.42</v>
      </c>
      <c r="B347" s="1" t="s">
        <v>169</v>
      </c>
      <c r="C347" s="1">
        <f t="shared" si="48"/>
        <v>42705</v>
      </c>
      <c r="D347" s="1">
        <v>42791</v>
      </c>
      <c r="E347" s="1">
        <f t="shared" si="47"/>
        <v>42811</v>
      </c>
      <c r="F347" t="s">
        <v>171</v>
      </c>
      <c r="G347" t="s">
        <v>172</v>
      </c>
      <c r="H347" t="s">
        <v>79</v>
      </c>
      <c r="I347" t="s">
        <v>80</v>
      </c>
      <c r="J347">
        <v>30</v>
      </c>
      <c r="M347">
        <v>1</v>
      </c>
      <c r="N347">
        <f t="shared" si="49"/>
        <v>136</v>
      </c>
    </row>
    <row r="348" spans="1:14" x14ac:dyDescent="0.25">
      <c r="A348">
        <v>3937.48</v>
      </c>
      <c r="B348" s="1" t="s">
        <v>198</v>
      </c>
      <c r="C348" s="1">
        <f t="shared" si="48"/>
        <v>42691</v>
      </c>
      <c r="D348" s="1">
        <v>42778</v>
      </c>
      <c r="E348" s="1">
        <f t="shared" si="47"/>
        <v>42798</v>
      </c>
      <c r="F348" t="s">
        <v>101</v>
      </c>
      <c r="G348" t="s">
        <v>200</v>
      </c>
      <c r="H348" t="s">
        <v>148</v>
      </c>
      <c r="I348" t="s">
        <v>39</v>
      </c>
      <c r="J348">
        <v>20</v>
      </c>
      <c r="M348">
        <v>1</v>
      </c>
      <c r="N348">
        <f t="shared" si="49"/>
        <v>137</v>
      </c>
    </row>
    <row r="349" spans="1:14" x14ac:dyDescent="0.25">
      <c r="A349">
        <v>4114.24</v>
      </c>
      <c r="B349" s="1" t="s">
        <v>206</v>
      </c>
      <c r="C349" s="1">
        <f t="shared" si="48"/>
        <v>42675</v>
      </c>
      <c r="D349" s="1">
        <v>42762</v>
      </c>
      <c r="E349" s="1">
        <f t="shared" si="47"/>
        <v>42782</v>
      </c>
      <c r="F349" t="s">
        <v>218</v>
      </c>
      <c r="G349" t="s">
        <v>219</v>
      </c>
      <c r="H349" t="s">
        <v>215</v>
      </c>
      <c r="I349" t="s">
        <v>19</v>
      </c>
      <c r="J349">
        <v>10</v>
      </c>
      <c r="M349">
        <v>1</v>
      </c>
      <c r="N349">
        <f t="shared" si="49"/>
        <v>137</v>
      </c>
    </row>
    <row r="350" spans="1:14" x14ac:dyDescent="0.25">
      <c r="A350">
        <v>4321.92</v>
      </c>
      <c r="B350" s="1" t="s">
        <v>155</v>
      </c>
      <c r="C350" s="1">
        <f t="shared" si="48"/>
        <v>42723</v>
      </c>
      <c r="D350" s="1">
        <v>42810</v>
      </c>
      <c r="E350" s="1">
        <f t="shared" si="47"/>
        <v>42830</v>
      </c>
      <c r="F350" t="s">
        <v>157</v>
      </c>
      <c r="G350" t="s">
        <v>158</v>
      </c>
      <c r="H350" t="s">
        <v>48</v>
      </c>
      <c r="I350" t="s">
        <v>49</v>
      </c>
      <c r="J350">
        <v>70</v>
      </c>
      <c r="M350">
        <v>1</v>
      </c>
      <c r="N350">
        <f t="shared" si="49"/>
        <v>137</v>
      </c>
    </row>
    <row r="351" spans="1:14" x14ac:dyDescent="0.25">
      <c r="A351">
        <v>4001.58</v>
      </c>
      <c r="B351" s="1" t="s">
        <v>209</v>
      </c>
      <c r="C351" s="1">
        <f t="shared" si="48"/>
        <v>42731</v>
      </c>
      <c r="D351" s="1">
        <v>42821</v>
      </c>
      <c r="E351" s="1">
        <f t="shared" si="47"/>
        <v>42841</v>
      </c>
      <c r="F351" t="s">
        <v>157</v>
      </c>
      <c r="G351" t="s">
        <v>158</v>
      </c>
      <c r="H351" t="s">
        <v>48</v>
      </c>
      <c r="I351" t="s">
        <v>49</v>
      </c>
      <c r="J351">
        <v>70</v>
      </c>
      <c r="M351">
        <v>1</v>
      </c>
      <c r="N351">
        <f t="shared" si="49"/>
        <v>140</v>
      </c>
    </row>
  </sheetData>
  <sortState ref="A2:O351">
    <sortCondition ref="N2:N351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Perreault, Stephen J</dc:creator>
  <cp:lastModifiedBy>Perreault, Stephen J</cp:lastModifiedBy>
  <dcterms:created xsi:type="dcterms:W3CDTF">2017-06-15T18:57:57Z</dcterms:created>
  <dcterms:modified xsi:type="dcterms:W3CDTF">2017-06-19T18:49:03Z</dcterms:modified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2017-06-15T14:57:40Z</dcterms:created>
  <cp:revision>0</cp:revision>
</cp:coreProperties>
</file>