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checkCompatibility="1" autoCompressPictures="0"/>
  <mc:AlternateContent xmlns:mc="http://schemas.openxmlformats.org/markup-compatibility/2006">
    <mc:Choice Requires="x15">
      <x15ac:absPath xmlns:x15ac="http://schemas.microsoft.com/office/spreadsheetml/2010/11/ac" url="/Users/stephenscherrer/Google Drive/Weng Lab/Data/Bottomfish/Okamoto's 1990s Mark Recapture Data/data/"/>
    </mc:Choice>
  </mc:AlternateContent>
  <xr:revisionPtr revIDLastSave="0" documentId="8_{F31D7B6E-0A64-1A47-A05F-DDCCBDF5FFC9}" xr6:coauthVersionLast="28" xr6:coauthVersionMax="28" xr10:uidLastSave="{00000000-0000-0000-0000-000000000000}"/>
  <bookViews>
    <workbookView xWindow="12500" yWindow="840" windowWidth="38400" windowHeight="21160" tabRatio="793" xr2:uid="{00000000-000D-0000-FFFF-FFFF00000000}"/>
  </bookViews>
  <sheets>
    <sheet name="Data RnM Demar C-14" sheetId="9" r:id="rId1"/>
    <sheet name="Lead-radium fish data" sheetId="50" r:id="rId2"/>
    <sheet name="VBGF - Composite" sheetId="49" r:id="rId3"/>
  </sheets>
  <definedNames>
    <definedName name="_xlnm.Print_Area" localSheetId="0">'Data RnM Demar C-14'!$E$4:$L$28</definedName>
    <definedName name="_xlnm.Print_Area" localSheetId="1">'Lead-radium fish data'!$A$2:$G$49</definedName>
  </definedNames>
  <calcPr calcId="171027"/>
  <extLst>
    <ext xmlns:mx="http://schemas.microsoft.com/office/mac/excel/2008/main" uri="http://schemas.microsoft.com/office/mac/excel/2008/main">
      <mx:ArchID Flags="2"/>
    </ext>
  </extLst>
</workbook>
</file>

<file path=xl/calcChain.xml><?xml version="1.0" encoding="utf-8"?>
<calcChain xmlns="http://schemas.openxmlformats.org/spreadsheetml/2006/main">
  <c r="O8" i="9" l="1"/>
  <c r="N8" i="9"/>
  <c r="O7" i="9"/>
  <c r="N7" i="9"/>
  <c r="O6" i="9"/>
  <c r="N6" i="9"/>
  <c r="D18" i="50"/>
  <c r="E18" i="50"/>
  <c r="D19" i="50"/>
  <c r="E19" i="50"/>
  <c r="D20" i="50"/>
  <c r="E20" i="50"/>
  <c r="D21" i="50"/>
  <c r="E21" i="50"/>
  <c r="D67" i="50"/>
  <c r="E67" i="50"/>
  <c r="D68" i="50"/>
  <c r="E68" i="50"/>
  <c r="D69" i="50"/>
  <c r="E69" i="50"/>
  <c r="D70" i="50"/>
  <c r="E70" i="50"/>
  <c r="D44" i="50"/>
  <c r="E44" i="50"/>
  <c r="D45" i="50"/>
  <c r="E45" i="50"/>
  <c r="D46" i="50"/>
  <c r="E46" i="50"/>
  <c r="D47" i="50"/>
  <c r="E47" i="50"/>
</calcChain>
</file>

<file path=xl/sharedStrings.xml><?xml version="1.0" encoding="utf-8"?>
<sst xmlns="http://schemas.openxmlformats.org/spreadsheetml/2006/main" count="196" uniqueCount="144">
  <si>
    <t>Radiometric age</t>
    <phoneticPr fontId="4" type="noConversion"/>
  </si>
  <si>
    <t>Otolith wt</t>
    <phoneticPr fontId="2" type="noConversion"/>
  </si>
  <si>
    <t>FL(cm)</t>
  </si>
  <si>
    <t>Location</t>
  </si>
  <si>
    <t>Date caught</t>
  </si>
  <si>
    <t>ID</t>
  </si>
  <si>
    <t>66-67cm Lead Radium</t>
    <phoneticPr fontId="4" type="noConversion"/>
  </si>
  <si>
    <t>Max</t>
    <phoneticPr fontId="4" type="noConversion"/>
  </si>
  <si>
    <t>%</t>
    <phoneticPr fontId="4" type="noConversion"/>
  </si>
  <si>
    <t>SD</t>
    <phoneticPr fontId="4" type="noConversion"/>
  </si>
  <si>
    <t>Ave</t>
    <phoneticPr fontId="4" type="noConversion"/>
  </si>
  <si>
    <t xml:space="preserve"> N. Hampton</t>
  </si>
  <si>
    <t xml:space="preserve"> 11-NOV-07</t>
  </si>
  <si>
    <t xml:space="preserve"> LA6-5-5-459 PAKA</t>
  </si>
  <si>
    <t xml:space="preserve"> 20-FEB-08</t>
  </si>
  <si>
    <t xml:space="preserve"> M8-4-2-392 PAKA</t>
  </si>
  <si>
    <t xml:space="preserve"> W. Lisianski</t>
  </si>
  <si>
    <t xml:space="preserve"> 21-APR-07</t>
  </si>
  <si>
    <t xml:space="preserve"> LA2-4-4-217 PAKA</t>
  </si>
  <si>
    <t xml:space="preserve"> 17-SEP-07</t>
  </si>
  <si>
    <t xml:space="preserve"> LA5-5-2-407 PAKA</t>
  </si>
  <si>
    <t xml:space="preserve"> 23-FEB-08</t>
  </si>
  <si>
    <t xml:space="preserve"> M9-3-5-332 PAKA</t>
  </si>
  <si>
    <t xml:space="preserve"> M9-2-9-323 PAKA</t>
  </si>
  <si>
    <t xml:space="preserve"> 05-MAR-08</t>
  </si>
  <si>
    <t xml:space="preserve"> CK11-1-9-9 PAKA</t>
  </si>
  <si>
    <t xml:space="preserve"> M9-2-8-322 PAKA</t>
  </si>
  <si>
    <t xml:space="preserve"> 07-JAN-08</t>
  </si>
  <si>
    <t xml:space="preserve"> CK6-3-3-23 PAKA</t>
  </si>
  <si>
    <t xml:space="preserve"> 26-APR-07</t>
  </si>
  <si>
    <t xml:space="preserve"> LA2-4-6-232 PAKA</t>
  </si>
  <si>
    <t xml:space="preserve"> 13-FEB-08</t>
  </si>
  <si>
    <t xml:space="preserve"> M6-2-1-154 PAKA</t>
  </si>
  <si>
    <t xml:space="preserve"> 09-NOV-07</t>
  </si>
  <si>
    <t xml:space="preserve"> LA6-5-2-445 PAKA</t>
  </si>
  <si>
    <t xml:space="preserve"> 25-APR-07</t>
  </si>
  <si>
    <t xml:space="preserve"> LA2-4-2-225 PAKA</t>
  </si>
  <si>
    <t xml:space="preserve"> 21-SEP-07</t>
  </si>
  <si>
    <t xml:space="preserve"> LA5-4-6-419 PAKA</t>
  </si>
  <si>
    <t xml:space="preserve"> 21-DEC-07</t>
  </si>
  <si>
    <t xml:space="preserve"> M2-2-5-188 PAKA</t>
  </si>
  <si>
    <t xml:space="preserve"> 28-APR-07</t>
  </si>
  <si>
    <t xml:space="preserve"> LA2-4-8-236 PAKA</t>
  </si>
  <si>
    <t>60-61cm Lead Radium</t>
    <phoneticPr fontId="4" type="noConversion"/>
  </si>
  <si>
    <t>SD</t>
    <phoneticPr fontId="4" type="noConversion"/>
  </si>
  <si>
    <t>Ave</t>
    <phoneticPr fontId="4" type="noConversion"/>
  </si>
  <si>
    <t>Gardner</t>
  </si>
  <si>
    <t>LA6-441 PAKA</t>
  </si>
  <si>
    <t>Pioneer</t>
  </si>
  <si>
    <t>LA2-222 PAKA</t>
  </si>
  <si>
    <t>N. Hampton</t>
  </si>
  <si>
    <t>LA5-420 PAKA</t>
  </si>
  <si>
    <t>Kauai</t>
  </si>
  <si>
    <t>M5-219 PAKA</t>
  </si>
  <si>
    <t>W Twin Banks</t>
    <phoneticPr fontId="2" type="noConversion"/>
  </si>
  <si>
    <t>KP6-391 PAKA</t>
  </si>
  <si>
    <t>LA3-278 PAKA</t>
  </si>
  <si>
    <t>124-Penguin</t>
    <phoneticPr fontId="2" type="noConversion"/>
  </si>
  <si>
    <t>CK10-12-PAKA</t>
  </si>
  <si>
    <t>Niihau</t>
  </si>
  <si>
    <t>M10-269 PAKA</t>
  </si>
  <si>
    <t>LA4-337 PAKA</t>
  </si>
  <si>
    <t>M11-471 PAKA</t>
  </si>
  <si>
    <t xml:space="preserve">E. Twin </t>
  </si>
  <si>
    <t>KP5-366 PAKA</t>
  </si>
  <si>
    <t>M11-481 PAKA</t>
  </si>
  <si>
    <t>max</t>
    <phoneticPr fontId="4" type="noConversion"/>
  </si>
  <si>
    <t>M3-131 PAKA</t>
  </si>
  <si>
    <t>min</t>
    <phoneticPr fontId="4" type="noConversion"/>
  </si>
  <si>
    <t>LA4-338 PAKA</t>
  </si>
  <si>
    <t>M10-379 PAKA</t>
  </si>
  <si>
    <t>Radiometric age</t>
    <phoneticPr fontId="4" type="noConversion"/>
  </si>
  <si>
    <t>Otolith wt</t>
    <phoneticPr fontId="2" type="noConversion"/>
  </si>
  <si>
    <t>70-75 cm Lead-radium</t>
    <phoneticPr fontId="4" type="noConversion"/>
  </si>
  <si>
    <t>Age error</t>
    <phoneticPr fontId="4" type="noConversion"/>
  </si>
  <si>
    <t>Low minus</t>
    <phoneticPr fontId="4" type="noConversion"/>
  </si>
  <si>
    <t>High plus</t>
    <phoneticPr fontId="4" type="noConversion"/>
  </si>
  <si>
    <t>Low age</t>
    <phoneticPr fontId="4" type="noConversion"/>
  </si>
  <si>
    <t>High age</t>
    <phoneticPr fontId="4" type="noConversion"/>
  </si>
  <si>
    <t>Reliable age data from daily growth zone counting, bomb radiocarbon dating, and lead-radium dating</t>
    <phoneticPr fontId="4" type="noConversion"/>
  </si>
  <si>
    <t>Opakapaka age determinations</t>
    <phoneticPr fontId="4" type="noConversion"/>
  </si>
  <si>
    <t>RnM (1983) age data</t>
    <phoneticPr fontId="4" type="noConversion"/>
  </si>
  <si>
    <t>DeMar (1994) age data</t>
    <phoneticPr fontId="4" type="noConversion"/>
  </si>
  <si>
    <t>Max</t>
    <phoneticPr fontId="4" type="noConversion"/>
  </si>
  <si>
    <t>Min</t>
    <phoneticPr fontId="4" type="noConversion"/>
  </si>
  <si>
    <t>%</t>
    <phoneticPr fontId="4" type="noConversion"/>
  </si>
  <si>
    <t>SD</t>
    <phoneticPr fontId="4" type="noConversion"/>
  </si>
  <si>
    <t>Ave</t>
    <phoneticPr fontId="4" type="noConversion"/>
  </si>
  <si>
    <t xml:space="preserve"> Gardner</t>
  </si>
  <si>
    <t xml:space="preserve"> 08-JUN-07</t>
  </si>
  <si>
    <t xml:space="preserve"> LA3-4-5-279 PAKA</t>
  </si>
  <si>
    <t xml:space="preserve"> Penguin Banks</t>
  </si>
  <si>
    <t xml:space="preserve"> 09-MAR-08</t>
  </si>
  <si>
    <t xml:space="preserve"> CK10-2-3-13 PAKA</t>
  </si>
  <si>
    <t xml:space="preserve"> Necker</t>
  </si>
  <si>
    <t xml:space="preserve"> 28-AUG-07</t>
  </si>
  <si>
    <t xml:space="preserve"> IM1-3-1-204 PAKA</t>
  </si>
  <si>
    <t xml:space="preserve"> Kauai</t>
  </si>
  <si>
    <t xml:space="preserve"> 20-JAN-08</t>
  </si>
  <si>
    <t xml:space="preserve"> M5-1-6-208 PAKA</t>
  </si>
  <si>
    <t xml:space="preserve"> 15-JUL-07</t>
  </si>
  <si>
    <t xml:space="preserve"> LA4-3-6-336 PAKA</t>
  </si>
  <si>
    <t xml:space="preserve"> 31-DEC-07</t>
  </si>
  <si>
    <t xml:space="preserve"> M3-3-1-139 PAKA</t>
  </si>
  <si>
    <t xml:space="preserve"> Raita</t>
  </si>
  <si>
    <t xml:space="preserve"> 13-JUL-07</t>
  </si>
  <si>
    <t xml:space="preserve"> LA4-3-1-317 PAKA</t>
  </si>
  <si>
    <t xml:space="preserve"> W. Nihoa</t>
  </si>
  <si>
    <t xml:space="preserve"> 02-JAN-08</t>
  </si>
  <si>
    <t xml:space="preserve"> IM3-4-9-264 PAKA</t>
  </si>
  <si>
    <t xml:space="preserve"> Niihau</t>
  </si>
  <si>
    <t xml:space="preserve"> 28-FEB-08</t>
  </si>
  <si>
    <t xml:space="preserve"> M10-4-4-399 PAKA</t>
  </si>
  <si>
    <t xml:space="preserve"> 17-FEB-08</t>
  </si>
  <si>
    <t xml:space="preserve"> M7-4-2-231 PAKA</t>
  </si>
  <si>
    <t xml:space="preserve"> M7-4-4-246 PAKA</t>
  </si>
  <si>
    <t xml:space="preserve"> 17-NOV-07</t>
  </si>
  <si>
    <t xml:space="preserve"> LA6-5-4-475 PAKA</t>
  </si>
  <si>
    <t xml:space="preserve"> 08-MAR-08</t>
  </si>
  <si>
    <t xml:space="preserve"> M13-3-1-437 PAKA</t>
  </si>
  <si>
    <t xml:space="preserve"> M3-2-9-118 PAKA</t>
  </si>
  <si>
    <t xml:space="preserve"> 09-DEC-07</t>
  </si>
  <si>
    <t xml:space="preserve"> M1-1-5-212 PAKA</t>
  </si>
  <si>
    <t xml:space="preserve"> Nihoa</t>
  </si>
  <si>
    <t xml:space="preserve"> 29-AUG-07</t>
  </si>
  <si>
    <t xml:space="preserve"> IM1-3-2-224 PAKA</t>
  </si>
  <si>
    <t>max</t>
    <phoneticPr fontId="4" type="noConversion"/>
  </si>
  <si>
    <t xml:space="preserve"> Maro</t>
  </si>
  <si>
    <t xml:space="preserve"> 22-SEP-07</t>
  </si>
  <si>
    <t xml:space="preserve"> LA5-5-4-425 PAKA</t>
  </si>
  <si>
    <t>min</t>
    <phoneticPr fontId="4" type="noConversion"/>
  </si>
  <si>
    <t xml:space="preserve"> Kaula</t>
  </si>
  <si>
    <t xml:space="preserve"> M13-3-2-488 PAKA</t>
  </si>
  <si>
    <t xml:space="preserve"> LA5-5-3-426 PAKA</t>
  </si>
  <si>
    <t>Age</t>
    <phoneticPr fontId="4" type="noConversion"/>
  </si>
  <si>
    <t>Lead-radium age</t>
    <phoneticPr fontId="4" type="noConversion"/>
  </si>
  <si>
    <t>Bomb radiocarbon age</t>
    <phoneticPr fontId="4" type="noConversion"/>
  </si>
  <si>
    <t>Length (mm)</t>
    <phoneticPr fontId="4" type="noConversion"/>
  </si>
  <si>
    <t>SD</t>
    <phoneticPr fontId="4" type="noConversion"/>
  </si>
  <si>
    <t>Radio age</t>
    <phoneticPr fontId="4" type="noConversion"/>
  </si>
  <si>
    <t>Age (yr)</t>
  </si>
  <si>
    <t>FL (mm)</t>
  </si>
  <si>
    <t>FL (cm)</t>
    <phoneticPr fontId="4" type="noConversion"/>
  </si>
  <si>
    <t>FL (mm)</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</si>
</sst>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mm/dd/yy"/>
  </numFmts>
  <fonts count="5" x14ac:knownFonts="1">
    <font>
      <sz val="12"/>
      <name val="Arial"/>
    </font>
    <font>
      <sz val="12"/>
      <name val="Arial"/>
    </font>
    <font>
      <sz val="8"/>
      <name val="Verdana"/>
    </font>
    <font>
      <sz val="12"/>
      <color indexed="8"/>
      <name val="Arial"/>
      <family val="2"/>
    </font>
    <font>
      <sz val="8"/>
      <name val="Arial"/>
    </font>
  </fonts>
  <fills count="2">
    <fill>
      <patternFill patternType="none"/>
    </fill>
    <fill>
      <patternFill patternType="gray125"/>
    </fill>
  </fills>
  <borders count="6">
    <border>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42">
    <xf numFmtId="0" fontId="0" fillId="0" borderId="0" xfId="0"/>
    <xf numFmtId="2" fontId="0" fillId="0" borderId="0" xfId="0" applyNumberFormat="1"/>
    <xf numFmtId="164" fontId="0" fillId="0" borderId="0" xfId="0" applyNumberFormat="1"/>
    <xf numFmtId="164" fontId="0" fillId="0" borderId="0" xfId="0" applyNumberFormat="1"/>
    <xf numFmtId="164" fontId="0" fillId="0" borderId="0" xfId="0" applyNumberFormat="1" applyFill="1"/>
    <xf numFmtId="164" fontId="0" fillId="0" borderId="0" xfId="0" applyNumberFormat="1" applyFill="1" applyBorder="1"/>
    <xf numFmtId="1" fontId="0" fillId="0" borderId="0" xfId="0" applyNumberFormat="1"/>
    <xf numFmtId="1" fontId="0" fillId="0" borderId="0" xfId="0" applyNumberFormat="1" applyFill="1"/>
    <xf numFmtId="1" fontId="0" fillId="0" borderId="0" xfId="0" applyNumberFormat="1" applyFill="1" applyBorder="1"/>
    <xf numFmtId="164" fontId="0" fillId="0" borderId="0" xfId="0" applyNumberFormat="1" applyFill="1"/>
    <xf numFmtId="164" fontId="0" fillId="0" borderId="0" xfId="0" applyNumberFormat="1" applyFill="1" applyBorder="1"/>
    <xf numFmtId="0" fontId="1" fillId="0" borderId="0" xfId="0" applyFont="1" applyBorder="1" applyAlignment="1">
      <alignment horizontal="left"/>
    </xf>
    <xf numFmtId="164" fontId="1" fillId="0" borderId="0" xfId="0" applyNumberFormat="1" applyFont="1" applyBorder="1" applyAlignment="1">
      <alignment horizontal="left"/>
    </xf>
    <xf numFmtId="165" fontId="1" fillId="0" borderId="0" xfId="0" applyNumberFormat="1" applyFont="1" applyBorder="1" applyAlignment="1">
      <alignment horizontal="left"/>
    </xf>
    <xf numFmtId="0" fontId="1" fillId="0" borderId="2" xfId="0" applyFont="1" applyBorder="1" applyAlignment="1">
      <alignment horizontal="left"/>
    </xf>
    <xf numFmtId="166" fontId="1" fillId="0" borderId="0" xfId="0" applyNumberFormat="1" applyFont="1" applyBorder="1" applyAlignment="1">
      <alignment horizontal="left"/>
    </xf>
    <xf numFmtId="0" fontId="1" fillId="0" borderId="1"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5" xfId="0" applyFont="1" applyFill="1" applyBorder="1" applyAlignment="1">
      <alignment horizontal="left"/>
    </xf>
    <xf numFmtId="0" fontId="1" fillId="0" borderId="0" xfId="0" applyFont="1" applyFill="1" applyBorder="1" applyAlignment="1">
      <alignment horizontal="left"/>
    </xf>
    <xf numFmtId="0" fontId="1" fillId="0" borderId="0" xfId="0" applyFont="1" applyAlignment="1">
      <alignment horizontal="left"/>
    </xf>
    <xf numFmtId="164" fontId="1" fillId="0" borderId="0" xfId="0" applyNumberFormat="1" applyFont="1" applyBorder="1" applyAlignment="1">
      <alignment horizontal="left" vertical="center"/>
    </xf>
    <xf numFmtId="0" fontId="1" fillId="0" borderId="0" xfId="0" applyFont="1" applyFill="1" applyBorder="1" applyAlignment="1">
      <alignment horizontal="left" vertical="center" wrapText="1"/>
    </xf>
    <xf numFmtId="14" fontId="1" fillId="0" borderId="0" xfId="0" applyNumberFormat="1" applyFont="1" applyBorder="1" applyAlignment="1">
      <alignment horizontal="left"/>
    </xf>
    <xf numFmtId="0" fontId="3" fillId="0" borderId="0" xfId="0" applyFont="1" applyBorder="1" applyAlignment="1">
      <alignment horizontal="left" vertical="center" wrapText="1"/>
    </xf>
    <xf numFmtId="0" fontId="3" fillId="0" borderId="0" xfId="0" applyFont="1" applyFill="1" applyBorder="1" applyAlignment="1">
      <alignment horizontal="left"/>
    </xf>
    <xf numFmtId="14" fontId="1" fillId="0" borderId="0" xfId="0" applyNumberFormat="1" applyFont="1" applyFill="1" applyBorder="1" applyAlignment="1">
      <alignment horizontal="left"/>
    </xf>
    <xf numFmtId="165" fontId="1" fillId="0" borderId="0" xfId="0" applyNumberFormat="1" applyFont="1" applyFill="1" applyBorder="1" applyAlignment="1">
      <alignment horizontal="left"/>
    </xf>
    <xf numFmtId="164" fontId="3" fillId="0" borderId="2" xfId="0" applyNumberFormat="1" applyFont="1" applyFill="1" applyBorder="1" applyAlignment="1">
      <alignment horizontal="left" vertical="center"/>
    </xf>
    <xf numFmtId="164" fontId="1" fillId="0" borderId="1" xfId="0" applyNumberFormat="1" applyFont="1" applyFill="1" applyBorder="1" applyAlignment="1">
      <alignment horizontal="left"/>
    </xf>
    <xf numFmtId="164" fontId="3" fillId="0" borderId="1" xfId="0" applyNumberFormat="1" applyFont="1" applyFill="1" applyBorder="1" applyAlignment="1">
      <alignment horizontal="left"/>
    </xf>
    <xf numFmtId="164" fontId="3" fillId="0" borderId="1" xfId="0" applyNumberFormat="1" applyFont="1" applyFill="1" applyBorder="1" applyAlignment="1">
      <alignment horizontal="left" vertical="center"/>
    </xf>
    <xf numFmtId="0" fontId="3" fillId="0" borderId="0" xfId="0" applyFont="1" applyFill="1" applyBorder="1" applyAlignment="1">
      <alignment horizontal="left" vertical="center" wrapText="1"/>
    </xf>
    <xf numFmtId="164" fontId="1" fillId="0" borderId="1" xfId="0" applyNumberFormat="1" applyFont="1" applyFill="1" applyBorder="1" applyAlignment="1">
      <alignment horizontal="left" vertical="center" wrapText="1"/>
    </xf>
    <xf numFmtId="164" fontId="1" fillId="0" borderId="1" xfId="0" applyNumberFormat="1" applyFont="1" applyFill="1" applyBorder="1" applyAlignment="1">
      <alignment horizontal="left" vertical="center"/>
    </xf>
    <xf numFmtId="0" fontId="1" fillId="0" borderId="3" xfId="0" applyFont="1" applyBorder="1" applyAlignment="1">
      <alignment horizontal="left"/>
    </xf>
    <xf numFmtId="165" fontId="1" fillId="0" borderId="3" xfId="0" applyNumberFormat="1" applyFont="1" applyFill="1" applyBorder="1" applyAlignment="1">
      <alignment horizontal="left"/>
    </xf>
    <xf numFmtId="164" fontId="3" fillId="0" borderId="4" xfId="0" applyNumberFormat="1" applyFont="1" applyFill="1" applyBorder="1" applyAlignment="1">
      <alignment horizontal="left" vertical="center"/>
    </xf>
    <xf numFmtId="0" fontId="1" fillId="0" borderId="3" xfId="0" applyFont="1" applyFill="1" applyBorder="1" applyAlignment="1">
      <alignment horizontal="left"/>
    </xf>
    <xf numFmtId="14" fontId="1" fillId="0" borderId="3" xfId="0" applyNumberFormat="1" applyFont="1" applyFill="1" applyBorder="1" applyAlignment="1">
      <alignment horizontal="left"/>
    </xf>
    <xf numFmtId="0" fontId="1" fillId="0" borderId="3" xfId="0" applyFont="1" applyFill="1" applyBorder="1" applyAlignment="1">
      <alignment horizontal="left" vertical="center"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2030421271501"/>
          <c:y val="3.1808278867102399E-2"/>
          <c:w val="0.841497231243721"/>
          <c:h val="0.80295953201928205"/>
        </c:manualLayout>
      </c:layout>
      <c:scatterChart>
        <c:scatterStyle val="lineMarker"/>
        <c:varyColors val="0"/>
        <c:ser>
          <c:idx val="7"/>
          <c:order val="0"/>
          <c:tx>
            <c:strRef>
              <c:f>'Data RnM Demar C-14'!$I$4</c:f>
              <c:strCache>
                <c:ptCount val="1"/>
                <c:pt idx="0">
                  <c:v>Lead-radium age</c:v>
                </c:pt>
              </c:strCache>
            </c:strRef>
          </c:tx>
          <c:spPr>
            <a:ln w="12700">
              <a:noFill/>
            </a:ln>
          </c:spPr>
          <c:marker>
            <c:symbol val="circle"/>
            <c:size val="8"/>
            <c:spPr>
              <a:solidFill>
                <a:schemeClr val="tx1"/>
              </a:solidFill>
              <a:ln w="12700">
                <a:solidFill>
                  <a:schemeClr val="tx1"/>
                </a:solidFill>
              </a:ln>
            </c:spPr>
          </c:marker>
          <c:errBars>
            <c:errDir val="x"/>
            <c:errBarType val="both"/>
            <c:errValType val="cust"/>
            <c:noEndCap val="0"/>
            <c:plus>
              <c:numRef>
                <c:f>'Data RnM Demar C-14'!$M$6:$M$8</c:f>
                <c:numCache>
                  <c:formatCode>General</c:formatCode>
                  <c:ptCount val="3"/>
                  <c:pt idx="0">
                    <c:v>7</c:v>
                  </c:pt>
                  <c:pt idx="1">
                    <c:v>17.399999999999999</c:v>
                  </c:pt>
                  <c:pt idx="2">
                    <c:v>18.2</c:v>
                  </c:pt>
                </c:numCache>
              </c:numRef>
            </c:plus>
            <c:minus>
              <c:numRef>
                <c:f>'Data RnM Demar C-14'!$L$6:$L$8</c:f>
                <c:numCache>
                  <c:formatCode>General</c:formatCode>
                  <c:ptCount val="3"/>
                  <c:pt idx="0">
                    <c:v>5.7</c:v>
                  </c:pt>
                  <c:pt idx="1">
                    <c:v>11.2</c:v>
                  </c:pt>
                  <c:pt idx="2">
                    <c:v>11.5</c:v>
                  </c:pt>
                </c:numCache>
              </c:numRef>
            </c:minus>
            <c:spPr>
              <a:ln w="12700">
                <a:solidFill>
                  <a:schemeClr val="tx1"/>
                </a:solidFill>
              </a:ln>
            </c:spPr>
          </c:errBars>
          <c:errBars>
            <c:errDir val="y"/>
            <c:errBarType val="both"/>
            <c:errValType val="cust"/>
            <c:noEndCap val="0"/>
            <c:plus>
              <c:numRef>
                <c:f>#REF!</c:f>
                <c:numCache>
                  <c:formatCode>General</c:formatCode>
                  <c:ptCount val="1"/>
                  <c:pt idx="0">
                    <c:v>1</c:v>
                  </c:pt>
                </c:numCache>
              </c:numRef>
            </c:plus>
            <c:minus>
              <c:numRef>
                <c:f>#REF!</c:f>
                <c:numCache>
                  <c:formatCode>General</c:formatCode>
                  <c:ptCount val="1"/>
                  <c:pt idx="0">
                    <c:v>1</c:v>
                  </c:pt>
                </c:numCache>
              </c:numRef>
            </c:minus>
          </c:errBars>
          <c:xVal>
            <c:numRef>
              <c:f>'Data RnM Demar C-14'!$K$6:$K$8</c:f>
              <c:numCache>
                <c:formatCode>General</c:formatCode>
                <c:ptCount val="3"/>
                <c:pt idx="0">
                  <c:v>23.9</c:v>
                </c:pt>
                <c:pt idx="1">
                  <c:v>42.6</c:v>
                </c:pt>
                <c:pt idx="2">
                  <c:v>45.9</c:v>
                </c:pt>
              </c:numCache>
            </c:numRef>
          </c:xVal>
          <c:yVal>
            <c:numRef>
              <c:f>'Data RnM Demar C-14'!$I$6:$I$8</c:f>
              <c:numCache>
                <c:formatCode>0</c:formatCode>
                <c:ptCount val="3"/>
                <c:pt idx="0">
                  <c:v>609</c:v>
                </c:pt>
                <c:pt idx="1">
                  <c:v>670</c:v>
                </c:pt>
                <c:pt idx="2">
                  <c:v>721</c:v>
                </c:pt>
              </c:numCache>
            </c:numRef>
          </c:yVal>
          <c:smooth val="0"/>
          <c:extLst>
            <c:ext xmlns:c16="http://schemas.microsoft.com/office/drawing/2014/chart" uri="{C3380CC4-5D6E-409C-BE32-E72D297353CC}">
              <c16:uniqueId val="{00000000-51FB-E74D-961E-D4F7FE277F26}"/>
            </c:ext>
          </c:extLst>
        </c:ser>
        <c:ser>
          <c:idx val="8"/>
          <c:order val="1"/>
          <c:tx>
            <c:strRef>
              <c:f>'Data RnM Demar C-14'!$E$4</c:f>
              <c:strCache>
                <c:ptCount val="1"/>
                <c:pt idx="0">
                  <c:v>Bomb radiocarbon age</c:v>
                </c:pt>
              </c:strCache>
            </c:strRef>
          </c:tx>
          <c:spPr>
            <a:ln>
              <a:noFill/>
            </a:ln>
          </c:spPr>
          <c:marker>
            <c:symbol val="diamond"/>
            <c:size val="10"/>
            <c:spPr>
              <a:solidFill>
                <a:schemeClr val="bg1">
                  <a:lumMod val="65000"/>
                </a:schemeClr>
              </a:solidFill>
              <a:ln>
                <a:solidFill>
                  <a:schemeClr val="tx1"/>
                </a:solidFill>
              </a:ln>
            </c:spPr>
          </c:marker>
          <c:errBars>
            <c:errDir val="x"/>
            <c:errBarType val="both"/>
            <c:errValType val="cust"/>
            <c:noEndCap val="0"/>
            <c:plus>
              <c:numRef>
                <c:f>'Data RnM Demar C-14'!$G$6:$G$38</c:f>
                <c:numCache>
                  <c:formatCode>General</c:formatCode>
                  <c:ptCount val="33"/>
                  <c:pt idx="0">
                    <c:v>3.5</c:v>
                  </c:pt>
                  <c:pt idx="1">
                    <c:v>1</c:v>
                  </c:pt>
                  <c:pt idx="2">
                    <c:v>4.7593970089833419</c:v>
                  </c:pt>
                  <c:pt idx="3">
                    <c:v>1</c:v>
                  </c:pt>
                  <c:pt idx="4">
                    <c:v>1</c:v>
                  </c:pt>
                  <c:pt idx="5">
                    <c:v>1</c:v>
                  </c:pt>
                  <c:pt idx="6">
                    <c:v>1</c:v>
                  </c:pt>
                  <c:pt idx="7">
                    <c:v>1</c:v>
                  </c:pt>
                  <c:pt idx="8">
                    <c:v>1</c:v>
                  </c:pt>
                  <c:pt idx="9">
                    <c:v>1</c:v>
                  </c:pt>
                  <c:pt idx="10">
                    <c:v>1</c:v>
                  </c:pt>
                  <c:pt idx="11">
                    <c:v>1</c:v>
                  </c:pt>
                  <c:pt idx="12">
                    <c:v>2</c:v>
                  </c:pt>
                  <c:pt idx="13">
                    <c:v>2</c:v>
                  </c:pt>
                  <c:pt idx="14">
                    <c:v>2</c:v>
                  </c:pt>
                  <c:pt idx="15">
                    <c:v>2</c:v>
                  </c:pt>
                  <c:pt idx="16">
                    <c:v>7.0800188686175716</c:v>
                  </c:pt>
                  <c:pt idx="17">
                    <c:v>0.95879534565374058</c:v>
                  </c:pt>
                  <c:pt idx="18">
                    <c:v>2</c:v>
                  </c:pt>
                  <c:pt idx="19">
                    <c:v>1.5</c:v>
                  </c:pt>
                  <c:pt idx="20">
                    <c:v>1</c:v>
                  </c:pt>
                  <c:pt idx="21">
                    <c:v>1</c:v>
                  </c:pt>
                  <c:pt idx="22">
                    <c:v>1</c:v>
                  </c:pt>
                  <c:pt idx="23">
                    <c:v>1</c:v>
                  </c:pt>
                  <c:pt idx="24">
                    <c:v>1</c:v>
                  </c:pt>
                  <c:pt idx="25">
                    <c:v>1</c:v>
                  </c:pt>
                  <c:pt idx="26">
                    <c:v>1</c:v>
                  </c:pt>
                  <c:pt idx="27">
                    <c:v>1</c:v>
                  </c:pt>
                  <c:pt idx="28">
                    <c:v>1</c:v>
                  </c:pt>
                  <c:pt idx="29">
                    <c:v>1</c:v>
                  </c:pt>
                  <c:pt idx="30">
                    <c:v>1</c:v>
                  </c:pt>
                  <c:pt idx="31">
                    <c:v>1</c:v>
                  </c:pt>
                  <c:pt idx="32">
                    <c:v>1</c:v>
                  </c:pt>
                </c:numCache>
              </c:numRef>
            </c:plus>
            <c:minus>
              <c:numRef>
                <c:f>'Data RnM Demar C-14'!$G$6:$G$38</c:f>
                <c:numCache>
                  <c:formatCode>General</c:formatCode>
                  <c:ptCount val="33"/>
                  <c:pt idx="0">
                    <c:v>3.5</c:v>
                  </c:pt>
                  <c:pt idx="1">
                    <c:v>1</c:v>
                  </c:pt>
                  <c:pt idx="2">
                    <c:v>4.7593970089833419</c:v>
                  </c:pt>
                  <c:pt idx="3">
                    <c:v>1</c:v>
                  </c:pt>
                  <c:pt idx="4">
                    <c:v>1</c:v>
                  </c:pt>
                  <c:pt idx="5">
                    <c:v>1</c:v>
                  </c:pt>
                  <c:pt idx="6">
                    <c:v>1</c:v>
                  </c:pt>
                  <c:pt idx="7">
                    <c:v>1</c:v>
                  </c:pt>
                  <c:pt idx="8">
                    <c:v>1</c:v>
                  </c:pt>
                  <c:pt idx="9">
                    <c:v>1</c:v>
                  </c:pt>
                  <c:pt idx="10">
                    <c:v>1</c:v>
                  </c:pt>
                  <c:pt idx="11">
                    <c:v>1</c:v>
                  </c:pt>
                  <c:pt idx="12">
                    <c:v>2</c:v>
                  </c:pt>
                  <c:pt idx="13">
                    <c:v>2</c:v>
                  </c:pt>
                  <c:pt idx="14">
                    <c:v>2</c:v>
                  </c:pt>
                  <c:pt idx="15">
                    <c:v>2</c:v>
                  </c:pt>
                  <c:pt idx="16">
                    <c:v>7.0800188686175716</c:v>
                  </c:pt>
                  <c:pt idx="17">
                    <c:v>0.95879534565374058</c:v>
                  </c:pt>
                  <c:pt idx="18">
                    <c:v>2</c:v>
                  </c:pt>
                  <c:pt idx="19">
                    <c:v>1.5</c:v>
                  </c:pt>
                  <c:pt idx="20">
                    <c:v>1</c:v>
                  </c:pt>
                  <c:pt idx="21">
                    <c:v>1</c:v>
                  </c:pt>
                  <c:pt idx="22">
                    <c:v>1</c:v>
                  </c:pt>
                  <c:pt idx="23">
                    <c:v>1</c:v>
                  </c:pt>
                  <c:pt idx="24">
                    <c:v>1</c:v>
                  </c:pt>
                  <c:pt idx="25">
                    <c:v>1</c:v>
                  </c:pt>
                  <c:pt idx="26">
                    <c:v>1</c:v>
                  </c:pt>
                  <c:pt idx="27">
                    <c:v>1</c:v>
                  </c:pt>
                  <c:pt idx="28">
                    <c:v>1</c:v>
                  </c:pt>
                  <c:pt idx="29">
                    <c:v>1</c:v>
                  </c:pt>
                  <c:pt idx="30">
                    <c:v>1</c:v>
                  </c:pt>
                  <c:pt idx="31">
                    <c:v>1</c:v>
                  </c:pt>
                  <c:pt idx="32">
                    <c:v>1</c:v>
                  </c:pt>
                </c:numCache>
              </c:numRef>
            </c:minus>
            <c:spPr>
              <a:ln w="12700"/>
            </c:spPr>
          </c:errBars>
          <c:xVal>
            <c:numRef>
              <c:f>'Data RnM Demar C-14'!$E$6:$E$38</c:f>
              <c:numCache>
                <c:formatCode>0.0</c:formatCode>
                <c:ptCount val="33"/>
                <c:pt idx="0">
                  <c:v>7</c:v>
                </c:pt>
                <c:pt idx="1">
                  <c:v>9.1660506502394128</c:v>
                </c:pt>
                <c:pt idx="2">
                  <c:v>9.5121293428305762</c:v>
                </c:pt>
                <c:pt idx="3">
                  <c:v>13.914215497408804</c:v>
                </c:pt>
                <c:pt idx="4">
                  <c:v>13.930798461139148</c:v>
                </c:pt>
                <c:pt idx="5">
                  <c:v>14.866050650239458</c:v>
                </c:pt>
                <c:pt idx="6">
                  <c:v>20.666789598064497</c:v>
                </c:pt>
                <c:pt idx="7">
                  <c:v>20.769746748802163</c:v>
                </c:pt>
                <c:pt idx="8">
                  <c:v>20.958123099269642</c:v>
                </c:pt>
                <c:pt idx="9">
                  <c:v>21.147091990645094</c:v>
                </c:pt>
                <c:pt idx="10">
                  <c:v>21.645155040824193</c:v>
                </c:pt>
                <c:pt idx="11">
                  <c:v>22.758795345653652</c:v>
                </c:pt>
                <c:pt idx="12">
                  <c:v>24.75838466803566</c:v>
                </c:pt>
                <c:pt idx="13">
                  <c:v>26.782477754962429</c:v>
                </c:pt>
                <c:pt idx="14">
                  <c:v>27.369780971936962</c:v>
                </c:pt>
                <c:pt idx="15">
                  <c:v>27.782477754962429</c:v>
                </c:pt>
                <c:pt idx="16">
                  <c:v>31.919981131382428</c:v>
                </c:pt>
                <c:pt idx="17">
                  <c:v>32.158795345653743</c:v>
                </c:pt>
                <c:pt idx="18">
                  <c:v>34.369746748802299</c:v>
                </c:pt>
                <c:pt idx="19">
                  <c:v>35.399999999999864</c:v>
                </c:pt>
                <c:pt idx="20">
                  <c:v>41.898529099259576</c:v>
                </c:pt>
                <c:pt idx="21">
                  <c:v>43.076581097972621</c:v>
                </c:pt>
                <c:pt idx="22">
                  <c:v>11.106433949349821</c:v>
                </c:pt>
                <c:pt idx="23">
                  <c:v>22.619780971936962</c:v>
                </c:pt>
                <c:pt idx="24">
                  <c:v>21.688911704312204</c:v>
                </c:pt>
                <c:pt idx="25">
                  <c:v>15.117043121149891</c:v>
                </c:pt>
                <c:pt idx="26">
                  <c:v>22.188911704312204</c:v>
                </c:pt>
                <c:pt idx="27">
                  <c:v>13.106433949349821</c:v>
                </c:pt>
                <c:pt idx="28">
                  <c:v>27.688911704312204</c:v>
                </c:pt>
                <c:pt idx="29">
                  <c:v>12.762833675564707</c:v>
                </c:pt>
                <c:pt idx="30">
                  <c:v>16.600000000000001</c:v>
                </c:pt>
                <c:pt idx="31">
                  <c:v>15.106433949349821</c:v>
                </c:pt>
                <c:pt idx="32">
                  <c:v>21.611909650923963</c:v>
                </c:pt>
              </c:numCache>
            </c:numRef>
          </c:xVal>
          <c:yVal>
            <c:numRef>
              <c:f>'Data RnM Demar C-14'!$F$6:$F$38</c:f>
              <c:numCache>
                <c:formatCode>0</c:formatCode>
                <c:ptCount val="33"/>
                <c:pt idx="0">
                  <c:v>507</c:v>
                </c:pt>
                <c:pt idx="1">
                  <c:v>577</c:v>
                </c:pt>
                <c:pt idx="2">
                  <c:v>564</c:v>
                </c:pt>
                <c:pt idx="3">
                  <c:v>626</c:v>
                </c:pt>
                <c:pt idx="4">
                  <c:v>655</c:v>
                </c:pt>
                <c:pt idx="5">
                  <c:v>577</c:v>
                </c:pt>
                <c:pt idx="6">
                  <c:v>729</c:v>
                </c:pt>
                <c:pt idx="7">
                  <c:v>721</c:v>
                </c:pt>
                <c:pt idx="8">
                  <c:v>665</c:v>
                </c:pt>
                <c:pt idx="9">
                  <c:v>660</c:v>
                </c:pt>
                <c:pt idx="10">
                  <c:v>738</c:v>
                </c:pt>
                <c:pt idx="11">
                  <c:v>702</c:v>
                </c:pt>
                <c:pt idx="12">
                  <c:v>716</c:v>
                </c:pt>
                <c:pt idx="13">
                  <c:v>742</c:v>
                </c:pt>
                <c:pt idx="14">
                  <c:v>673</c:v>
                </c:pt>
                <c:pt idx="15">
                  <c:v>682</c:v>
                </c:pt>
                <c:pt idx="16">
                  <c:v>746</c:v>
                </c:pt>
                <c:pt idx="17">
                  <c:v>723</c:v>
                </c:pt>
                <c:pt idx="18">
                  <c:v>768</c:v>
                </c:pt>
                <c:pt idx="19">
                  <c:v>719</c:v>
                </c:pt>
                <c:pt idx="20">
                  <c:v>718</c:v>
                </c:pt>
                <c:pt idx="21">
                  <c:v>730</c:v>
                </c:pt>
                <c:pt idx="22" formatCode="General">
                  <c:v>576</c:v>
                </c:pt>
                <c:pt idx="23" formatCode="General">
                  <c:v>600</c:v>
                </c:pt>
                <c:pt idx="24" formatCode="General">
                  <c:v>603</c:v>
                </c:pt>
                <c:pt idx="25" formatCode="General">
                  <c:v>604</c:v>
                </c:pt>
                <c:pt idx="26" formatCode="General">
                  <c:v>627</c:v>
                </c:pt>
                <c:pt idx="27" formatCode="General">
                  <c:v>631</c:v>
                </c:pt>
                <c:pt idx="28" formatCode="General">
                  <c:v>642</c:v>
                </c:pt>
                <c:pt idx="29" formatCode="General">
                  <c:v>649</c:v>
                </c:pt>
                <c:pt idx="30" formatCode="General">
                  <c:v>656</c:v>
                </c:pt>
                <c:pt idx="31" formatCode="General">
                  <c:v>662</c:v>
                </c:pt>
                <c:pt idx="32" formatCode="General">
                  <c:v>672</c:v>
                </c:pt>
              </c:numCache>
            </c:numRef>
          </c:yVal>
          <c:smooth val="0"/>
          <c:extLst>
            <c:ext xmlns:c16="http://schemas.microsoft.com/office/drawing/2014/chart" uri="{C3380CC4-5D6E-409C-BE32-E72D297353CC}">
              <c16:uniqueId val="{00000001-51FB-E74D-961E-D4F7FE277F26}"/>
            </c:ext>
          </c:extLst>
        </c:ser>
        <c:ser>
          <c:idx val="4"/>
          <c:order val="2"/>
          <c:tx>
            <c:strRef>
              <c:f>'Data RnM Demar C-14'!$B$4</c:f>
              <c:strCache>
                <c:ptCount val="1"/>
                <c:pt idx="0">
                  <c:v>RnM (1983) age data</c:v>
                </c:pt>
              </c:strCache>
            </c:strRef>
          </c:tx>
          <c:spPr>
            <a:ln>
              <a:noFill/>
            </a:ln>
          </c:spPr>
          <c:marker>
            <c:symbol val="circle"/>
            <c:size val="8"/>
            <c:spPr>
              <a:solidFill>
                <a:sysClr val="window" lastClr="FFFFFF">
                  <a:alpha val="51000"/>
                </a:sysClr>
              </a:solidFill>
              <a:ln w="12700">
                <a:solidFill>
                  <a:schemeClr val="tx1"/>
                </a:solidFill>
              </a:ln>
            </c:spPr>
          </c:marker>
          <c:xVal>
            <c:numRef>
              <c:f>'Data RnM Demar C-14'!$A$41:$A$105</c:f>
              <c:numCache>
                <c:formatCode>0.0</c:formatCode>
                <c:ptCount val="65"/>
                <c:pt idx="0">
                  <c:v>0.80492813141683783</c:v>
                </c:pt>
                <c:pt idx="1">
                  <c:v>0.90075290896646132</c:v>
                </c:pt>
                <c:pt idx="2">
                  <c:v>1.0787132101300478</c:v>
                </c:pt>
                <c:pt idx="3">
                  <c:v>1.2183436002737851</c:v>
                </c:pt>
                <c:pt idx="4">
                  <c:v>1.0924024640657084</c:v>
                </c:pt>
                <c:pt idx="5">
                  <c:v>1.106091718001369</c:v>
                </c:pt>
                <c:pt idx="6">
                  <c:v>1.2457221081451062</c:v>
                </c:pt>
                <c:pt idx="7">
                  <c:v>1.4674880219028064</c:v>
                </c:pt>
                <c:pt idx="8">
                  <c:v>1.5359342915811087</c:v>
                </c:pt>
                <c:pt idx="9">
                  <c:v>1.2840520191649556</c:v>
                </c:pt>
                <c:pt idx="10">
                  <c:v>1.1170431211498972</c:v>
                </c:pt>
                <c:pt idx="11">
                  <c:v>2.0342231348391513</c:v>
                </c:pt>
                <c:pt idx="12">
                  <c:v>2.2970568104038329</c:v>
                </c:pt>
                <c:pt idx="13">
                  <c:v>3.2416153319644079</c:v>
                </c:pt>
                <c:pt idx="14">
                  <c:v>3.4496919917864477</c:v>
                </c:pt>
                <c:pt idx="15">
                  <c:v>2.4750171115674195</c:v>
                </c:pt>
                <c:pt idx="16">
                  <c:v>2.321697467488022</c:v>
                </c:pt>
                <c:pt idx="17">
                  <c:v>3.7672826830937716</c:v>
                </c:pt>
                <c:pt idx="18">
                  <c:v>2.751540041067762</c:v>
                </c:pt>
                <c:pt idx="19">
                  <c:v>2.9596167008898013</c:v>
                </c:pt>
                <c:pt idx="20">
                  <c:v>4.043805612594114</c:v>
                </c:pt>
                <c:pt idx="21">
                  <c:v>2.7789185489390826</c:v>
                </c:pt>
                <c:pt idx="22">
                  <c:v>3.7097878165639973</c:v>
                </c:pt>
                <c:pt idx="23">
                  <c:v>2.3600273785078714</c:v>
                </c:pt>
                <c:pt idx="24">
                  <c:v>3.3045859000684463</c:v>
                </c:pt>
                <c:pt idx="25">
                  <c:v>3.5564681724845997</c:v>
                </c:pt>
                <c:pt idx="26">
                  <c:v>2.6803559206023273</c:v>
                </c:pt>
                <c:pt idx="27">
                  <c:v>3.2498288843258041</c:v>
                </c:pt>
                <c:pt idx="28">
                  <c:v>2.1629021218343598</c:v>
                </c:pt>
                <c:pt idx="29">
                  <c:v>3.4442162902121836</c:v>
                </c:pt>
                <c:pt idx="30">
                  <c:v>3.6522929500342229</c:v>
                </c:pt>
                <c:pt idx="31">
                  <c:v>3.6659822039698837</c:v>
                </c:pt>
                <c:pt idx="32">
                  <c:v>3.2607802874743328</c:v>
                </c:pt>
                <c:pt idx="33">
                  <c:v>4.7638603696098567</c:v>
                </c:pt>
                <c:pt idx="34">
                  <c:v>2.1902806297056809</c:v>
                </c:pt>
                <c:pt idx="35">
                  <c:v>3.1512662559890487</c:v>
                </c:pt>
                <c:pt idx="36">
                  <c:v>3.6084873374401094</c:v>
                </c:pt>
                <c:pt idx="37">
                  <c:v>6.0150581793292268</c:v>
                </c:pt>
                <c:pt idx="38">
                  <c:v>3.1895961670088981</c:v>
                </c:pt>
                <c:pt idx="39">
                  <c:v>3.8986995208761122</c:v>
                </c:pt>
                <c:pt idx="40">
                  <c:v>5.7905544147843946</c:v>
                </c:pt>
                <c:pt idx="41">
                  <c:v>2.8555783709787819</c:v>
                </c:pt>
                <c:pt idx="42">
                  <c:v>4.8706365503080082</c:v>
                </c:pt>
                <c:pt idx="43">
                  <c:v>4.1889117043121153</c:v>
                </c:pt>
                <c:pt idx="44">
                  <c:v>4.6899383983572891</c:v>
                </c:pt>
                <c:pt idx="45">
                  <c:v>4.8706365503080082</c:v>
                </c:pt>
                <c:pt idx="46">
                  <c:v>5.7741273100616013</c:v>
                </c:pt>
                <c:pt idx="47">
                  <c:v>4.1615331964407938</c:v>
                </c:pt>
                <c:pt idx="48">
                  <c:v>6.1218343600273784</c:v>
                </c:pt>
                <c:pt idx="49">
                  <c:v>4.2710472279260783</c:v>
                </c:pt>
                <c:pt idx="50">
                  <c:v>4.4928131416837784</c:v>
                </c:pt>
                <c:pt idx="51">
                  <c:v>4.687200547570157</c:v>
                </c:pt>
                <c:pt idx="52">
                  <c:v>4.0739219712525667</c:v>
                </c:pt>
                <c:pt idx="53">
                  <c:v>5.4647501711156741</c:v>
                </c:pt>
                <c:pt idx="54">
                  <c:v>4.7145790554414786</c:v>
                </c:pt>
                <c:pt idx="55">
                  <c:v>10.557152635181383</c:v>
                </c:pt>
                <c:pt idx="56">
                  <c:v>7.9260780287474333</c:v>
                </c:pt>
                <c:pt idx="57">
                  <c:v>5.4592744695414099</c:v>
                </c:pt>
                <c:pt idx="58">
                  <c:v>12.747433264887064</c:v>
                </c:pt>
                <c:pt idx="59">
                  <c:v>10.521560574948666</c:v>
                </c:pt>
                <c:pt idx="60">
                  <c:v>9.1964407939767288</c:v>
                </c:pt>
                <c:pt idx="61">
                  <c:v>14.650239561943874</c:v>
                </c:pt>
                <c:pt idx="62">
                  <c:v>10.294318959616701</c:v>
                </c:pt>
                <c:pt idx="63">
                  <c:v>16.635181382614647</c:v>
                </c:pt>
                <c:pt idx="64">
                  <c:v>7.523613963039014</c:v>
                </c:pt>
              </c:numCache>
            </c:numRef>
          </c:xVal>
          <c:yVal>
            <c:numRef>
              <c:f>'Data RnM Demar C-14'!$B$41:$B$105</c:f>
              <c:numCache>
                <c:formatCode>0.0</c:formatCode>
                <c:ptCount val="65"/>
                <c:pt idx="0">
                  <c:v>185</c:v>
                </c:pt>
                <c:pt idx="1">
                  <c:v>196</c:v>
                </c:pt>
                <c:pt idx="2">
                  <c:v>226</c:v>
                </c:pt>
                <c:pt idx="3">
                  <c:v>236</c:v>
                </c:pt>
                <c:pt idx="4">
                  <c:v>240</c:v>
                </c:pt>
                <c:pt idx="5">
                  <c:v>246</c:v>
                </c:pt>
                <c:pt idx="6">
                  <c:v>251</c:v>
                </c:pt>
                <c:pt idx="7">
                  <c:v>253</c:v>
                </c:pt>
                <c:pt idx="8">
                  <c:v>260</c:v>
                </c:pt>
                <c:pt idx="9">
                  <c:v>261</c:v>
                </c:pt>
                <c:pt idx="10">
                  <c:v>265</c:v>
                </c:pt>
                <c:pt idx="11">
                  <c:v>303</c:v>
                </c:pt>
                <c:pt idx="12">
                  <c:v>315</c:v>
                </c:pt>
                <c:pt idx="13">
                  <c:v>316</c:v>
                </c:pt>
                <c:pt idx="14">
                  <c:v>333</c:v>
                </c:pt>
                <c:pt idx="15">
                  <c:v>361</c:v>
                </c:pt>
                <c:pt idx="16">
                  <c:v>363</c:v>
                </c:pt>
                <c:pt idx="17">
                  <c:v>373</c:v>
                </c:pt>
                <c:pt idx="18">
                  <c:v>374</c:v>
                </c:pt>
                <c:pt idx="19">
                  <c:v>381</c:v>
                </c:pt>
                <c:pt idx="20">
                  <c:v>381</c:v>
                </c:pt>
                <c:pt idx="21">
                  <c:v>382</c:v>
                </c:pt>
                <c:pt idx="22">
                  <c:v>387</c:v>
                </c:pt>
                <c:pt idx="23">
                  <c:v>394</c:v>
                </c:pt>
                <c:pt idx="24">
                  <c:v>395</c:v>
                </c:pt>
                <c:pt idx="25">
                  <c:v>396</c:v>
                </c:pt>
                <c:pt idx="26">
                  <c:v>402</c:v>
                </c:pt>
                <c:pt idx="27">
                  <c:v>405</c:v>
                </c:pt>
                <c:pt idx="28">
                  <c:v>407</c:v>
                </c:pt>
                <c:pt idx="29">
                  <c:v>409</c:v>
                </c:pt>
                <c:pt idx="30">
                  <c:v>410</c:v>
                </c:pt>
                <c:pt idx="31">
                  <c:v>414</c:v>
                </c:pt>
                <c:pt idx="32">
                  <c:v>418</c:v>
                </c:pt>
                <c:pt idx="33">
                  <c:v>420</c:v>
                </c:pt>
                <c:pt idx="34">
                  <c:v>421</c:v>
                </c:pt>
                <c:pt idx="35">
                  <c:v>424</c:v>
                </c:pt>
                <c:pt idx="36">
                  <c:v>426</c:v>
                </c:pt>
                <c:pt idx="37">
                  <c:v>442</c:v>
                </c:pt>
                <c:pt idx="38">
                  <c:v>448</c:v>
                </c:pt>
                <c:pt idx="39">
                  <c:v>453</c:v>
                </c:pt>
                <c:pt idx="40">
                  <c:v>454</c:v>
                </c:pt>
                <c:pt idx="41">
                  <c:v>471</c:v>
                </c:pt>
                <c:pt idx="42">
                  <c:v>473</c:v>
                </c:pt>
                <c:pt idx="43">
                  <c:v>479</c:v>
                </c:pt>
                <c:pt idx="44">
                  <c:v>479</c:v>
                </c:pt>
                <c:pt idx="45">
                  <c:v>483</c:v>
                </c:pt>
                <c:pt idx="46">
                  <c:v>485</c:v>
                </c:pt>
                <c:pt idx="47">
                  <c:v>486</c:v>
                </c:pt>
                <c:pt idx="48">
                  <c:v>494</c:v>
                </c:pt>
                <c:pt idx="49">
                  <c:v>498</c:v>
                </c:pt>
                <c:pt idx="50">
                  <c:v>508</c:v>
                </c:pt>
                <c:pt idx="51">
                  <c:v>512</c:v>
                </c:pt>
                <c:pt idx="52">
                  <c:v>514</c:v>
                </c:pt>
                <c:pt idx="53">
                  <c:v>515</c:v>
                </c:pt>
                <c:pt idx="54">
                  <c:v>519</c:v>
                </c:pt>
                <c:pt idx="55">
                  <c:v>522</c:v>
                </c:pt>
                <c:pt idx="56">
                  <c:v>532</c:v>
                </c:pt>
                <c:pt idx="57">
                  <c:v>589</c:v>
                </c:pt>
                <c:pt idx="58">
                  <c:v>617</c:v>
                </c:pt>
                <c:pt idx="59">
                  <c:v>622</c:v>
                </c:pt>
                <c:pt idx="60">
                  <c:v>641</c:v>
                </c:pt>
                <c:pt idx="61">
                  <c:v>653</c:v>
                </c:pt>
                <c:pt idx="62">
                  <c:v>663</c:v>
                </c:pt>
                <c:pt idx="63">
                  <c:v>685</c:v>
                </c:pt>
                <c:pt idx="64">
                  <c:v>687</c:v>
                </c:pt>
              </c:numCache>
            </c:numRef>
          </c:yVal>
          <c:smooth val="0"/>
          <c:extLst>
            <c:ext xmlns:c16="http://schemas.microsoft.com/office/drawing/2014/chart" uri="{C3380CC4-5D6E-409C-BE32-E72D297353CC}">
              <c16:uniqueId val="{00000002-51FB-E74D-961E-D4F7FE277F26}"/>
            </c:ext>
          </c:extLst>
        </c:ser>
        <c:ser>
          <c:idx val="6"/>
          <c:order val="3"/>
          <c:tx>
            <c:strRef>
              <c:f>'Data RnM Demar C-14'!$C$4</c:f>
              <c:strCache>
                <c:ptCount val="1"/>
                <c:pt idx="0">
                  <c:v>DeMar (1994) age data</c:v>
                </c:pt>
              </c:strCache>
            </c:strRef>
          </c:tx>
          <c:spPr>
            <a:ln>
              <a:noFill/>
            </a:ln>
          </c:spPr>
          <c:marker>
            <c:symbol val="x"/>
            <c:size val="8"/>
            <c:spPr>
              <a:noFill/>
              <a:ln w="12700">
                <a:solidFill>
                  <a:schemeClr val="tx1"/>
                </a:solidFill>
              </a:ln>
            </c:spPr>
          </c:marker>
          <c:xVal>
            <c:numRef>
              <c:f>'Data RnM Demar C-14'!$A$6:$A$40</c:f>
              <c:numCache>
                <c:formatCode>0.00</c:formatCode>
                <c:ptCount val="35"/>
                <c:pt idx="0">
                  <c:v>0.35044490075290896</c:v>
                </c:pt>
                <c:pt idx="1">
                  <c:v>0.36687200547570159</c:v>
                </c:pt>
                <c:pt idx="2">
                  <c:v>0.39151266255989048</c:v>
                </c:pt>
                <c:pt idx="3">
                  <c:v>0.41615331964407942</c:v>
                </c:pt>
                <c:pt idx="4">
                  <c:v>0.4271047227926078</c:v>
                </c:pt>
                <c:pt idx="5">
                  <c:v>0.43805612594113619</c:v>
                </c:pt>
                <c:pt idx="6">
                  <c:v>0.44900752908966463</c:v>
                </c:pt>
                <c:pt idx="7">
                  <c:v>0.45174537987679669</c:v>
                </c:pt>
                <c:pt idx="8">
                  <c:v>0.45448323066392882</c:v>
                </c:pt>
                <c:pt idx="9">
                  <c:v>0.45995893223819301</c:v>
                </c:pt>
                <c:pt idx="10">
                  <c:v>0.48733744010951402</c:v>
                </c:pt>
                <c:pt idx="11">
                  <c:v>0.49828884325804246</c:v>
                </c:pt>
                <c:pt idx="12">
                  <c:v>0.50924024640657084</c:v>
                </c:pt>
                <c:pt idx="13">
                  <c:v>0.51471594798083509</c:v>
                </c:pt>
                <c:pt idx="14">
                  <c:v>0.52840520191649554</c:v>
                </c:pt>
                <c:pt idx="15">
                  <c:v>0.52840520191649554</c:v>
                </c:pt>
                <c:pt idx="16">
                  <c:v>0.5420944558521561</c:v>
                </c:pt>
                <c:pt idx="17">
                  <c:v>0.58863791923340181</c:v>
                </c:pt>
                <c:pt idx="18">
                  <c:v>0.61875427789185489</c:v>
                </c:pt>
                <c:pt idx="19">
                  <c:v>0.63791923340177958</c:v>
                </c:pt>
                <c:pt idx="20">
                  <c:v>0.6461327857631759</c:v>
                </c:pt>
                <c:pt idx="21">
                  <c:v>0.67624914442162898</c:v>
                </c:pt>
                <c:pt idx="22">
                  <c:v>0.68446269678302529</c:v>
                </c:pt>
                <c:pt idx="23">
                  <c:v>0.7227926078028748</c:v>
                </c:pt>
                <c:pt idx="24">
                  <c:v>0.73921971252566732</c:v>
                </c:pt>
                <c:pt idx="25">
                  <c:v>0.79397672826830934</c:v>
                </c:pt>
                <c:pt idx="26">
                  <c:v>0.81314168377823404</c:v>
                </c:pt>
                <c:pt idx="27">
                  <c:v>0.84873374401095136</c:v>
                </c:pt>
                <c:pt idx="28">
                  <c:v>0.892539356605065</c:v>
                </c:pt>
                <c:pt idx="29">
                  <c:v>0.89527720739219707</c:v>
                </c:pt>
                <c:pt idx="30">
                  <c:v>0.90075290896646132</c:v>
                </c:pt>
                <c:pt idx="31">
                  <c:v>0.90896646132785763</c:v>
                </c:pt>
                <c:pt idx="32">
                  <c:v>0.96372347707049966</c:v>
                </c:pt>
                <c:pt idx="33">
                  <c:v>0.9883641341546886</c:v>
                </c:pt>
                <c:pt idx="34">
                  <c:v>1.1170431211498972</c:v>
                </c:pt>
              </c:numCache>
            </c:numRef>
          </c:xVal>
          <c:yVal>
            <c:numRef>
              <c:f>'Data RnM Demar C-14'!$C$6:$C$40</c:f>
              <c:numCache>
                <c:formatCode>General</c:formatCode>
                <c:ptCount val="35"/>
                <c:pt idx="0">
                  <c:v>104</c:v>
                </c:pt>
                <c:pt idx="1">
                  <c:v>94</c:v>
                </c:pt>
                <c:pt idx="2">
                  <c:v>84</c:v>
                </c:pt>
                <c:pt idx="3">
                  <c:v>93</c:v>
                </c:pt>
                <c:pt idx="4">
                  <c:v>93</c:v>
                </c:pt>
                <c:pt idx="5">
                  <c:v>89</c:v>
                </c:pt>
                <c:pt idx="6">
                  <c:v>93</c:v>
                </c:pt>
                <c:pt idx="7">
                  <c:v>124</c:v>
                </c:pt>
                <c:pt idx="8">
                  <c:v>113</c:v>
                </c:pt>
                <c:pt idx="9">
                  <c:v>108</c:v>
                </c:pt>
                <c:pt idx="10">
                  <c:v>106</c:v>
                </c:pt>
                <c:pt idx="11">
                  <c:v>106</c:v>
                </c:pt>
                <c:pt idx="12">
                  <c:v>120</c:v>
                </c:pt>
                <c:pt idx="13">
                  <c:v>108</c:v>
                </c:pt>
                <c:pt idx="14">
                  <c:v>100</c:v>
                </c:pt>
                <c:pt idx="15">
                  <c:v>136</c:v>
                </c:pt>
                <c:pt idx="16">
                  <c:v>134</c:v>
                </c:pt>
                <c:pt idx="17">
                  <c:v>149</c:v>
                </c:pt>
                <c:pt idx="18">
                  <c:v>135</c:v>
                </c:pt>
                <c:pt idx="19">
                  <c:v>132</c:v>
                </c:pt>
                <c:pt idx="20">
                  <c:v>139</c:v>
                </c:pt>
                <c:pt idx="21">
                  <c:v>142</c:v>
                </c:pt>
                <c:pt idx="22">
                  <c:v>166</c:v>
                </c:pt>
                <c:pt idx="23">
                  <c:v>168</c:v>
                </c:pt>
                <c:pt idx="24">
                  <c:v>155</c:v>
                </c:pt>
                <c:pt idx="25">
                  <c:v>182</c:v>
                </c:pt>
                <c:pt idx="26">
                  <c:v>144</c:v>
                </c:pt>
                <c:pt idx="27">
                  <c:v>170</c:v>
                </c:pt>
                <c:pt idx="28">
                  <c:v>149</c:v>
                </c:pt>
                <c:pt idx="29">
                  <c:v>164</c:v>
                </c:pt>
                <c:pt idx="30">
                  <c:v>169</c:v>
                </c:pt>
                <c:pt idx="31">
                  <c:v>176</c:v>
                </c:pt>
                <c:pt idx="32">
                  <c:v>186</c:v>
                </c:pt>
                <c:pt idx="33">
                  <c:v>175</c:v>
                </c:pt>
                <c:pt idx="34">
                  <c:v>198</c:v>
                </c:pt>
              </c:numCache>
            </c:numRef>
          </c:yVal>
          <c:smooth val="0"/>
          <c:extLst>
            <c:ext xmlns:c16="http://schemas.microsoft.com/office/drawing/2014/chart" uri="{C3380CC4-5D6E-409C-BE32-E72D297353CC}">
              <c16:uniqueId val="{00000003-51FB-E74D-961E-D4F7FE277F26}"/>
            </c:ext>
          </c:extLst>
        </c:ser>
        <c:dLbls>
          <c:showLegendKey val="0"/>
          <c:showVal val="0"/>
          <c:showCatName val="0"/>
          <c:showSerName val="0"/>
          <c:showPercent val="0"/>
          <c:showBubbleSize val="0"/>
        </c:dLbls>
        <c:axId val="457963944"/>
        <c:axId val="463428968"/>
      </c:scatterChart>
      <c:valAx>
        <c:axId val="457963944"/>
        <c:scaling>
          <c:orientation val="minMax"/>
          <c:max val="50"/>
        </c:scaling>
        <c:delete val="0"/>
        <c:axPos val="b"/>
        <c:title>
          <c:tx>
            <c:rich>
              <a:bodyPr/>
              <a:lstStyle/>
              <a:p>
                <a:pPr>
                  <a:defRPr/>
                </a:pPr>
                <a:r>
                  <a:rPr lang="en-US" b="0"/>
                  <a:t>Age (years)</a:t>
                </a:r>
              </a:p>
            </c:rich>
          </c:tx>
          <c:overlay val="0"/>
          <c:spPr>
            <a:noFill/>
            <a:ln w="25400">
              <a:noFill/>
            </a:ln>
          </c:spPr>
        </c:title>
        <c:numFmt formatCode="General" sourceLinked="1"/>
        <c:majorTickMark val="cross"/>
        <c:minorTickMark val="out"/>
        <c:tickLblPos val="nextTo"/>
        <c:spPr>
          <a:ln w="9525">
            <a:solidFill>
              <a:schemeClr val="tx1"/>
            </a:solidFill>
            <a:prstDash val="solid"/>
          </a:ln>
        </c:spPr>
        <c:txPr>
          <a:bodyPr rot="0" vert="horz"/>
          <a:lstStyle/>
          <a:p>
            <a:pPr>
              <a:defRPr/>
            </a:pPr>
            <a:endParaRPr lang="en-US"/>
          </a:p>
        </c:txPr>
        <c:crossAx val="463428968"/>
        <c:crosses val="autoZero"/>
        <c:crossBetween val="midCat"/>
      </c:valAx>
      <c:valAx>
        <c:axId val="463428968"/>
        <c:scaling>
          <c:orientation val="minMax"/>
          <c:max val="800"/>
        </c:scaling>
        <c:delete val="0"/>
        <c:axPos val="l"/>
        <c:title>
          <c:tx>
            <c:rich>
              <a:bodyPr/>
              <a:lstStyle/>
              <a:p>
                <a:pPr>
                  <a:defRPr/>
                </a:pPr>
                <a:r>
                  <a:rPr lang="en-US" b="0"/>
                  <a:t>Fish length (mm FL)</a:t>
                </a:r>
              </a:p>
            </c:rich>
          </c:tx>
          <c:overlay val="0"/>
          <c:spPr>
            <a:noFill/>
            <a:ln w="25400">
              <a:noFill/>
            </a:ln>
          </c:spPr>
        </c:title>
        <c:numFmt formatCode="0" sourceLinked="0"/>
        <c:majorTickMark val="cross"/>
        <c:minorTickMark val="out"/>
        <c:tickLblPos val="nextTo"/>
        <c:spPr>
          <a:ln w="9525">
            <a:solidFill>
              <a:schemeClr val="tx1"/>
            </a:solidFill>
            <a:prstDash val="solid"/>
          </a:ln>
        </c:spPr>
        <c:crossAx val="457963944"/>
        <c:crosses val="autoZero"/>
        <c:crossBetween val="midCat"/>
      </c:valAx>
      <c:spPr>
        <a:solidFill>
          <a:srgbClr val="FFFFFF"/>
        </a:solidFill>
        <a:ln w="25400">
          <a:noFill/>
        </a:ln>
      </c:spPr>
    </c:plotArea>
    <c:legend>
      <c:legendPos val="r"/>
      <c:layout>
        <c:manualLayout>
          <c:xMode val="edge"/>
          <c:yMode val="edge"/>
          <c:x val="0.62328974304044782"/>
          <c:y val="0.54799873055083803"/>
          <c:w val="0.33368352665179735"/>
          <c:h val="0.267836790009092"/>
        </c:manualLayout>
      </c:layout>
      <c:overlay val="0"/>
      <c:spPr>
        <a:ln w="9525">
          <a:noFill/>
        </a:ln>
      </c:spPr>
    </c:legend>
    <c:plotVisOnly val="1"/>
    <c:dispBlanksAs val="gap"/>
    <c:showDLblsOverMax val="0"/>
  </c:chart>
  <c:spPr>
    <a:solidFill>
      <a:srgbClr val="FFFFFF"/>
    </a:solidFill>
    <a:ln w="3175">
      <a:noFill/>
      <a:prstDash val="solid"/>
    </a:ln>
  </c:spPr>
  <c:txPr>
    <a:bodyPr/>
    <a:lstStyle/>
    <a:p>
      <a:pPr>
        <a:defRPr sz="1600">
          <a:latin typeface="Arial" panose="020B0604020202020204" pitchFamily="34" charset="0"/>
          <a:cs typeface="Arial" panose="020B0604020202020204" pitchFamily="34" charset="0"/>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88" workbookViewId="0"/>
  </sheetViews>
  <pageMargins left="0.75" right="0.75" top="1" bottom="1" header="0.5" footer="0.5"/>
  <pageSetup orientation="landscape" horizontalDpi="4294967292" verticalDpi="4294967292"/>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139700</xdr:colOff>
      <xdr:row>8</xdr:row>
      <xdr:rowOff>177800</xdr:rowOff>
    </xdr:from>
    <xdr:to>
      <xdr:col>15</xdr:col>
      <xdr:colOff>393700</xdr:colOff>
      <xdr:row>34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870700" y="1701800"/>
          <a:ext cx="5753100" cy="477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solidFill>
                <a:srgbClr val="0000FF"/>
              </a:solidFill>
            </a:rPr>
            <a:t>Reliable age data for opakapaka:</a:t>
          </a:r>
        </a:p>
        <a:p>
          <a:endParaRPr lang="en-US" sz="1600" b="1">
            <a:solidFill>
              <a:srgbClr val="0000FF"/>
            </a:solidFill>
          </a:endParaRPr>
        </a:p>
        <a:p>
          <a:r>
            <a:rPr lang="en-US" sz="1600" b="1">
              <a:solidFill>
                <a:srgbClr val="0000FF"/>
              </a:solidFill>
            </a:rPr>
            <a:t>Age</a:t>
          </a:r>
          <a:r>
            <a:rPr lang="en-US" sz="1600" b="1" baseline="0">
              <a:solidFill>
                <a:srgbClr val="0000FF"/>
              </a:solidFill>
            </a:rPr>
            <a:t> data deemed reliable for daily growth zone studies based on well established criteria.  </a:t>
          </a:r>
        </a:p>
        <a:p>
          <a:endParaRPr lang="en-US" sz="1600" b="1" baseline="0">
            <a:solidFill>
              <a:srgbClr val="0000FF"/>
            </a:solidFill>
          </a:endParaRPr>
        </a:p>
        <a:p>
          <a:r>
            <a:rPr lang="en-US" sz="1600" b="1" baseline="0">
              <a:solidFill>
                <a:srgbClr val="0000FF"/>
              </a:solidFill>
            </a:rPr>
            <a:t>Older fish where trends were extraspolated to a limit based on sexual maturity, and the observation that daily zone development could be  interrupted past this point, leads me to believe we do not need to eliminate any aged fish from RnM (1983).</a:t>
          </a:r>
        </a:p>
        <a:p>
          <a:endParaRPr lang="en-US" sz="1600" b="1" baseline="0">
            <a:solidFill>
              <a:srgbClr val="0000FF"/>
            </a:solidFill>
          </a:endParaRPr>
        </a:p>
        <a:p>
          <a:r>
            <a:rPr lang="en-US" sz="1600" b="1" baseline="0">
              <a:solidFill>
                <a:srgbClr val="0000FF"/>
              </a:solidFill>
            </a:rPr>
            <a:t>Radiocarbon ages are based on line up with regional C-14 chronometers and these are the best determinations with high confidence.  </a:t>
          </a:r>
        </a:p>
        <a:p>
          <a:endParaRPr lang="en-US" sz="1600" b="1" baseline="0">
            <a:solidFill>
              <a:srgbClr val="0000FF"/>
            </a:solidFill>
          </a:endParaRPr>
        </a:p>
        <a:p>
          <a:r>
            <a:rPr lang="en-US" sz="1600" b="1" baseline="0">
              <a:solidFill>
                <a:srgbClr val="0000FF"/>
              </a:solidFill>
            </a:rPr>
            <a:t>Lead-radium dates are from groups of fish.  Data for fish included have been added as a separate tab for your consideration (lead-radium fish data).</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565745" cy="5823085"/>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5"/>
  <sheetViews>
    <sheetView tabSelected="1" topLeftCell="A19" workbookViewId="0">
      <selection activeCell="C6" sqref="C6:C40"/>
    </sheetView>
  </sheetViews>
  <sheetFormatPr baseColWidth="10" defaultRowHeight="16" x14ac:dyDescent="0.2"/>
  <cols>
    <col min="1" max="1" width="7.140625" bestFit="1" customWidth="1"/>
    <col min="2" max="2" width="17.28515625" bestFit="1" customWidth="1"/>
    <col min="3" max="3" width="18.85546875" bestFit="1" customWidth="1"/>
    <col min="4" max="4" width="5.5703125" customWidth="1"/>
    <col min="5" max="5" width="5.7109375" customWidth="1"/>
    <col min="6" max="6" width="7.42578125" bestFit="1" customWidth="1"/>
    <col min="7" max="7" width="8.5703125" bestFit="1" customWidth="1"/>
    <col min="8" max="8" width="5.140625" customWidth="1"/>
    <col min="10" max="10" width="4.7109375" customWidth="1"/>
    <col min="11" max="15" width="9.28515625" customWidth="1"/>
  </cols>
  <sheetData>
    <row r="1" spans="1:15" x14ac:dyDescent="0.2">
      <c r="A1" t="s">
        <v>80</v>
      </c>
    </row>
    <row r="2" spans="1:15" x14ac:dyDescent="0.2">
      <c r="A2" t="s">
        <v>79</v>
      </c>
    </row>
    <row r="4" spans="1:15" x14ac:dyDescent="0.2">
      <c r="B4" t="s">
        <v>81</v>
      </c>
      <c r="C4" t="s">
        <v>82</v>
      </c>
      <c r="E4" t="s">
        <v>136</v>
      </c>
      <c r="I4" t="s">
        <v>135</v>
      </c>
    </row>
    <row r="5" spans="1:15" x14ac:dyDescent="0.2">
      <c r="A5" t="s">
        <v>140</v>
      </c>
      <c r="B5" t="s">
        <v>141</v>
      </c>
      <c r="C5" t="s">
        <v>142</v>
      </c>
      <c r="E5" t="s">
        <v>134</v>
      </c>
      <c r="F5" t="s">
        <v>143</v>
      </c>
      <c r="G5" t="s">
        <v>74</v>
      </c>
      <c r="I5" t="s">
        <v>137</v>
      </c>
      <c r="J5" t="s">
        <v>138</v>
      </c>
      <c r="K5" t="s">
        <v>139</v>
      </c>
      <c r="L5" t="s">
        <v>75</v>
      </c>
      <c r="M5" t="s">
        <v>76</v>
      </c>
      <c r="N5" t="s">
        <v>77</v>
      </c>
      <c r="O5" t="s">
        <v>78</v>
      </c>
    </row>
    <row r="6" spans="1:15" x14ac:dyDescent="0.2">
      <c r="A6" s="1">
        <v>0.35044490075290896</v>
      </c>
      <c r="C6">
        <v>104</v>
      </c>
      <c r="E6" s="4">
        <v>7</v>
      </c>
      <c r="F6" s="7">
        <v>507</v>
      </c>
      <c r="G6" s="9">
        <v>3.5</v>
      </c>
      <c r="I6" s="6">
        <v>609</v>
      </c>
      <c r="J6">
        <v>4</v>
      </c>
      <c r="K6">
        <v>23.9</v>
      </c>
      <c r="L6">
        <v>5.7</v>
      </c>
      <c r="M6">
        <v>7</v>
      </c>
      <c r="N6">
        <f>K6-L6</f>
        <v>18.2</v>
      </c>
      <c r="O6">
        <f>K6+M6</f>
        <v>30.9</v>
      </c>
    </row>
    <row r="7" spans="1:15" x14ac:dyDescent="0.2">
      <c r="A7" s="1">
        <v>0.36687200547570159</v>
      </c>
      <c r="C7">
        <v>94</v>
      </c>
      <c r="E7" s="4">
        <v>9.1660506502394128</v>
      </c>
      <c r="F7" s="7">
        <v>577</v>
      </c>
      <c r="G7" s="9">
        <v>1</v>
      </c>
      <c r="I7" s="6">
        <v>670</v>
      </c>
      <c r="J7">
        <v>6</v>
      </c>
      <c r="K7">
        <v>42.6</v>
      </c>
      <c r="L7">
        <v>11.2</v>
      </c>
      <c r="M7">
        <v>17.399999999999999</v>
      </c>
      <c r="N7">
        <f t="shared" ref="N7:N8" si="0">K7-L7</f>
        <v>31.400000000000002</v>
      </c>
      <c r="O7">
        <f t="shared" ref="O7:O8" si="1">K7+M7</f>
        <v>60</v>
      </c>
    </row>
    <row r="8" spans="1:15" x14ac:dyDescent="0.2">
      <c r="A8" s="1">
        <v>0.39151266255989048</v>
      </c>
      <c r="C8">
        <v>84</v>
      </c>
      <c r="E8" s="4">
        <v>9.5121293428305762</v>
      </c>
      <c r="F8" s="8">
        <v>564</v>
      </c>
      <c r="G8" s="9">
        <v>4.7593970089833419</v>
      </c>
      <c r="I8" s="6">
        <v>721</v>
      </c>
      <c r="J8">
        <v>13</v>
      </c>
      <c r="K8">
        <v>45.9</v>
      </c>
      <c r="L8">
        <v>11.5</v>
      </c>
      <c r="M8">
        <v>18.2</v>
      </c>
      <c r="N8">
        <f t="shared" si="0"/>
        <v>34.4</v>
      </c>
      <c r="O8">
        <f t="shared" si="1"/>
        <v>64.099999999999994</v>
      </c>
    </row>
    <row r="9" spans="1:15" x14ac:dyDescent="0.2">
      <c r="A9" s="1">
        <v>0.41615331964407942</v>
      </c>
      <c r="C9">
        <v>93</v>
      </c>
      <c r="E9" s="4">
        <v>13.914215497408804</v>
      </c>
      <c r="F9" s="7">
        <v>626</v>
      </c>
      <c r="G9" s="9">
        <v>1</v>
      </c>
    </row>
    <row r="10" spans="1:15" x14ac:dyDescent="0.2">
      <c r="A10" s="1">
        <v>0.4271047227926078</v>
      </c>
      <c r="C10">
        <v>93</v>
      </c>
      <c r="E10" s="4">
        <v>13.930798461139148</v>
      </c>
      <c r="F10" s="7">
        <v>655</v>
      </c>
      <c r="G10" s="9">
        <v>1</v>
      </c>
    </row>
    <row r="11" spans="1:15" x14ac:dyDescent="0.2">
      <c r="A11" s="1">
        <v>0.43805612594113619</v>
      </c>
      <c r="C11">
        <v>89</v>
      </c>
      <c r="E11" s="5">
        <v>14.866050650239458</v>
      </c>
      <c r="F11" s="8">
        <v>577</v>
      </c>
      <c r="G11" s="10">
        <v>1</v>
      </c>
    </row>
    <row r="12" spans="1:15" x14ac:dyDescent="0.2">
      <c r="A12" s="1">
        <v>0.44900752908966463</v>
      </c>
      <c r="C12">
        <v>93</v>
      </c>
      <c r="E12" s="4">
        <v>20.666789598064497</v>
      </c>
      <c r="F12" s="7">
        <v>729</v>
      </c>
      <c r="G12" s="9">
        <v>1</v>
      </c>
    </row>
    <row r="13" spans="1:15" x14ac:dyDescent="0.2">
      <c r="A13" s="1">
        <v>0.45174537987679669</v>
      </c>
      <c r="C13">
        <v>124</v>
      </c>
      <c r="E13" s="5">
        <v>20.769746748802163</v>
      </c>
      <c r="F13" s="8">
        <v>721</v>
      </c>
      <c r="G13" s="10">
        <v>1</v>
      </c>
    </row>
    <row r="14" spans="1:15" x14ac:dyDescent="0.2">
      <c r="A14" s="1">
        <v>0.45448323066392882</v>
      </c>
      <c r="C14">
        <v>113</v>
      </c>
      <c r="E14" s="4">
        <v>20.958123099269642</v>
      </c>
      <c r="F14" s="7">
        <v>665</v>
      </c>
      <c r="G14" s="9">
        <v>1</v>
      </c>
    </row>
    <row r="15" spans="1:15" x14ac:dyDescent="0.2">
      <c r="A15" s="1">
        <v>0.45995893223819301</v>
      </c>
      <c r="C15">
        <v>108</v>
      </c>
      <c r="E15" s="4">
        <v>21.147091990645094</v>
      </c>
      <c r="F15" s="7">
        <v>660</v>
      </c>
      <c r="G15" s="9">
        <v>1</v>
      </c>
    </row>
    <row r="16" spans="1:15" x14ac:dyDescent="0.2">
      <c r="A16" s="1">
        <v>0.48733744010951402</v>
      </c>
      <c r="C16">
        <v>106</v>
      </c>
      <c r="E16" s="4">
        <v>21.645155040824193</v>
      </c>
      <c r="F16" s="7">
        <v>738</v>
      </c>
      <c r="G16" s="9">
        <v>1</v>
      </c>
    </row>
    <row r="17" spans="1:7" x14ac:dyDescent="0.2">
      <c r="A17" s="1">
        <v>0.49828884325804246</v>
      </c>
      <c r="C17">
        <v>106</v>
      </c>
      <c r="E17" s="5">
        <v>22.758795345653652</v>
      </c>
      <c r="F17" s="8">
        <v>702</v>
      </c>
      <c r="G17" s="10">
        <v>1</v>
      </c>
    </row>
    <row r="18" spans="1:7" x14ac:dyDescent="0.2">
      <c r="A18" s="1">
        <v>0.50924024640657084</v>
      </c>
      <c r="C18">
        <v>120</v>
      </c>
      <c r="E18" s="5">
        <v>24.75838466803566</v>
      </c>
      <c r="F18" s="8">
        <v>716</v>
      </c>
      <c r="G18" s="10">
        <v>2</v>
      </c>
    </row>
    <row r="19" spans="1:7" x14ac:dyDescent="0.2">
      <c r="A19" s="1">
        <v>0.51471594798083509</v>
      </c>
      <c r="C19">
        <v>108</v>
      </c>
      <c r="E19" s="5">
        <v>26.782477754962429</v>
      </c>
      <c r="F19" s="8">
        <v>742</v>
      </c>
      <c r="G19" s="10">
        <v>2</v>
      </c>
    </row>
    <row r="20" spans="1:7" x14ac:dyDescent="0.2">
      <c r="A20" s="1">
        <v>0.52840520191649554</v>
      </c>
      <c r="C20">
        <v>100</v>
      </c>
      <c r="E20" s="4">
        <v>27.369780971936962</v>
      </c>
      <c r="F20" s="7">
        <v>673</v>
      </c>
      <c r="G20" s="9">
        <v>2</v>
      </c>
    </row>
    <row r="21" spans="1:7" x14ac:dyDescent="0.2">
      <c r="A21" s="1">
        <v>0.52840520191649554</v>
      </c>
      <c r="C21">
        <v>136</v>
      </c>
      <c r="E21" s="5">
        <v>27.782477754962429</v>
      </c>
      <c r="F21" s="8">
        <v>682</v>
      </c>
      <c r="G21" s="10">
        <v>2</v>
      </c>
    </row>
    <row r="22" spans="1:7" x14ac:dyDescent="0.2">
      <c r="A22" s="1">
        <v>0.5420944558521561</v>
      </c>
      <c r="C22">
        <v>134</v>
      </c>
      <c r="E22" s="4">
        <v>31.919981131382428</v>
      </c>
      <c r="F22" s="7">
        <v>746</v>
      </c>
      <c r="G22" s="9">
        <v>7.0800188686175716</v>
      </c>
    </row>
    <row r="23" spans="1:7" x14ac:dyDescent="0.2">
      <c r="A23" s="1">
        <v>0.58863791923340181</v>
      </c>
      <c r="C23">
        <v>149</v>
      </c>
      <c r="E23" s="4">
        <v>32.158795345653743</v>
      </c>
      <c r="F23" s="7">
        <v>723</v>
      </c>
      <c r="G23" s="9">
        <v>0.95879534565374058</v>
      </c>
    </row>
    <row r="24" spans="1:7" x14ac:dyDescent="0.2">
      <c r="A24" s="1">
        <v>0.61875427789185489</v>
      </c>
      <c r="C24">
        <v>135</v>
      </c>
      <c r="E24" s="4">
        <v>34.369746748802299</v>
      </c>
      <c r="F24" s="7">
        <v>768</v>
      </c>
      <c r="G24" s="9">
        <v>2</v>
      </c>
    </row>
    <row r="25" spans="1:7" x14ac:dyDescent="0.2">
      <c r="A25" s="1">
        <v>0.63791923340177958</v>
      </c>
      <c r="C25">
        <v>132</v>
      </c>
      <c r="E25" s="4">
        <v>35.399999999999864</v>
      </c>
      <c r="F25" s="7">
        <v>719</v>
      </c>
      <c r="G25" s="9">
        <v>1.5</v>
      </c>
    </row>
    <row r="26" spans="1:7" x14ac:dyDescent="0.2">
      <c r="A26" s="1">
        <v>0.6461327857631759</v>
      </c>
      <c r="C26">
        <v>139</v>
      </c>
      <c r="E26" s="4">
        <v>41.898529099259576</v>
      </c>
      <c r="F26" s="7">
        <v>718</v>
      </c>
      <c r="G26" s="9">
        <v>1</v>
      </c>
    </row>
    <row r="27" spans="1:7" x14ac:dyDescent="0.2">
      <c r="A27" s="1">
        <v>0.67624914442162898</v>
      </c>
      <c r="C27">
        <v>142</v>
      </c>
      <c r="E27" s="4">
        <v>43.076581097972621</v>
      </c>
      <c r="F27" s="7">
        <v>730</v>
      </c>
      <c r="G27" s="9">
        <v>1</v>
      </c>
    </row>
    <row r="28" spans="1:7" x14ac:dyDescent="0.2">
      <c r="A28" s="1">
        <v>0.68446269678302529</v>
      </c>
      <c r="C28">
        <v>166</v>
      </c>
      <c r="E28" s="3">
        <v>11.106433949349821</v>
      </c>
      <c r="F28">
        <v>576</v>
      </c>
      <c r="G28" s="3">
        <v>1</v>
      </c>
    </row>
    <row r="29" spans="1:7" x14ac:dyDescent="0.2">
      <c r="A29" s="1">
        <v>0.7227926078028748</v>
      </c>
      <c r="C29">
        <v>168</v>
      </c>
      <c r="E29" s="3">
        <v>22.619780971936962</v>
      </c>
      <c r="F29">
        <v>600</v>
      </c>
      <c r="G29" s="3">
        <v>1</v>
      </c>
    </row>
    <row r="30" spans="1:7" x14ac:dyDescent="0.2">
      <c r="A30" s="1">
        <v>0.73921971252566732</v>
      </c>
      <c r="C30">
        <v>155</v>
      </c>
      <c r="E30" s="3">
        <v>21.688911704312204</v>
      </c>
      <c r="F30">
        <v>603</v>
      </c>
      <c r="G30" s="3">
        <v>1</v>
      </c>
    </row>
    <row r="31" spans="1:7" x14ac:dyDescent="0.2">
      <c r="A31" s="1">
        <v>0.79397672826830934</v>
      </c>
      <c r="C31">
        <v>182</v>
      </c>
      <c r="E31" s="3">
        <v>15.117043121149891</v>
      </c>
      <c r="F31">
        <v>604</v>
      </c>
      <c r="G31" s="3">
        <v>1</v>
      </c>
    </row>
    <row r="32" spans="1:7" x14ac:dyDescent="0.2">
      <c r="A32" s="1">
        <v>0.81314168377823404</v>
      </c>
      <c r="C32">
        <v>144</v>
      </c>
      <c r="E32" s="3">
        <v>22.188911704312204</v>
      </c>
      <c r="F32">
        <v>627</v>
      </c>
      <c r="G32" s="3">
        <v>1</v>
      </c>
    </row>
    <row r="33" spans="1:7" x14ac:dyDescent="0.2">
      <c r="A33" s="1">
        <v>0.84873374401095136</v>
      </c>
      <c r="C33">
        <v>170</v>
      </c>
      <c r="E33" s="3">
        <v>13.106433949349821</v>
      </c>
      <c r="F33">
        <v>631</v>
      </c>
      <c r="G33" s="3">
        <v>1</v>
      </c>
    </row>
    <row r="34" spans="1:7" x14ac:dyDescent="0.2">
      <c r="A34" s="1">
        <v>0.892539356605065</v>
      </c>
      <c r="C34">
        <v>149</v>
      </c>
      <c r="E34" s="3">
        <v>27.688911704312204</v>
      </c>
      <c r="F34">
        <v>642</v>
      </c>
      <c r="G34" s="3">
        <v>1</v>
      </c>
    </row>
    <row r="35" spans="1:7" x14ac:dyDescent="0.2">
      <c r="A35" s="1">
        <v>0.89527720739219707</v>
      </c>
      <c r="C35">
        <v>164</v>
      </c>
      <c r="E35" s="3">
        <v>12.762833675564707</v>
      </c>
      <c r="F35">
        <v>649</v>
      </c>
      <c r="G35" s="3">
        <v>1</v>
      </c>
    </row>
    <row r="36" spans="1:7" x14ac:dyDescent="0.2">
      <c r="A36" s="1">
        <v>0.90075290896646132</v>
      </c>
      <c r="C36">
        <v>169</v>
      </c>
      <c r="E36" s="3">
        <v>16.600000000000001</v>
      </c>
      <c r="F36">
        <v>656</v>
      </c>
      <c r="G36" s="3">
        <v>1</v>
      </c>
    </row>
    <row r="37" spans="1:7" x14ac:dyDescent="0.2">
      <c r="A37" s="1">
        <v>0.90896646132785763</v>
      </c>
      <c r="C37">
        <v>176</v>
      </c>
      <c r="E37" s="3">
        <v>15.106433949349821</v>
      </c>
      <c r="F37">
        <v>662</v>
      </c>
      <c r="G37" s="3">
        <v>1</v>
      </c>
    </row>
    <row r="38" spans="1:7" x14ac:dyDescent="0.2">
      <c r="A38" s="1">
        <v>0.96372347707049966</v>
      </c>
      <c r="C38">
        <v>186</v>
      </c>
      <c r="E38" s="3">
        <v>21.611909650923963</v>
      </c>
      <c r="F38">
        <v>672</v>
      </c>
      <c r="G38" s="3">
        <v>1</v>
      </c>
    </row>
    <row r="39" spans="1:7" x14ac:dyDescent="0.2">
      <c r="A39" s="1">
        <v>0.9883641341546886</v>
      </c>
      <c r="C39">
        <v>175</v>
      </c>
      <c r="G39" s="3"/>
    </row>
    <row r="40" spans="1:7" x14ac:dyDescent="0.2">
      <c r="A40" s="1">
        <v>1.1170431211498972</v>
      </c>
      <c r="C40">
        <v>198</v>
      </c>
    </row>
    <row r="41" spans="1:7" x14ac:dyDescent="0.2">
      <c r="A41" s="2">
        <v>0.80492813141683783</v>
      </c>
      <c r="B41" s="2">
        <v>185</v>
      </c>
    </row>
    <row r="42" spans="1:7" x14ac:dyDescent="0.2">
      <c r="A42" s="2">
        <v>0.90075290896646132</v>
      </c>
      <c r="B42" s="2">
        <v>196</v>
      </c>
    </row>
    <row r="43" spans="1:7" x14ac:dyDescent="0.2">
      <c r="A43" s="2">
        <v>1.0787132101300478</v>
      </c>
      <c r="B43" s="2">
        <v>226</v>
      </c>
    </row>
    <row r="44" spans="1:7" x14ac:dyDescent="0.2">
      <c r="A44" s="2">
        <v>1.2183436002737851</v>
      </c>
      <c r="B44" s="2">
        <v>236</v>
      </c>
    </row>
    <row r="45" spans="1:7" x14ac:dyDescent="0.2">
      <c r="A45" s="2">
        <v>1.0924024640657084</v>
      </c>
      <c r="B45" s="2">
        <v>240</v>
      </c>
    </row>
    <row r="46" spans="1:7" x14ac:dyDescent="0.2">
      <c r="A46" s="2">
        <v>1.106091718001369</v>
      </c>
      <c r="B46" s="2">
        <v>246</v>
      </c>
    </row>
    <row r="47" spans="1:7" x14ac:dyDescent="0.2">
      <c r="A47" s="2">
        <v>1.2457221081451062</v>
      </c>
      <c r="B47" s="2">
        <v>251</v>
      </c>
    </row>
    <row r="48" spans="1:7" x14ac:dyDescent="0.2">
      <c r="A48" s="2">
        <v>1.4674880219028064</v>
      </c>
      <c r="B48" s="2">
        <v>253</v>
      </c>
    </row>
    <row r="49" spans="1:2" x14ac:dyDescent="0.2">
      <c r="A49" s="2">
        <v>1.5359342915811087</v>
      </c>
      <c r="B49" s="2">
        <v>260</v>
      </c>
    </row>
    <row r="50" spans="1:2" x14ac:dyDescent="0.2">
      <c r="A50" s="2">
        <v>1.2840520191649556</v>
      </c>
      <c r="B50" s="2">
        <v>261</v>
      </c>
    </row>
    <row r="51" spans="1:2" x14ac:dyDescent="0.2">
      <c r="A51" s="2">
        <v>1.1170431211498972</v>
      </c>
      <c r="B51" s="2">
        <v>265</v>
      </c>
    </row>
    <row r="52" spans="1:2" x14ac:dyDescent="0.2">
      <c r="A52" s="2">
        <v>2.0342231348391513</v>
      </c>
      <c r="B52" s="2">
        <v>303</v>
      </c>
    </row>
    <row r="53" spans="1:2" x14ac:dyDescent="0.2">
      <c r="A53" s="2">
        <v>2.2970568104038329</v>
      </c>
      <c r="B53" s="2">
        <v>315</v>
      </c>
    </row>
    <row r="54" spans="1:2" x14ac:dyDescent="0.2">
      <c r="A54" s="2">
        <v>3.2416153319644079</v>
      </c>
      <c r="B54" s="2">
        <v>316</v>
      </c>
    </row>
    <row r="55" spans="1:2" x14ac:dyDescent="0.2">
      <c r="A55" s="2">
        <v>3.4496919917864477</v>
      </c>
      <c r="B55" s="2">
        <v>333</v>
      </c>
    </row>
    <row r="56" spans="1:2" x14ac:dyDescent="0.2">
      <c r="A56" s="2">
        <v>2.4750171115674195</v>
      </c>
      <c r="B56" s="2">
        <v>361</v>
      </c>
    </row>
    <row r="57" spans="1:2" x14ac:dyDescent="0.2">
      <c r="A57" s="2">
        <v>2.321697467488022</v>
      </c>
      <c r="B57" s="2">
        <v>363</v>
      </c>
    </row>
    <row r="58" spans="1:2" x14ac:dyDescent="0.2">
      <c r="A58" s="2">
        <v>3.7672826830937716</v>
      </c>
      <c r="B58" s="2">
        <v>373</v>
      </c>
    </row>
    <row r="59" spans="1:2" x14ac:dyDescent="0.2">
      <c r="A59" s="2">
        <v>2.751540041067762</v>
      </c>
      <c r="B59" s="2">
        <v>374</v>
      </c>
    </row>
    <row r="60" spans="1:2" x14ac:dyDescent="0.2">
      <c r="A60" s="2">
        <v>2.9596167008898013</v>
      </c>
      <c r="B60" s="2">
        <v>381</v>
      </c>
    </row>
    <row r="61" spans="1:2" x14ac:dyDescent="0.2">
      <c r="A61" s="2">
        <v>4.043805612594114</v>
      </c>
      <c r="B61" s="2">
        <v>381</v>
      </c>
    </row>
    <row r="62" spans="1:2" x14ac:dyDescent="0.2">
      <c r="A62" s="2">
        <v>2.7789185489390826</v>
      </c>
      <c r="B62" s="2">
        <v>382</v>
      </c>
    </row>
    <row r="63" spans="1:2" x14ac:dyDescent="0.2">
      <c r="A63" s="2">
        <v>3.7097878165639973</v>
      </c>
      <c r="B63" s="2">
        <v>387</v>
      </c>
    </row>
    <row r="64" spans="1:2" x14ac:dyDescent="0.2">
      <c r="A64" s="2">
        <v>2.3600273785078714</v>
      </c>
      <c r="B64" s="2">
        <v>394</v>
      </c>
    </row>
    <row r="65" spans="1:2" x14ac:dyDescent="0.2">
      <c r="A65" s="2">
        <v>3.3045859000684463</v>
      </c>
      <c r="B65" s="2">
        <v>395</v>
      </c>
    </row>
    <row r="66" spans="1:2" x14ac:dyDescent="0.2">
      <c r="A66" s="2">
        <v>3.5564681724845997</v>
      </c>
      <c r="B66" s="2">
        <v>396</v>
      </c>
    </row>
    <row r="67" spans="1:2" x14ac:dyDescent="0.2">
      <c r="A67" s="2">
        <v>2.6803559206023273</v>
      </c>
      <c r="B67" s="2">
        <v>402</v>
      </c>
    </row>
    <row r="68" spans="1:2" x14ac:dyDescent="0.2">
      <c r="A68" s="2">
        <v>3.2498288843258041</v>
      </c>
      <c r="B68" s="2">
        <v>405</v>
      </c>
    </row>
    <row r="69" spans="1:2" x14ac:dyDescent="0.2">
      <c r="A69" s="2">
        <v>2.1629021218343598</v>
      </c>
      <c r="B69" s="2">
        <v>407</v>
      </c>
    </row>
    <row r="70" spans="1:2" x14ac:dyDescent="0.2">
      <c r="A70" s="2">
        <v>3.4442162902121836</v>
      </c>
      <c r="B70" s="2">
        <v>409</v>
      </c>
    </row>
    <row r="71" spans="1:2" x14ac:dyDescent="0.2">
      <c r="A71" s="2">
        <v>3.6522929500342229</v>
      </c>
      <c r="B71" s="2">
        <v>410</v>
      </c>
    </row>
    <row r="72" spans="1:2" x14ac:dyDescent="0.2">
      <c r="A72" s="2">
        <v>3.6659822039698837</v>
      </c>
      <c r="B72" s="2">
        <v>414</v>
      </c>
    </row>
    <row r="73" spans="1:2" x14ac:dyDescent="0.2">
      <c r="A73" s="2">
        <v>3.2607802874743328</v>
      </c>
      <c r="B73" s="2">
        <v>418</v>
      </c>
    </row>
    <row r="74" spans="1:2" x14ac:dyDescent="0.2">
      <c r="A74" s="2">
        <v>4.7638603696098567</v>
      </c>
      <c r="B74" s="2">
        <v>420</v>
      </c>
    </row>
    <row r="75" spans="1:2" x14ac:dyDescent="0.2">
      <c r="A75" s="2">
        <v>2.1902806297056809</v>
      </c>
      <c r="B75" s="2">
        <v>421</v>
      </c>
    </row>
    <row r="76" spans="1:2" x14ac:dyDescent="0.2">
      <c r="A76" s="2">
        <v>3.1512662559890487</v>
      </c>
      <c r="B76" s="2">
        <v>424</v>
      </c>
    </row>
    <row r="77" spans="1:2" x14ac:dyDescent="0.2">
      <c r="A77" s="2">
        <v>3.6084873374401094</v>
      </c>
      <c r="B77" s="2">
        <v>426</v>
      </c>
    </row>
    <row r="78" spans="1:2" x14ac:dyDescent="0.2">
      <c r="A78" s="2">
        <v>6.0150581793292268</v>
      </c>
      <c r="B78" s="2">
        <v>442</v>
      </c>
    </row>
    <row r="79" spans="1:2" x14ac:dyDescent="0.2">
      <c r="A79" s="2">
        <v>3.1895961670088981</v>
      </c>
      <c r="B79" s="2">
        <v>448</v>
      </c>
    </row>
    <row r="80" spans="1:2" x14ac:dyDescent="0.2">
      <c r="A80" s="2">
        <v>3.8986995208761122</v>
      </c>
      <c r="B80" s="2">
        <v>453</v>
      </c>
    </row>
    <row r="81" spans="1:2" x14ac:dyDescent="0.2">
      <c r="A81" s="2">
        <v>5.7905544147843946</v>
      </c>
      <c r="B81" s="2">
        <v>454</v>
      </c>
    </row>
    <row r="82" spans="1:2" x14ac:dyDescent="0.2">
      <c r="A82" s="2">
        <v>2.8555783709787819</v>
      </c>
      <c r="B82" s="2">
        <v>471</v>
      </c>
    </row>
    <row r="83" spans="1:2" x14ac:dyDescent="0.2">
      <c r="A83" s="2">
        <v>4.8706365503080082</v>
      </c>
      <c r="B83" s="2">
        <v>473</v>
      </c>
    </row>
    <row r="84" spans="1:2" x14ac:dyDescent="0.2">
      <c r="A84" s="2">
        <v>4.1889117043121153</v>
      </c>
      <c r="B84" s="2">
        <v>479</v>
      </c>
    </row>
    <row r="85" spans="1:2" x14ac:dyDescent="0.2">
      <c r="A85" s="2">
        <v>4.6899383983572891</v>
      </c>
      <c r="B85" s="2">
        <v>479</v>
      </c>
    </row>
    <row r="86" spans="1:2" x14ac:dyDescent="0.2">
      <c r="A86" s="2">
        <v>4.8706365503080082</v>
      </c>
      <c r="B86" s="2">
        <v>483</v>
      </c>
    </row>
    <row r="87" spans="1:2" x14ac:dyDescent="0.2">
      <c r="A87" s="2">
        <v>5.7741273100616013</v>
      </c>
      <c r="B87" s="2">
        <v>485</v>
      </c>
    </row>
    <row r="88" spans="1:2" x14ac:dyDescent="0.2">
      <c r="A88" s="2">
        <v>4.1615331964407938</v>
      </c>
      <c r="B88" s="2">
        <v>486</v>
      </c>
    </row>
    <row r="89" spans="1:2" x14ac:dyDescent="0.2">
      <c r="A89" s="2">
        <v>6.1218343600273784</v>
      </c>
      <c r="B89" s="2">
        <v>494</v>
      </c>
    </row>
    <row r="90" spans="1:2" x14ac:dyDescent="0.2">
      <c r="A90" s="2">
        <v>4.2710472279260783</v>
      </c>
      <c r="B90" s="2">
        <v>498</v>
      </c>
    </row>
    <row r="91" spans="1:2" x14ac:dyDescent="0.2">
      <c r="A91" s="2">
        <v>4.4928131416837784</v>
      </c>
      <c r="B91" s="2">
        <v>508</v>
      </c>
    </row>
    <row r="92" spans="1:2" x14ac:dyDescent="0.2">
      <c r="A92" s="2">
        <v>4.687200547570157</v>
      </c>
      <c r="B92" s="2">
        <v>512</v>
      </c>
    </row>
    <row r="93" spans="1:2" x14ac:dyDescent="0.2">
      <c r="A93" s="2">
        <v>4.0739219712525667</v>
      </c>
      <c r="B93" s="2">
        <v>514</v>
      </c>
    </row>
    <row r="94" spans="1:2" x14ac:dyDescent="0.2">
      <c r="A94" s="2">
        <v>5.4647501711156741</v>
      </c>
      <c r="B94" s="2">
        <v>515</v>
      </c>
    </row>
    <row r="95" spans="1:2" x14ac:dyDescent="0.2">
      <c r="A95" s="2">
        <v>4.7145790554414786</v>
      </c>
      <c r="B95" s="2">
        <v>519</v>
      </c>
    </row>
    <row r="96" spans="1:2" x14ac:dyDescent="0.2">
      <c r="A96" s="2">
        <v>10.557152635181383</v>
      </c>
      <c r="B96" s="2">
        <v>522</v>
      </c>
    </row>
    <row r="97" spans="1:2" x14ac:dyDescent="0.2">
      <c r="A97" s="2">
        <v>7.9260780287474333</v>
      </c>
      <c r="B97" s="2">
        <v>532</v>
      </c>
    </row>
    <row r="98" spans="1:2" x14ac:dyDescent="0.2">
      <c r="A98" s="2">
        <v>5.4592744695414099</v>
      </c>
      <c r="B98" s="2">
        <v>589</v>
      </c>
    </row>
    <row r="99" spans="1:2" x14ac:dyDescent="0.2">
      <c r="A99" s="2">
        <v>12.747433264887064</v>
      </c>
      <c r="B99" s="2">
        <v>617</v>
      </c>
    </row>
    <row r="100" spans="1:2" x14ac:dyDescent="0.2">
      <c r="A100" s="2">
        <v>10.521560574948666</v>
      </c>
      <c r="B100" s="2">
        <v>622</v>
      </c>
    </row>
    <row r="101" spans="1:2" x14ac:dyDescent="0.2">
      <c r="A101" s="2">
        <v>9.1964407939767288</v>
      </c>
      <c r="B101" s="2">
        <v>641</v>
      </c>
    </row>
    <row r="102" spans="1:2" x14ac:dyDescent="0.2">
      <c r="A102" s="2">
        <v>14.650239561943874</v>
      </c>
      <c r="B102" s="2">
        <v>653</v>
      </c>
    </row>
    <row r="103" spans="1:2" x14ac:dyDescent="0.2">
      <c r="A103" s="2">
        <v>10.294318959616701</v>
      </c>
      <c r="B103" s="2">
        <v>663</v>
      </c>
    </row>
    <row r="104" spans="1:2" x14ac:dyDescent="0.2">
      <c r="A104" s="2">
        <v>16.635181382614647</v>
      </c>
      <c r="B104" s="2">
        <v>685</v>
      </c>
    </row>
    <row r="105" spans="1:2" x14ac:dyDescent="0.2">
      <c r="A105" s="2">
        <v>7.523613963039014</v>
      </c>
      <c r="B105" s="2">
        <v>687</v>
      </c>
    </row>
  </sheetData>
  <sortState ref="K7:N27">
    <sortCondition ref="K7:K27"/>
  </sortState>
  <phoneticPr fontId="4" type="noConversion"/>
  <pageMargins left="0.75" right="0.75" top="1" bottom="1" header="0.5" footer="0.5"/>
  <rowBreaks count="1" manualBreakCount="1">
    <brk id="59" min="4" max="14" man="1"/>
  </rowBreaks>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2"/>
  <sheetViews>
    <sheetView zoomScale="125" workbookViewId="0">
      <selection activeCell="N21" sqref="N21"/>
    </sheetView>
  </sheetViews>
  <sheetFormatPr baseColWidth="10" defaultColWidth="7.5703125" defaultRowHeight="16" x14ac:dyDescent="0.2"/>
  <cols>
    <col min="1" max="1" width="20.5703125" style="11" customWidth="1"/>
    <col min="2" max="2" width="11.7109375" style="11" customWidth="1"/>
    <col min="3" max="3" width="15.7109375" style="11" customWidth="1"/>
    <col min="4" max="4" width="12" style="11" customWidth="1"/>
    <col min="5" max="5" width="11.42578125" style="11" customWidth="1"/>
    <col min="6" max="6" width="6.42578125" style="11" customWidth="1"/>
    <col min="7" max="7" width="13.5703125" style="11" customWidth="1"/>
    <col min="8" max="16384" width="7.5703125" style="11"/>
  </cols>
  <sheetData>
    <row r="1" spans="1:7" x14ac:dyDescent="0.2">
      <c r="A1" s="11" t="s">
        <v>73</v>
      </c>
    </row>
    <row r="2" spans="1:7" ht="15" customHeight="1" thickBot="1" x14ac:dyDescent="0.25">
      <c r="A2" s="20" t="s">
        <v>5</v>
      </c>
      <c r="B2" s="20" t="s">
        <v>4</v>
      </c>
      <c r="C2" s="20" t="s">
        <v>3</v>
      </c>
      <c r="D2" s="20" t="s">
        <v>2</v>
      </c>
      <c r="E2" s="20" t="s">
        <v>72</v>
      </c>
      <c r="G2" s="11" t="s">
        <v>71</v>
      </c>
    </row>
    <row r="3" spans="1:7" ht="15" customHeight="1" x14ac:dyDescent="0.2">
      <c r="A3" s="41" t="s">
        <v>70</v>
      </c>
      <c r="B3" s="40">
        <v>39506</v>
      </c>
      <c r="C3" s="39" t="s">
        <v>59</v>
      </c>
      <c r="D3" s="38">
        <v>72.5</v>
      </c>
      <c r="E3" s="37">
        <v>0.29609999999999997</v>
      </c>
      <c r="F3" s="36"/>
      <c r="G3" s="17">
        <v>45.9</v>
      </c>
    </row>
    <row r="4" spans="1:7" ht="15" customHeight="1" x14ac:dyDescent="0.2">
      <c r="A4" s="23" t="s">
        <v>69</v>
      </c>
      <c r="B4" s="27">
        <v>39278</v>
      </c>
      <c r="C4" s="26" t="s">
        <v>46</v>
      </c>
      <c r="D4" s="34">
        <v>71.8</v>
      </c>
      <c r="E4" s="28">
        <v>0.31990000000000002</v>
      </c>
      <c r="F4" s="11" t="s">
        <v>68</v>
      </c>
      <c r="G4" s="16">
        <v>34.4</v>
      </c>
    </row>
    <row r="5" spans="1:7" ht="15" customHeight="1" thickBot="1" x14ac:dyDescent="0.25">
      <c r="A5" s="23" t="s">
        <v>67</v>
      </c>
      <c r="B5" s="27">
        <v>39447</v>
      </c>
      <c r="C5" s="20" t="s">
        <v>52</v>
      </c>
      <c r="D5" s="32">
        <v>71.599999999999994</v>
      </c>
      <c r="E5" s="28">
        <v>0.32079999999999997</v>
      </c>
      <c r="F5" s="11" t="s">
        <v>66</v>
      </c>
      <c r="G5" s="14">
        <v>64.099999999999994</v>
      </c>
    </row>
    <row r="6" spans="1:7" ht="15" customHeight="1" x14ac:dyDescent="0.2">
      <c r="A6" s="23" t="s">
        <v>65</v>
      </c>
      <c r="B6" s="27">
        <v>39508</v>
      </c>
      <c r="C6" s="20" t="s">
        <v>59</v>
      </c>
      <c r="D6" s="35">
        <v>72.099999999999994</v>
      </c>
      <c r="E6" s="28">
        <v>0.33139999999999997</v>
      </c>
    </row>
    <row r="7" spans="1:7" ht="15" customHeight="1" x14ac:dyDescent="0.2">
      <c r="A7" s="23" t="s">
        <v>64</v>
      </c>
      <c r="B7" s="27">
        <v>39388</v>
      </c>
      <c r="C7" s="20" t="s">
        <v>63</v>
      </c>
      <c r="D7" s="32">
        <v>71.8</v>
      </c>
      <c r="E7" s="28">
        <v>0.33639999999999998</v>
      </c>
    </row>
    <row r="8" spans="1:7" ht="15" customHeight="1" x14ac:dyDescent="0.2">
      <c r="A8" s="23" t="s">
        <v>62</v>
      </c>
      <c r="B8" s="27">
        <v>39509</v>
      </c>
      <c r="C8" s="20" t="s">
        <v>52</v>
      </c>
      <c r="D8" s="35">
        <v>70</v>
      </c>
      <c r="E8" s="28">
        <v>0.36609999999999998</v>
      </c>
    </row>
    <row r="9" spans="1:7" ht="15" customHeight="1" x14ac:dyDescent="0.2">
      <c r="A9" s="23" t="s">
        <v>61</v>
      </c>
      <c r="B9" s="27">
        <v>39278</v>
      </c>
      <c r="C9" s="26" t="s">
        <v>46</v>
      </c>
      <c r="D9" s="34">
        <v>74.5</v>
      </c>
      <c r="E9" s="28">
        <v>0.36699999999999999</v>
      </c>
    </row>
    <row r="10" spans="1:7" ht="15" customHeight="1" x14ac:dyDescent="0.2">
      <c r="A10" s="23" t="s">
        <v>60</v>
      </c>
      <c r="B10" s="27">
        <v>39506</v>
      </c>
      <c r="C10" s="20" t="s">
        <v>59</v>
      </c>
      <c r="D10" s="32">
        <v>71.2</v>
      </c>
      <c r="E10" s="28">
        <v>0.37530000000000002</v>
      </c>
    </row>
    <row r="11" spans="1:7" ht="15" customHeight="1" x14ac:dyDescent="0.2">
      <c r="A11" s="33" t="s">
        <v>58</v>
      </c>
      <c r="B11" s="27">
        <v>39516</v>
      </c>
      <c r="C11" s="20" t="s">
        <v>57</v>
      </c>
      <c r="D11" s="32">
        <v>70.8</v>
      </c>
      <c r="E11" s="28">
        <v>0.40110000000000001</v>
      </c>
    </row>
    <row r="12" spans="1:7" ht="15" customHeight="1" x14ac:dyDescent="0.2">
      <c r="A12" s="20" t="s">
        <v>56</v>
      </c>
      <c r="B12" s="27">
        <v>39241</v>
      </c>
      <c r="C12" s="20" t="s">
        <v>46</v>
      </c>
      <c r="D12" s="30">
        <v>71.8</v>
      </c>
      <c r="E12" s="28">
        <v>0.41599999999999998</v>
      </c>
    </row>
    <row r="13" spans="1:7" ht="15" customHeight="1" x14ac:dyDescent="0.2">
      <c r="A13" s="23" t="s">
        <v>55</v>
      </c>
      <c r="B13" s="27">
        <v>39494</v>
      </c>
      <c r="C13" s="20" t="s">
        <v>54</v>
      </c>
      <c r="D13" s="32">
        <v>70.599999999999994</v>
      </c>
      <c r="E13" s="28">
        <v>0.43680000000000002</v>
      </c>
    </row>
    <row r="14" spans="1:7" ht="15" customHeight="1" x14ac:dyDescent="0.2">
      <c r="A14" s="23" t="s">
        <v>53</v>
      </c>
      <c r="B14" s="27">
        <v>39467</v>
      </c>
      <c r="C14" s="20" t="s">
        <v>52</v>
      </c>
      <c r="D14" s="32">
        <v>73</v>
      </c>
      <c r="E14" s="28">
        <v>0.47860000000000003</v>
      </c>
    </row>
    <row r="15" spans="1:7" ht="15" customHeight="1" x14ac:dyDescent="0.2">
      <c r="A15" s="23" t="s">
        <v>51</v>
      </c>
      <c r="B15" s="27">
        <v>39346</v>
      </c>
      <c r="C15" s="26" t="s">
        <v>50</v>
      </c>
      <c r="D15" s="31">
        <v>71.900000000000006</v>
      </c>
      <c r="E15" s="28">
        <v>0.48</v>
      </c>
    </row>
    <row r="16" spans="1:7" ht="15" customHeight="1" x14ac:dyDescent="0.2">
      <c r="A16" s="20" t="s">
        <v>49</v>
      </c>
      <c r="B16" s="27">
        <v>39195</v>
      </c>
      <c r="C16" s="20" t="s">
        <v>48</v>
      </c>
      <c r="D16" s="30">
        <v>74.599999999999994</v>
      </c>
      <c r="E16" s="28">
        <v>0.53220000000000001</v>
      </c>
    </row>
    <row r="17" spans="1:7" ht="15" customHeight="1" thickBot="1" x14ac:dyDescent="0.25">
      <c r="A17" s="23" t="s">
        <v>47</v>
      </c>
      <c r="B17" s="27">
        <v>39394</v>
      </c>
      <c r="C17" s="26" t="s">
        <v>46</v>
      </c>
      <c r="D17" s="29">
        <v>73</v>
      </c>
      <c r="E17" s="28">
        <v>0.57989999999999997</v>
      </c>
    </row>
    <row r="18" spans="1:7" ht="15" customHeight="1" x14ac:dyDescent="0.2">
      <c r="A18" s="23"/>
      <c r="B18" s="27"/>
      <c r="C18" s="11" t="s">
        <v>45</v>
      </c>
      <c r="D18" s="12">
        <f>AVERAGE(D3:D17)</f>
        <v>72.079999999999984</v>
      </c>
      <c r="E18" s="13">
        <f>AVERAGE(E3:E17)</f>
        <v>0.40250666666666662</v>
      </c>
    </row>
    <row r="19" spans="1:7" ht="15" customHeight="1" x14ac:dyDescent="0.2">
      <c r="A19" s="23"/>
      <c r="B19" s="27"/>
      <c r="C19" s="11" t="s">
        <v>44</v>
      </c>
      <c r="D19" s="12">
        <f>STDEV(D2:D17)</f>
        <v>1.2957071979645487</v>
      </c>
      <c r="E19" s="13">
        <f>STDEV(E2:E17)</f>
        <v>8.4099893550694402E-2</v>
      </c>
      <c r="F19" s="11" t="s">
        <v>8</v>
      </c>
    </row>
    <row r="20" spans="1:7" ht="15" customHeight="1" x14ac:dyDescent="0.2">
      <c r="A20" s="23"/>
      <c r="B20" s="27"/>
      <c r="C20" s="11" t="s">
        <v>84</v>
      </c>
      <c r="D20" s="12">
        <f>MIN(D2:D17)</f>
        <v>70</v>
      </c>
      <c r="E20" s="11">
        <f>MIN(E2:E17)</f>
        <v>0.29609999999999997</v>
      </c>
    </row>
    <row r="21" spans="1:7" ht="15" customHeight="1" x14ac:dyDescent="0.2">
      <c r="A21" s="23"/>
      <c r="B21" s="27"/>
      <c r="C21" s="11" t="s">
        <v>7</v>
      </c>
      <c r="D21" s="12">
        <f>MAX(D2:D17)</f>
        <v>74.599999999999994</v>
      </c>
      <c r="E21" s="11">
        <f>MAX(E2:E17)</f>
        <v>0.57989999999999997</v>
      </c>
    </row>
    <row r="22" spans="1:7" ht="15" customHeight="1" x14ac:dyDescent="0.2">
      <c r="A22" s="23"/>
      <c r="B22" s="27"/>
      <c r="C22" s="26"/>
    </row>
    <row r="23" spans="1:7" x14ac:dyDescent="0.2">
      <c r="A23" s="20" t="s">
        <v>6</v>
      </c>
    </row>
    <row r="24" spans="1:7" ht="17" thickBot="1" x14ac:dyDescent="0.25">
      <c r="A24" s="21" t="s">
        <v>5</v>
      </c>
      <c r="B24" s="19" t="s">
        <v>4</v>
      </c>
      <c r="C24" s="19" t="s">
        <v>3</v>
      </c>
      <c r="D24" s="20" t="s">
        <v>2</v>
      </c>
      <c r="E24" s="19" t="s">
        <v>1</v>
      </c>
      <c r="F24" s="18"/>
      <c r="G24" s="11" t="s">
        <v>0</v>
      </c>
    </row>
    <row r="25" spans="1:7" x14ac:dyDescent="0.2">
      <c r="A25" s="11" t="s">
        <v>133</v>
      </c>
      <c r="B25" s="15" t="s">
        <v>128</v>
      </c>
      <c r="C25" s="11" t="s">
        <v>127</v>
      </c>
      <c r="D25" s="17">
        <v>66.099999999999994</v>
      </c>
      <c r="E25" s="11">
        <v>0.28139999999999998</v>
      </c>
      <c r="G25" s="17">
        <v>42.6</v>
      </c>
    </row>
    <row r="26" spans="1:7" x14ac:dyDescent="0.2">
      <c r="A26" s="11" t="s">
        <v>132</v>
      </c>
      <c r="B26" s="15" t="s">
        <v>92</v>
      </c>
      <c r="C26" s="11" t="s">
        <v>131</v>
      </c>
      <c r="D26" s="16">
        <v>66.2</v>
      </c>
      <c r="E26" s="11">
        <v>0.29010000000000002</v>
      </c>
      <c r="F26" s="11" t="s">
        <v>130</v>
      </c>
      <c r="G26" s="16">
        <v>31.4</v>
      </c>
    </row>
    <row r="27" spans="1:7" ht="17" thickBot="1" x14ac:dyDescent="0.25">
      <c r="A27" s="11" t="s">
        <v>129</v>
      </c>
      <c r="B27" s="15" t="s">
        <v>128</v>
      </c>
      <c r="C27" s="11" t="s">
        <v>127</v>
      </c>
      <c r="D27" s="16">
        <v>66.3</v>
      </c>
      <c r="E27" s="11">
        <v>0.26960000000000001</v>
      </c>
      <c r="F27" s="11" t="s">
        <v>126</v>
      </c>
      <c r="G27" s="14">
        <v>60.1</v>
      </c>
    </row>
    <row r="28" spans="1:7" x14ac:dyDescent="0.2">
      <c r="A28" s="11" t="s">
        <v>125</v>
      </c>
      <c r="B28" s="15" t="s">
        <v>124</v>
      </c>
      <c r="C28" s="11" t="s">
        <v>123</v>
      </c>
      <c r="D28" s="16">
        <v>66.5</v>
      </c>
    </row>
    <row r="29" spans="1:7" x14ac:dyDescent="0.2">
      <c r="A29" s="11" t="s">
        <v>122</v>
      </c>
      <c r="B29" s="15" t="s">
        <v>121</v>
      </c>
      <c r="C29" s="11" t="s">
        <v>110</v>
      </c>
      <c r="D29" s="16">
        <v>66.5</v>
      </c>
    </row>
    <row r="30" spans="1:7" x14ac:dyDescent="0.2">
      <c r="A30" s="11" t="s">
        <v>120</v>
      </c>
      <c r="B30" s="15" t="s">
        <v>102</v>
      </c>
      <c r="C30" s="11" t="s">
        <v>97</v>
      </c>
      <c r="D30" s="16">
        <v>66.5</v>
      </c>
      <c r="E30" s="11">
        <v>0.2959</v>
      </c>
    </row>
    <row r="31" spans="1:7" x14ac:dyDescent="0.2">
      <c r="A31" s="11" t="s">
        <v>119</v>
      </c>
      <c r="B31" s="15" t="s">
        <v>118</v>
      </c>
      <c r="C31" s="11" t="s">
        <v>110</v>
      </c>
      <c r="D31" s="16">
        <v>66.5</v>
      </c>
    </row>
    <row r="32" spans="1:7" x14ac:dyDescent="0.2">
      <c r="A32" s="11" t="s">
        <v>117</v>
      </c>
      <c r="B32" s="15" t="s">
        <v>116</v>
      </c>
      <c r="C32" s="11" t="s">
        <v>88</v>
      </c>
      <c r="D32" s="16">
        <v>66.599999999999994</v>
      </c>
      <c r="E32" s="11">
        <v>0.1953</v>
      </c>
    </row>
    <row r="33" spans="1:6" x14ac:dyDescent="0.2">
      <c r="A33" s="11" t="s">
        <v>115</v>
      </c>
      <c r="B33" s="15" t="s">
        <v>113</v>
      </c>
      <c r="C33" s="11" t="s">
        <v>110</v>
      </c>
      <c r="D33" s="16">
        <v>66.7</v>
      </c>
      <c r="E33" s="11">
        <v>0.27500000000000002</v>
      </c>
    </row>
    <row r="34" spans="1:6" x14ac:dyDescent="0.2">
      <c r="A34" s="11" t="s">
        <v>114</v>
      </c>
      <c r="B34" s="15" t="s">
        <v>113</v>
      </c>
      <c r="C34" s="11" t="s">
        <v>110</v>
      </c>
      <c r="D34" s="16">
        <v>66.8</v>
      </c>
    </row>
    <row r="35" spans="1:6" x14ac:dyDescent="0.2">
      <c r="A35" s="11" t="s">
        <v>112</v>
      </c>
      <c r="B35" s="15" t="s">
        <v>111</v>
      </c>
      <c r="C35" s="11" t="s">
        <v>110</v>
      </c>
      <c r="D35" s="16">
        <v>66.8</v>
      </c>
      <c r="E35" s="11">
        <v>0.28179999999999999</v>
      </c>
    </row>
    <row r="36" spans="1:6" x14ac:dyDescent="0.2">
      <c r="A36" s="11" t="s">
        <v>109</v>
      </c>
      <c r="B36" s="15" t="s">
        <v>108</v>
      </c>
      <c r="C36" s="11" t="s">
        <v>107</v>
      </c>
      <c r="D36" s="16">
        <v>67.099999999999994</v>
      </c>
    </row>
    <row r="37" spans="1:6" x14ac:dyDescent="0.2">
      <c r="A37" s="11" t="s">
        <v>106</v>
      </c>
      <c r="B37" s="15" t="s">
        <v>105</v>
      </c>
      <c r="C37" s="11" t="s">
        <v>104</v>
      </c>
      <c r="D37" s="16">
        <v>67.5</v>
      </c>
      <c r="E37" s="11">
        <v>0.2112</v>
      </c>
    </row>
    <row r="38" spans="1:6" x14ac:dyDescent="0.2">
      <c r="A38" s="11" t="s">
        <v>103</v>
      </c>
      <c r="B38" s="15" t="s">
        <v>102</v>
      </c>
      <c r="C38" s="11" t="s">
        <v>97</v>
      </c>
      <c r="D38" s="16">
        <v>67.5</v>
      </c>
      <c r="E38" s="11">
        <v>0.31840000000000002</v>
      </c>
    </row>
    <row r="39" spans="1:6" x14ac:dyDescent="0.2">
      <c r="A39" s="11" t="s">
        <v>101</v>
      </c>
      <c r="B39" s="15" t="s">
        <v>100</v>
      </c>
      <c r="C39" s="11" t="s">
        <v>88</v>
      </c>
      <c r="D39" s="16">
        <v>67.599999999999994</v>
      </c>
    </row>
    <row r="40" spans="1:6" x14ac:dyDescent="0.2">
      <c r="A40" s="11" t="s">
        <v>99</v>
      </c>
      <c r="B40" s="15" t="s">
        <v>98</v>
      </c>
      <c r="C40" s="11" t="s">
        <v>97</v>
      </c>
      <c r="D40" s="16">
        <v>67.599999999999994</v>
      </c>
      <c r="E40" s="11">
        <v>0.31840000000000002</v>
      </c>
    </row>
    <row r="41" spans="1:6" x14ac:dyDescent="0.2">
      <c r="A41" s="11" t="s">
        <v>96</v>
      </c>
      <c r="B41" s="15" t="s">
        <v>95</v>
      </c>
      <c r="C41" s="11" t="s">
        <v>94</v>
      </c>
      <c r="D41" s="16">
        <v>67.7</v>
      </c>
    </row>
    <row r="42" spans="1:6" x14ac:dyDescent="0.2">
      <c r="A42" s="11" t="s">
        <v>93</v>
      </c>
      <c r="B42" s="15" t="s">
        <v>92</v>
      </c>
      <c r="C42" s="11" t="s">
        <v>91</v>
      </c>
      <c r="D42" s="16">
        <v>67.7</v>
      </c>
      <c r="E42" s="11">
        <v>0.30580000000000002</v>
      </c>
    </row>
    <row r="43" spans="1:6" ht="17" thickBot="1" x14ac:dyDescent="0.25">
      <c r="A43" s="11" t="s">
        <v>90</v>
      </c>
      <c r="B43" s="15" t="s">
        <v>89</v>
      </c>
      <c r="C43" s="11" t="s">
        <v>88</v>
      </c>
      <c r="D43" s="14">
        <v>67.900000000000006</v>
      </c>
      <c r="E43" s="11">
        <v>0.3236</v>
      </c>
    </row>
    <row r="44" spans="1:6" x14ac:dyDescent="0.2">
      <c r="C44" s="11" t="s">
        <v>87</v>
      </c>
      <c r="D44" s="12">
        <f>AVERAGE(D25:D43)</f>
        <v>66.952631578947376</v>
      </c>
      <c r="E44" s="13">
        <f>AVERAGE(E25:E43)</f>
        <v>0.28054166666666663</v>
      </c>
    </row>
    <row r="45" spans="1:6" x14ac:dyDescent="0.2">
      <c r="C45" s="11" t="s">
        <v>86</v>
      </c>
      <c r="D45" s="12">
        <f>STDEV(D25:D43)</f>
        <v>0.58913158410648281</v>
      </c>
      <c r="E45" s="13">
        <f>STDEV(E25:E43)</f>
        <v>4.035401204191235E-2</v>
      </c>
      <c r="F45" s="11" t="s">
        <v>85</v>
      </c>
    </row>
    <row r="46" spans="1:6" x14ac:dyDescent="0.2">
      <c r="C46" s="11" t="s">
        <v>84</v>
      </c>
      <c r="D46" s="12">
        <f>MIN(D25:D43)</f>
        <v>66.099999999999994</v>
      </c>
      <c r="E46" s="11">
        <f>MIN(E25:E43)</f>
        <v>0.1953</v>
      </c>
    </row>
    <row r="47" spans="1:6" x14ac:dyDescent="0.2">
      <c r="C47" s="11" t="s">
        <v>83</v>
      </c>
      <c r="D47" s="12">
        <f>MAX(D25:D43)</f>
        <v>67.900000000000006</v>
      </c>
      <c r="E47" s="11">
        <f>MAX(E25:E43)</f>
        <v>0.3236</v>
      </c>
    </row>
    <row r="48" spans="1:6" ht="15" customHeight="1" x14ac:dyDescent="0.2">
      <c r="A48" s="25"/>
      <c r="B48" s="24"/>
      <c r="E48" s="22"/>
    </row>
    <row r="49" spans="1:7" ht="15" customHeight="1" x14ac:dyDescent="0.2">
      <c r="A49" s="23" t="s">
        <v>43</v>
      </c>
      <c r="E49" s="22"/>
    </row>
    <row r="50" spans="1:7" ht="17" thickBot="1" x14ac:dyDescent="0.25">
      <c r="A50" s="21" t="s">
        <v>5</v>
      </c>
      <c r="B50" s="19" t="s">
        <v>4</v>
      </c>
      <c r="C50" s="19" t="s">
        <v>3</v>
      </c>
      <c r="D50" s="20" t="s">
        <v>2</v>
      </c>
      <c r="E50" s="19" t="s">
        <v>1</v>
      </c>
      <c r="F50" s="18"/>
      <c r="G50" s="11" t="s">
        <v>0</v>
      </c>
    </row>
    <row r="51" spans="1:7" x14ac:dyDescent="0.2">
      <c r="A51" s="11" t="s">
        <v>42</v>
      </c>
      <c r="B51" s="15" t="s">
        <v>41</v>
      </c>
      <c r="C51" s="11" t="s">
        <v>127</v>
      </c>
      <c r="D51" s="17">
        <v>60.2</v>
      </c>
      <c r="E51" s="11">
        <v>0.25740000000000002</v>
      </c>
      <c r="G51" s="17">
        <v>23.9</v>
      </c>
    </row>
    <row r="52" spans="1:7" x14ac:dyDescent="0.2">
      <c r="A52" s="11" t="s">
        <v>40</v>
      </c>
      <c r="B52" s="15" t="s">
        <v>39</v>
      </c>
      <c r="C52" s="11" t="s">
        <v>97</v>
      </c>
      <c r="D52" s="16">
        <v>60.2</v>
      </c>
      <c r="F52" s="11" t="s">
        <v>130</v>
      </c>
      <c r="G52" s="16">
        <v>18.2</v>
      </c>
    </row>
    <row r="53" spans="1:7" ht="17" thickBot="1" x14ac:dyDescent="0.25">
      <c r="A53" s="11" t="s">
        <v>38</v>
      </c>
      <c r="B53" s="15" t="s">
        <v>37</v>
      </c>
      <c r="C53" s="11" t="s">
        <v>11</v>
      </c>
      <c r="D53" s="16">
        <v>60.300000000000004</v>
      </c>
      <c r="F53" s="11" t="s">
        <v>126</v>
      </c>
      <c r="G53" s="14">
        <v>30.9</v>
      </c>
    </row>
    <row r="54" spans="1:7" x14ac:dyDescent="0.2">
      <c r="A54" s="11" t="s">
        <v>36</v>
      </c>
      <c r="B54" s="15" t="s">
        <v>35</v>
      </c>
      <c r="C54" s="11" t="s">
        <v>11</v>
      </c>
      <c r="D54" s="16">
        <v>60.4</v>
      </c>
    </row>
    <row r="55" spans="1:7" x14ac:dyDescent="0.2">
      <c r="A55" s="11" t="s">
        <v>34</v>
      </c>
      <c r="B55" s="15" t="s">
        <v>33</v>
      </c>
      <c r="C55" s="11" t="s">
        <v>104</v>
      </c>
      <c r="D55" s="16">
        <v>60.6</v>
      </c>
      <c r="E55" s="11">
        <v>0.20119999999999999</v>
      </c>
    </row>
    <row r="56" spans="1:7" x14ac:dyDescent="0.2">
      <c r="A56" s="11" t="s">
        <v>32</v>
      </c>
      <c r="B56" s="15" t="s">
        <v>31</v>
      </c>
      <c r="C56" s="11" t="s">
        <v>110</v>
      </c>
      <c r="D56" s="16">
        <v>60.7</v>
      </c>
      <c r="E56" s="11">
        <v>0.24579999999999999</v>
      </c>
    </row>
    <row r="57" spans="1:7" x14ac:dyDescent="0.2">
      <c r="A57" s="11" t="s">
        <v>30</v>
      </c>
      <c r="B57" s="15" t="s">
        <v>29</v>
      </c>
      <c r="C57" s="11" t="s">
        <v>11</v>
      </c>
      <c r="D57" s="16">
        <v>60.800000000000004</v>
      </c>
      <c r="E57" s="11">
        <v>0.2893</v>
      </c>
    </row>
    <row r="58" spans="1:7" x14ac:dyDescent="0.2">
      <c r="A58" s="11" t="s">
        <v>28</v>
      </c>
      <c r="B58" s="15" t="s">
        <v>27</v>
      </c>
      <c r="C58" s="11" t="s">
        <v>91</v>
      </c>
      <c r="D58" s="16">
        <v>60.9</v>
      </c>
    </row>
    <row r="59" spans="1:7" x14ac:dyDescent="0.2">
      <c r="A59" s="11" t="s">
        <v>26</v>
      </c>
      <c r="B59" s="15" t="s">
        <v>21</v>
      </c>
      <c r="C59" s="11" t="s">
        <v>110</v>
      </c>
      <c r="D59" s="16">
        <v>60.9</v>
      </c>
    </row>
    <row r="60" spans="1:7" x14ac:dyDescent="0.2">
      <c r="A60" s="11" t="s">
        <v>25</v>
      </c>
      <c r="B60" s="15" t="s">
        <v>24</v>
      </c>
      <c r="C60" s="11" t="s">
        <v>91</v>
      </c>
      <c r="D60" s="16">
        <v>61</v>
      </c>
    </row>
    <row r="61" spans="1:7" x14ac:dyDescent="0.2">
      <c r="A61" s="11" t="s">
        <v>23</v>
      </c>
      <c r="B61" s="15" t="s">
        <v>21</v>
      </c>
      <c r="C61" s="11" t="s">
        <v>110</v>
      </c>
      <c r="D61" s="16">
        <v>61.1</v>
      </c>
      <c r="E61" s="11">
        <v>0.2656</v>
      </c>
    </row>
    <row r="62" spans="1:7" x14ac:dyDescent="0.2">
      <c r="A62" s="11" t="s">
        <v>22</v>
      </c>
      <c r="B62" s="15" t="s">
        <v>21</v>
      </c>
      <c r="C62" s="11" t="s">
        <v>110</v>
      </c>
      <c r="D62" s="16">
        <v>61.1</v>
      </c>
      <c r="E62" s="11">
        <v>0.24210000000000001</v>
      </c>
    </row>
    <row r="63" spans="1:7" x14ac:dyDescent="0.2">
      <c r="A63" s="11" t="s">
        <v>20</v>
      </c>
      <c r="B63" s="15" t="s">
        <v>19</v>
      </c>
      <c r="C63" s="11" t="s">
        <v>16</v>
      </c>
      <c r="D63" s="16">
        <v>61.2</v>
      </c>
      <c r="E63" s="11">
        <v>0.28189999999999998</v>
      </c>
    </row>
    <row r="64" spans="1:7" x14ac:dyDescent="0.2">
      <c r="A64" s="11" t="s">
        <v>18</v>
      </c>
      <c r="B64" s="15" t="s">
        <v>17</v>
      </c>
      <c r="C64" s="11" t="s">
        <v>16</v>
      </c>
      <c r="D64" s="16">
        <v>61.300000000000004</v>
      </c>
      <c r="E64" s="11">
        <v>0.245</v>
      </c>
    </row>
    <row r="65" spans="1:6" x14ac:dyDescent="0.2">
      <c r="A65" s="11" t="s">
        <v>15</v>
      </c>
      <c r="B65" s="15" t="s">
        <v>14</v>
      </c>
      <c r="C65" s="11" t="s">
        <v>110</v>
      </c>
      <c r="D65" s="16">
        <v>61.4</v>
      </c>
      <c r="E65" s="11">
        <v>0.19819999999999999</v>
      </c>
    </row>
    <row r="66" spans="1:6" ht="17" thickBot="1" x14ac:dyDescent="0.25">
      <c r="A66" s="11" t="s">
        <v>13</v>
      </c>
      <c r="B66" s="15" t="s">
        <v>12</v>
      </c>
      <c r="C66" s="11" t="s">
        <v>11</v>
      </c>
      <c r="D66" s="14">
        <v>61.6</v>
      </c>
      <c r="E66" s="11">
        <v>0.31790000000000002</v>
      </c>
    </row>
    <row r="67" spans="1:6" x14ac:dyDescent="0.2">
      <c r="B67" s="15"/>
      <c r="C67" s="11" t="s">
        <v>10</v>
      </c>
      <c r="D67" s="12">
        <f>AVERAGE(D51:D66)</f>
        <v>60.856250000000003</v>
      </c>
      <c r="E67" s="13">
        <f>AVERAGE(E51:E66)</f>
        <v>0.25444</v>
      </c>
    </row>
    <row r="68" spans="1:6" x14ac:dyDescent="0.2">
      <c r="B68" s="15"/>
      <c r="C68" s="11" t="s">
        <v>9</v>
      </c>
      <c r="D68" s="12">
        <f>STDEV(D51:D66)</f>
        <v>0.4304551854335899</v>
      </c>
      <c r="E68" s="13">
        <f>STDEV(E51:E66)</f>
        <v>3.7183066635828051E-2</v>
      </c>
      <c r="F68" s="11" t="s">
        <v>8</v>
      </c>
    </row>
    <row r="69" spans="1:6" x14ac:dyDescent="0.2">
      <c r="B69" s="15"/>
      <c r="C69" s="11" t="s">
        <v>84</v>
      </c>
      <c r="D69" s="12">
        <f>MIN(D51:D66)</f>
        <v>60.2</v>
      </c>
      <c r="E69" s="11">
        <f>MIN(E51:E66)</f>
        <v>0.19819999999999999</v>
      </c>
    </row>
    <row r="70" spans="1:6" x14ac:dyDescent="0.2">
      <c r="B70" s="15"/>
      <c r="C70" s="11" t="s">
        <v>7</v>
      </c>
      <c r="D70" s="12">
        <f>MAX(D51:D66)</f>
        <v>61.6</v>
      </c>
      <c r="E70" s="11">
        <f>MAX(E51:E66)</f>
        <v>0.31790000000000002</v>
      </c>
    </row>
    <row r="71" spans="1:6" x14ac:dyDescent="0.2">
      <c r="B71" s="15"/>
    </row>
    <row r="72" spans="1:6" x14ac:dyDescent="0.2">
      <c r="B72" s="15"/>
    </row>
  </sheetData>
  <phoneticPr fontId="4" type="noConversion"/>
  <pageMargins left="0.75" right="0.75" top="0.5" bottom="0.5" header="0.5" footer="0.5"/>
  <pageSetup orientation="landscape"/>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2</vt:i4>
      </vt:variant>
    </vt:vector>
  </HeadingPairs>
  <TitlesOfParts>
    <vt:vector size="5" baseType="lpstr">
      <vt:lpstr>Data RnM Demar C-14</vt:lpstr>
      <vt:lpstr>Lead-radium fish data</vt:lpstr>
      <vt:lpstr>VBGF - Composite</vt:lpstr>
      <vt:lpstr>'Data RnM Demar C-14'!Print_Area</vt:lpstr>
      <vt:lpstr>'Lead-radium fish data'!Print_Area</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Andrews</dc:creator>
  <cp:lastModifiedBy>Steve Scherrer</cp:lastModifiedBy>
  <cp:lastPrinted>2010-08-26T00:16:15Z</cp:lastPrinted>
  <dcterms:created xsi:type="dcterms:W3CDTF">2010-03-27T00:55:56Z</dcterms:created>
  <dcterms:modified xsi:type="dcterms:W3CDTF">2018-03-06T02:01:19Z</dcterms:modified>
</cp:coreProperties>
</file>